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vnd.openxmlformats-officedocument.spreadsheetml.worksheet+xml" PartName="/xl/worksheets/sheet9.xml"/>
  <Override ContentType="application/vnd.openxmlformats-officedocument.spreadsheetml.worksheet+xml" PartName="/xl/worksheets/sheet8.xml"/>
  <Override ContentType="application/vnd.openxmlformats-officedocument.spreadsheetml.worksheet+xml" PartName="/xl/worksheets/sheet7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10.xml"/>
  <Override ContentType="application/vnd.openxmlformats-officedocument.drawing+xml" PartName="/xl/drawings/drawing9.xml"/>
  <Override ContentType="application/vnd.openxmlformats-officedocument.drawing+xml" PartName="/xl/drawings/drawing8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officedocument.drawing+xml" PartName="/xl/drawings/drawing1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drawingml.chart+xml" PartName="/xl/charts/chart11.xml"/>
  <Override ContentType="application/vnd.openxmlformats-officedocument.drawingml.chart+xml" PartName="/xl/charts/chart7.xml"/>
  <Override ContentType="application/vnd.openxmlformats-officedocument.drawingml.chart+xml" PartName="/xl/charts/chart14.xml"/>
  <Override ContentType="application/vnd.openxmlformats-officedocument.drawingml.chart+xml" PartName="/xl/charts/chart13.xml"/>
  <Override ContentType="application/vnd.openxmlformats-officedocument.drawingml.chart+xml" PartName="/xl/charts/chart4.xml"/>
  <Override ContentType="application/vnd.openxmlformats-officedocument.drawingml.chart+xml" PartName="/xl/charts/chart2.xml"/>
  <Override ContentType="application/vnd.openxmlformats-officedocument.drawingml.chart+xml" PartName="/xl/charts/chart1.xml"/>
  <Override ContentType="application/vnd.openxmlformats-officedocument.drawingml.chart+xml" PartName="/xl/charts/chart10.xml"/>
  <Override ContentType="application/vnd.openxmlformats-officedocument.drawingml.chart+xml" PartName="/xl/charts/chart6.xml"/>
  <Override ContentType="application/vnd.openxmlformats-officedocument.drawingml.chart+xml" PartName="/xl/charts/chart8.xml"/>
  <Override ContentType="application/vnd.openxmlformats-officedocument.drawingml.chart+xml" PartName="/xl/charts/chart15.xml"/>
  <Override ContentType="application/vnd.openxmlformats-officedocument.drawingml.chart+xml" PartName="/xl/charts/chart9.xml"/>
  <Override ContentType="application/vnd.openxmlformats-officedocument.drawingml.chart+xml" PartName="/xl/charts/chart12.xml"/>
  <Override ContentType="application/vnd.openxmlformats-officedocument.drawingml.chart+xml" PartName="/xl/charts/chart5.xml"/>
  <Override ContentType="application/vnd.openxmlformats-officedocument.drawingml.chart+xml" PartName="/xl/charts/chart3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Respondents characteristics" sheetId="1" r:id="rId4"/>
    <sheet state="visible" name="Non-respondents characts" sheetId="2" r:id="rId5"/>
    <sheet state="visible" name="Resp.Characts.Table" sheetId="3" r:id="rId6"/>
    <sheet state="visible" name="TBMM in theory" sheetId="4" r:id="rId7"/>
    <sheet state="visible" name="TBMM in practice 1" sheetId="5" r:id="rId8"/>
    <sheet state="visible" name="TBMM in practice 2" sheetId="6" r:id="rId9"/>
    <sheet state="visible" name="TBMM in practice 3" sheetId="7" r:id="rId10"/>
    <sheet state="visible" name="Medications" sheetId="8" r:id="rId11"/>
    <sheet state="visible" name="MostCommon" sheetId="9" r:id="rId12"/>
    <sheet state="visible" name="MostConcerning" sheetId="10" r:id="rId13"/>
    <sheet state="visible" name="Capacity" sheetId="11" r:id="rId14"/>
  </sheets>
  <definedNames/>
  <calcPr/>
  <extLst>
    <ext uri="GoogleSheetsCustomDataVersion1">
      <go:sheetsCustomData xmlns:go="http://customooxmlschemas.google.com/" r:id="rId15" roundtripDataSignature="AMtx7mhyvF/fe6oldjLk5PHe5EGMLosztw=="/>
    </ext>
  </extLst>
</workbook>
</file>

<file path=xl/sharedStrings.xml><?xml version="1.0" encoding="utf-8"?>
<sst xmlns="http://schemas.openxmlformats.org/spreadsheetml/2006/main" count="12237" uniqueCount="361">
  <si>
    <t>Country</t>
  </si>
  <si>
    <t>All included respondents</t>
  </si>
  <si>
    <t>Only respondents who finished the survey</t>
  </si>
  <si>
    <t>What country do you work in?</t>
  </si>
  <si>
    <t>Freq.</t>
  </si>
  <si>
    <t>Percent</t>
  </si>
  <si>
    <t>Cum.</t>
  </si>
  <si>
    <t>Brazil*</t>
  </si>
  <si>
    <t>Brazil</t>
  </si>
  <si>
    <t>India*</t>
  </si>
  <si>
    <t>India</t>
  </si>
  <si>
    <t>Philippines</t>
  </si>
  <si>
    <t>China*</t>
  </si>
  <si>
    <t>China</t>
  </si>
  <si>
    <t>Nigeria*</t>
  </si>
  <si>
    <t>Nigeria</t>
  </si>
  <si>
    <t>Uganda*</t>
  </si>
  <si>
    <t>Uganda</t>
  </si>
  <si>
    <t>Mozambique*</t>
  </si>
  <si>
    <t>Mozambique</t>
  </si>
  <si>
    <t>Angola</t>
  </si>
  <si>
    <t>Pakistan</t>
  </si>
  <si>
    <t>Bangladesh</t>
  </si>
  <si>
    <t>Kenya*</t>
  </si>
  <si>
    <t>Kenya</t>
  </si>
  <si>
    <t>Papua New Guinea</t>
  </si>
  <si>
    <t>Sierra Leone</t>
  </si>
  <si>
    <t>Democratic Republic of Congo*</t>
  </si>
  <si>
    <t>Democratic Republic of Congo</t>
  </si>
  <si>
    <t>Zambia*</t>
  </si>
  <si>
    <t>Zambia</t>
  </si>
  <si>
    <t>Zimbabwe</t>
  </si>
  <si>
    <t>South Africa*</t>
  </si>
  <si>
    <t>South Africa</t>
  </si>
  <si>
    <t>Lesotho*</t>
  </si>
  <si>
    <t>Lesotho</t>
  </si>
  <si>
    <t>United Republic of Tanzania*</t>
  </si>
  <si>
    <t>United Republic of Tanzania</t>
  </si>
  <si>
    <t>Congo (Brazzaville)*</t>
  </si>
  <si>
    <t>Congo (Brazzaville)</t>
  </si>
  <si>
    <t>Ethiopia*</t>
  </si>
  <si>
    <t>Ethiopia</t>
  </si>
  <si>
    <t>Myanmar*</t>
  </si>
  <si>
    <t>Myanmar</t>
  </si>
  <si>
    <t>Central African Republic*</t>
  </si>
  <si>
    <t>Central African Republic</t>
  </si>
  <si>
    <t>Indonesia*</t>
  </si>
  <si>
    <t>Indonesia</t>
  </si>
  <si>
    <t>Liberia*</t>
  </si>
  <si>
    <t>Liberia</t>
  </si>
  <si>
    <t>Namibia*</t>
  </si>
  <si>
    <t>Namibia</t>
  </si>
  <si>
    <t>Russian Federation</t>
  </si>
  <si>
    <t>Cambodia</t>
  </si>
  <si>
    <t>Democratic People’s Republic of Korea</t>
  </si>
  <si>
    <t>Gabon*</t>
  </si>
  <si>
    <t>Gabon</t>
  </si>
  <si>
    <t>Mongolia</t>
  </si>
  <si>
    <t>Thailand*</t>
  </si>
  <si>
    <t>Thailand</t>
  </si>
  <si>
    <t>Vietnam</t>
  </si>
  <si>
    <t>Total</t>
  </si>
  <si>
    <t>Position</t>
  </si>
  <si>
    <t>3- What</t>
  </si>
  <si>
    <t>statement best</t>
  </si>
  <si>
    <t>describes your</t>
  </si>
  <si>
    <t>position? -</t>
  </si>
  <si>
    <t>Selected</t>
  </si>
  <si>
    <t>Choice</t>
  </si>
  <si>
    <t>TBP manager</t>
  </si>
  <si>
    <t>Consultant</t>
  </si>
  <si>
    <t>1y.health care</t>
  </si>
  <si>
    <t>2y.health care</t>
  </si>
  <si>
    <t>3y.health care</t>
  </si>
  <si>
    <t>Other</t>
  </si>
  <si>
    <t>Positions by country</t>
  </si>
  <si>
    <t>1y health care</t>
  </si>
  <si>
    <t>2y health care</t>
  </si>
  <si>
    <t>3y health care</t>
  </si>
  <si>
    <t>Total-Other</t>
  </si>
  <si>
    <t>Democratic Republic o</t>
  </si>
  <si>
    <t>United Republic of Ta</t>
  </si>
  <si>
    <t>Central African Repub</t>
  </si>
  <si>
    <t>Do you work at a DOTS clinic?</t>
  </si>
  <si>
    <t>Yes</t>
  </si>
  <si>
    <t>No</t>
  </si>
  <si>
    <t>.</t>
  </si>
  <si>
    <t>%</t>
  </si>
  <si>
    <t>Main role in the organisation</t>
  </si>
  <si>
    <t>TBP manag</t>
  </si>
  <si>
    <t>Consultan</t>
  </si>
  <si>
    <t>1y health</t>
  </si>
  <si>
    <t>2y health</t>
  </si>
  <si>
    <t>3y health</t>
  </si>
  <si>
    <t>Service manager</t>
  </si>
  <si>
    <t>Clinician/ TB healthc</t>
  </si>
  <si>
    <t>Advocacy / advisory</t>
  </si>
  <si>
    <t>Other (please specify</t>
  </si>
  <si>
    <t>NR</t>
  </si>
  <si>
    <t>Type of service provider</t>
  </si>
  <si>
    <t>public</t>
  </si>
  <si>
    <t>private (not-for-prof</t>
  </si>
  <si>
    <t>private (for-profit)</t>
  </si>
  <si>
    <t>At what level are you working?</t>
  </si>
  <si>
    <t>(non-exclusive responses)</t>
  </si>
  <si>
    <t>position = TBP manager</t>
  </si>
  <si>
    <t>position = Consultant</t>
  </si>
  <si>
    <t>Variable</t>
  </si>
  <si>
    <t>Sum</t>
  </si>
  <si>
    <t>Mean</t>
  </si>
  <si>
    <t>TBP managers (n=158)</t>
  </si>
  <si>
    <t>Consultants (n=61)</t>
  </si>
  <si>
    <t>level_inte~l</t>
  </si>
  <si>
    <t>International</t>
  </si>
  <si>
    <t>level_nati~l</t>
  </si>
  <si>
    <t>National</t>
  </si>
  <si>
    <t>level_prov~l</t>
  </si>
  <si>
    <t>Provincial</t>
  </si>
  <si>
    <t>level_state</t>
  </si>
  <si>
    <t>State</t>
  </si>
  <si>
    <t>level_dist~t</t>
  </si>
  <si>
    <t>District</t>
  </si>
  <si>
    <t>level_subd~t</t>
  </si>
  <si>
    <t>Subdistrict</t>
  </si>
  <si>
    <t>Work in a TB clinic?</t>
  </si>
  <si>
    <t>9- Do you work in a TB clinic?</t>
  </si>
  <si>
    <t>Yes, I do work in a TB clinic</t>
  </si>
  <si>
    <t>No, I do not work in a TB clinic</t>
  </si>
  <si>
    <t xml:space="preserve">What country do </t>
  </si>
  <si>
    <t>Progress</t>
  </si>
  <si>
    <t>you work in?</t>
  </si>
  <si>
    <t>Section 1 (Resp.Chars.) (Excluded)</t>
  </si>
  <si>
    <t>Section 2 (Policy documents and guidelines) (included)</t>
  </si>
  <si>
    <t>Section 3 (TBMM in practice)</t>
  </si>
  <si>
    <t>Section 4 (experience and concerns)</t>
  </si>
  <si>
    <t>Dem. Republic of Congo*</t>
  </si>
  <si>
    <t>Korea (North)</t>
  </si>
  <si>
    <t>Respondents who finished the survey</t>
  </si>
  <si>
    <t>Respondents who did not answer any questions after the first section of the survey (excluded)</t>
  </si>
  <si>
    <t>TBP managers (n=21)</t>
  </si>
  <si>
    <t>Consultants (n=4)</t>
  </si>
  <si>
    <t>No observations</t>
  </si>
  <si>
    <t>frequency</t>
  </si>
  <si>
    <t>Do you work at a DOTS clinic? (health care workers only)</t>
  </si>
  <si>
    <t>At what level are you working? (TBP managers and Consultants only)</t>
  </si>
  <si>
    <t>In your country, are any TB multimorbidities mentioned in any of the following documents?</t>
  </si>
  <si>
    <t>Figure 1: Proprotion of TB health professionals who thought that multimorbidity is mentioend in TB policies and guidelines</t>
  </si>
  <si>
    <t>Policy
documents</t>
  </si>
  <si>
    <t>Strategic
plans</t>
  </si>
  <si>
    <t>Clinical
guidelines</t>
  </si>
  <si>
    <t>Management tools</t>
  </si>
  <si>
    <t>Others</t>
  </si>
  <si>
    <t>None</t>
  </si>
  <si>
    <t>by position</t>
  </si>
  <si>
    <t>position</t>
  </si>
  <si>
    <t>Policy documents</t>
  </si>
  <si>
    <t>Strategic plans</t>
  </si>
  <si>
    <t>Clinical guidelines</t>
  </si>
  <si>
    <t>Managers</t>
  </si>
  <si>
    <t>Consultants</t>
  </si>
  <si>
    <t>Primary care health professionals</t>
  </si>
  <si>
    <t>Secondary care health professionals</t>
  </si>
  <si>
    <t>Tertiary care health professionnals</t>
  </si>
  <si>
    <t xml:space="preserve">Others </t>
  </si>
  <si>
    <t>by country (any document)</t>
  </si>
  <si>
    <t>country</t>
  </si>
  <si>
    <t>perc</t>
  </si>
  <si>
    <t>count</t>
  </si>
  <si>
    <t>8- What conditions are mentioned, and what are clinicians asked to do?</t>
  </si>
  <si>
    <t>HIV</t>
  </si>
  <si>
    <t>DM</t>
  </si>
  <si>
    <t>TOB</t>
  </si>
  <si>
    <t>ALC</t>
  </si>
  <si>
    <t>DEP</t>
  </si>
  <si>
    <t>HCV</t>
  </si>
  <si>
    <t>HBV</t>
  </si>
  <si>
    <t>ANX</t>
  </si>
  <si>
    <t>CRenalF</t>
  </si>
  <si>
    <t>Covid-19</t>
  </si>
  <si>
    <t>DRG</t>
  </si>
  <si>
    <t>HYP</t>
  </si>
  <si>
    <t>Malnutrition</t>
  </si>
  <si>
    <t>Prevent</t>
  </si>
  <si>
    <t>Screen</t>
  </si>
  <si>
    <t>Treat</t>
  </si>
  <si>
    <t>Any</t>
  </si>
  <si>
    <t>n responses</t>
  </si>
  <si>
    <t>nCountry</t>
  </si>
  <si>
    <t>Papua New Gu</t>
  </si>
  <si>
    <t>Democratic R</t>
  </si>
  <si>
    <t>United Repub</t>
  </si>
  <si>
    <t>Congo (Brazz</t>
  </si>
  <si>
    <t>Russian Fede</t>
  </si>
  <si>
    <t>Central Afri</t>
  </si>
  <si>
    <t>8b- Summary</t>
  </si>
  <si>
    <t>comb</t>
  </si>
  <si>
    <t>Prevention</t>
  </si>
  <si>
    <t>Screening</t>
  </si>
  <si>
    <t>Treatment</t>
  </si>
  <si>
    <t>tstf</t>
  </si>
  <si>
    <t>CountryTotal</t>
  </si>
  <si>
    <r>
      <rPr>
        <rFont val="Calibri"/>
        <color theme="1"/>
        <sz val="11.0"/>
      </rPr>
      <t>Table 1: Proportion of countries where majority (</t>
    </r>
    <r>
      <rPr>
        <rFont val="Calibri (Body)"/>
        <color theme="1"/>
        <sz val="11.0"/>
      </rPr>
      <t>&gt;</t>
    </r>
    <r>
      <rPr>
        <rFont val="Calibri"/>
        <color theme="1"/>
        <sz val="11.0"/>
      </rPr>
      <t>50%) thought that specific comorbdities are included within TB policy documents</t>
    </r>
  </si>
  <si>
    <t>Brazil (102)</t>
  </si>
  <si>
    <t>Comorbidities*</t>
  </si>
  <si>
    <t>Countries</t>
  </si>
  <si>
    <t>India (61)</t>
  </si>
  <si>
    <t>All 27 countries</t>
  </si>
  <si>
    <t>Diabetes Mellitus</t>
  </si>
  <si>
    <t>Philippines (53)</t>
  </si>
  <si>
    <t>China (36)</t>
  </si>
  <si>
    <t>Depression</t>
  </si>
  <si>
    <t>Nigeria (31)</t>
  </si>
  <si>
    <t>Uganda (19)</t>
  </si>
  <si>
    <t>Tobacco</t>
  </si>
  <si>
    <t>Mozambique (11)</t>
  </si>
  <si>
    <t>Alcohol</t>
  </si>
  <si>
    <t>Pakistan (7)</t>
  </si>
  <si>
    <t>NA</t>
  </si>
  <si>
    <t>Angola (6)</t>
  </si>
  <si>
    <t>*Only countries with ≥10 responses and only the five most common and concerning conditions are presented (see Supplement for all countries and all conditions).</t>
  </si>
  <si>
    <t>Bangladesh (6)</t>
  </si>
  <si>
    <t>Papua New Guinea (6)</t>
  </si>
  <si>
    <t>Democratic Republic of Congo (5)</t>
  </si>
  <si>
    <t>Kenya (5)</t>
  </si>
  <si>
    <t>Sierra Leone (5)</t>
  </si>
  <si>
    <t>Zambia (4)</t>
  </si>
  <si>
    <t>South Africa (3)</t>
  </si>
  <si>
    <t>Zimbabwe (3)</t>
  </si>
  <si>
    <t>Congo (Brazzaville) (2)</t>
  </si>
  <si>
    <t>Ethiopia (2)</t>
  </si>
  <si>
    <t>Indonesia (2)</t>
  </si>
  <si>
    <t>Lesotho (2)</t>
  </si>
  <si>
    <t>Myanmar (2)</t>
  </si>
  <si>
    <t>United Republic of Tanzania (2)</t>
  </si>
  <si>
    <t>Central African Republic (1)</t>
  </si>
  <si>
    <t>Liberia (1)</t>
  </si>
  <si>
    <t>Namibia (1)</t>
  </si>
  <si>
    <t>Russian Federation (1)</t>
  </si>
  <si>
    <t>Gabon (0)</t>
  </si>
  <si>
    <t>Thailand (0)</t>
  </si>
  <si>
    <t>10- Regarding screening, diagnosis and surveillance…</t>
  </si>
  <si>
    <t>Only Top comorbidities</t>
  </si>
  <si>
    <t>Diagnose</t>
  </si>
  <si>
    <t>Collect.data</t>
  </si>
  <si>
    <t>Report.TBP</t>
  </si>
  <si>
    <t>Report.other</t>
  </si>
  <si>
    <t>CountryTotal2</t>
  </si>
  <si>
    <t>comb2</t>
  </si>
  <si>
    <t>Brazil (92)</t>
  </si>
  <si>
    <t>Brazil (0)</t>
  </si>
  <si>
    <t>C19</t>
  </si>
  <si>
    <t>Brazil (4)</t>
  </si>
  <si>
    <t>Philippines (50)</t>
  </si>
  <si>
    <t>Brazil (1)</t>
  </si>
  <si>
    <t>MLN</t>
  </si>
  <si>
    <t>Nigeria (30)</t>
  </si>
  <si>
    <t>India (0)</t>
  </si>
  <si>
    <t>Philippines (0)</t>
  </si>
  <si>
    <t>Sierra Leone (7)</t>
  </si>
  <si>
    <t>Philippines (2)</t>
  </si>
  <si>
    <t>Philippines (1)</t>
  </si>
  <si>
    <t>Pakistan (6)</t>
  </si>
  <si>
    <t>China (0)</t>
  </si>
  <si>
    <t>Bangladesh (5)</t>
  </si>
  <si>
    <t>Zimbabwe (5)</t>
  </si>
  <si>
    <t>Nigeria (0)</t>
  </si>
  <si>
    <t>Uganda (1)</t>
  </si>
  <si>
    <t>Uganda (0)</t>
  </si>
  <si>
    <t>Democratic Republic of Congo (2)</t>
  </si>
  <si>
    <t>Zambia (2)</t>
  </si>
  <si>
    <t>Mozambique (0)</t>
  </si>
  <si>
    <t>Congo (Brazzaville) (1)</t>
  </si>
  <si>
    <t>Ethiopia (1)</t>
  </si>
  <si>
    <t>Indonesia (1)</t>
  </si>
  <si>
    <t>Sierra Leone (0)</t>
  </si>
  <si>
    <t>United Republic of Tanzania (1)</t>
  </si>
  <si>
    <t>Angola (0)</t>
  </si>
  <si>
    <t>Pakistan (0)</t>
  </si>
  <si>
    <t>Pakistan (1)</t>
  </si>
  <si>
    <t>Papua New Guinea (0)</t>
  </si>
  <si>
    <t>Papua New Guinea (1)</t>
  </si>
  <si>
    <t>Number of countries with majority</t>
  </si>
  <si>
    <t>ncountries</t>
  </si>
  <si>
    <t>Bangladesh (0)</t>
  </si>
  <si>
    <t>Kenya (1)</t>
  </si>
  <si>
    <t>Kenya (0)</t>
  </si>
  <si>
    <t>Zimbabwe (2)</t>
  </si>
  <si>
    <t>Zimbabwe (0)</t>
  </si>
  <si>
    <t>Zimbabwe (1)</t>
  </si>
  <si>
    <t>South Africa (0)</t>
  </si>
  <si>
    <t>Democratic Republic of Congo (0)</t>
  </si>
  <si>
    <t>Lesotho (0)</t>
  </si>
  <si>
    <t>Myanmar (0)</t>
  </si>
  <si>
    <t>Zambia (0)</t>
  </si>
  <si>
    <t>Central African Republic (0)</t>
  </si>
  <si>
    <t>Congo (Brazzaville) (0)</t>
  </si>
  <si>
    <t>Ethiopia (0)</t>
  </si>
  <si>
    <t>Indonesia (0)</t>
  </si>
  <si>
    <t>Liberia (0)</t>
  </si>
  <si>
    <t>Namibia (0)</t>
  </si>
  <si>
    <t>Russian Federation (0)</t>
  </si>
  <si>
    <t>United Republic of Tanzania (0)</t>
  </si>
  <si>
    <t>11- Regarding treatment…</t>
  </si>
  <si>
    <t>Start.care</t>
  </si>
  <si>
    <t>Maintenance.care</t>
  </si>
  <si>
    <t>Referral</t>
  </si>
  <si>
    <t>Liaise</t>
  </si>
  <si>
    <t>Medication</t>
  </si>
  <si>
    <t>Training</t>
  </si>
  <si>
    <t>SME</t>
  </si>
  <si>
    <r>
      <rPr>
        <rFont val="Calibri"/>
        <color theme="1"/>
        <sz val="11.0"/>
      </rPr>
      <t>Table 2: Proportion of countries where majority (</t>
    </r>
    <r>
      <rPr>
        <rFont val="Calibri (Body)"/>
        <color theme="1"/>
        <sz val="11.0"/>
      </rPr>
      <t>&gt;</t>
    </r>
    <r>
      <rPr>
        <rFont val="Calibri"/>
        <color theme="1"/>
        <sz val="11.0"/>
      </rPr>
      <t>50%) thought that specific comorbdities are managed within TB services</t>
    </r>
  </si>
  <si>
    <t>10+11 Overview of screening and treatment</t>
  </si>
  <si>
    <t>Countries**</t>
  </si>
  <si>
    <t>Diagnose/Screen</t>
  </si>
  <si>
    <t>Start/Maintain/Care</t>
  </si>
  <si>
    <t>Refer/liaise</t>
  </si>
  <si>
    <t>Diagnose.Screen</t>
  </si>
  <si>
    <t>Start.maintain.care</t>
  </si>
  <si>
    <t>Ref.liaise.services</t>
  </si>
  <si>
    <t>Brazil (2)</t>
  </si>
  <si>
    <t>**Responses: Brazil=92; India=61; Philippines=50; China=36; Nigeria=30; Uganda=19; Mozambique=11</t>
  </si>
  <si>
    <r>
      <rPr>
        <rFont val="Calibri"/>
        <color theme="1"/>
        <sz val="11.0"/>
      </rPr>
      <t>Proportion of countries where majority (</t>
    </r>
    <r>
      <rPr>
        <rFont val="Calibri (Body)"/>
        <color theme="1"/>
        <sz val="11.0"/>
      </rPr>
      <t>&gt;</t>
    </r>
    <r>
      <rPr>
        <rFont val="Calibri"/>
        <color theme="1"/>
        <sz val="11.0"/>
      </rPr>
      <t>50%) thought that specific comorbdities are managed within TB services</t>
    </r>
  </si>
  <si>
    <t>Free medication</t>
  </si>
  <si>
    <t>Anxiety</t>
  </si>
  <si>
    <t>Tobacco use</t>
  </si>
  <si>
    <t>Alcohol use</t>
  </si>
  <si>
    <t>Chron.renal failure</t>
  </si>
  <si>
    <t>Drug use</t>
  </si>
  <si>
    <t>Hypertension</t>
  </si>
  <si>
    <t>by country</t>
  </si>
  <si>
    <t>Regarding screening, diagnosis and surveillance...</t>
  </si>
  <si>
    <t>In your setting, and in your experience, what are the three most common conditions you find in people with TB?</t>
  </si>
  <si>
    <t>All respondents included</t>
  </si>
  <si>
    <t>Top 3 conditions in each country</t>
  </si>
  <si>
    <t>Covid19</t>
  </si>
  <si>
    <t xml:space="preserve">15- For each of the conditions below, select the areas (diagnosis and/or treatment) you feel capable to perform </t>
  </si>
  <si>
    <r>
      <rPr>
        <rFont val="Calibri"/>
        <color theme="1"/>
        <sz val="11.0"/>
      </rPr>
      <t>Table 3: Proportion of countries where majority (</t>
    </r>
    <r>
      <rPr>
        <rFont val="Calibri (Body)"/>
        <color theme="1"/>
        <sz val="11.0"/>
      </rPr>
      <t>&gt;</t>
    </r>
    <r>
      <rPr>
        <rFont val="Calibri"/>
        <color theme="1"/>
        <sz val="11.0"/>
      </rPr>
      <t>50%) of TB health professionals thought that they are capable of manging specific comorbdities</t>
    </r>
  </si>
  <si>
    <t>Cap.Diagnose</t>
  </si>
  <si>
    <t>Cap.Treat</t>
  </si>
  <si>
    <t>Capable of diagnosing</t>
  </si>
  <si>
    <t>Capable of treating</t>
  </si>
  <si>
    <t>Brazil (47)</t>
  </si>
  <si>
    <t>All 19 countries</t>
  </si>
  <si>
    <t>China (31)</t>
  </si>
  <si>
    <t>Philippines (29)</t>
  </si>
  <si>
    <t>India (26)</t>
  </si>
  <si>
    <t>Nigeria (8)</t>
  </si>
  <si>
    <t>Mozambique (5)</t>
  </si>
  <si>
    <t>*Only countries with ≥10 responses and only the five most common and concerning conditions are presented (see Appendix 2 for all countries and all conditions)</t>
  </si>
  <si>
    <t>**Responses: Brazil=47; China=31; India=26; Philippines=29</t>
  </si>
  <si>
    <t>Uganda (4)</t>
  </si>
  <si>
    <t>Sierra Leone (4)</t>
  </si>
  <si>
    <t>Bangladesh (4)</t>
  </si>
  <si>
    <t>Angola (3)</t>
  </si>
  <si>
    <t>Papua New Guinea (2)</t>
  </si>
  <si>
    <t>Pakistan (2)</t>
  </si>
  <si>
    <t>Zambia (1)</t>
  </si>
  <si>
    <t>South Africa (1)</t>
  </si>
  <si>
    <t>Myanmar (1)</t>
  </si>
  <si>
    <r>
      <rPr>
        <rFont val="Calibri"/>
        <color theme="1"/>
        <sz val="11.0"/>
      </rPr>
      <t>Proportion of countries where majority (</t>
    </r>
    <r>
      <rPr>
        <rFont val="Calibri (Body)"/>
        <color theme="1"/>
        <sz val="11.0"/>
      </rPr>
      <t>&gt;</t>
    </r>
    <r>
      <rPr>
        <rFont val="Calibri"/>
        <color theme="1"/>
        <sz val="11.0"/>
      </rPr>
      <t>50%) of TB health professionals thought that they are capable of manging specific comorbdities</t>
    </r>
  </si>
  <si>
    <t>Capbale of diagnosing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</si>
</sst>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4">
    <font>
      <sz val="11.0"/>
      <color theme="1"/>
      <name val="Calibri"/>
      <scheme val="minor"/>
    </font>
    <font>
      <b/>
      <sz val="11.0"/>
      <color theme="1"/>
      <name val="Calibri"/>
    </font>
    <font>
      <sz val="11.0"/>
      <color theme="1"/>
      <name val="Calibri"/>
    </font>
    <font>
      <sz val="11.0"/>
      <color rgb="FFFF0000"/>
      <name val="Calibri"/>
    </font>
    <font>
      <i/>
      <sz val="11.0"/>
      <color rgb="FFABABAB"/>
      <name val="Calibri"/>
    </font>
    <font>
      <sz val="11.0"/>
      <color rgb="FF00B050"/>
      <name val="Calibri"/>
    </font>
    <font>
      <sz val="11.0"/>
      <color theme="5"/>
      <name val="Calibri"/>
    </font>
    <font>
      <color theme="1"/>
      <name val="Calibri"/>
      <scheme val="minor"/>
    </font>
    <font>
      <i/>
      <sz val="11.0"/>
      <color theme="1"/>
      <name val="Calibri"/>
    </font>
    <font>
      <b/>
      <sz val="10.0"/>
      <color rgb="FF000000"/>
      <name val="Arial"/>
    </font>
    <font>
      <b/>
      <sz val="11.0"/>
      <color rgb="FF000000"/>
      <name val="Calibri"/>
    </font>
    <font>
      <sz val="11.0"/>
      <color rgb="FFD8D8D8"/>
      <name val="Calibri"/>
    </font>
    <font/>
    <font>
      <b/>
      <sz val="11.0"/>
      <color rgb="FF595959"/>
      <name val="Calibri"/>
    </font>
  </fonts>
  <fills count="4">
    <fill>
      <patternFill patternType="none"/>
    </fill>
    <fill>
      <patternFill patternType="lightGray"/>
    </fill>
    <fill>
      <patternFill patternType="solid">
        <fgColor theme="8"/>
        <bgColor theme="8"/>
      </patternFill>
    </fill>
    <fill>
      <patternFill patternType="solid">
        <fgColor rgb="FFD8D8D8"/>
        <bgColor rgb="FFD8D8D8"/>
      </patternFill>
    </fill>
  </fills>
  <borders count="47">
    <border/>
    <border>
      <left style="thin">
        <color rgb="FF000000"/>
      </left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theme="0"/>
      </left>
      <right style="thin">
        <color theme="0"/>
      </right>
      <top style="thin">
        <color rgb="FF000000"/>
      </top>
      <bottom style="thin">
        <color theme="0"/>
      </bottom>
    </border>
    <border>
      <left style="thin">
        <color theme="0"/>
      </left>
      <right style="thin">
        <color rgb="FF000000"/>
      </right>
      <top style="thin">
        <color rgb="FF000000"/>
      </top>
      <bottom style="thin">
        <color theme="0"/>
      </bottom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</border>
    <border>
      <left style="thin">
        <color theme="0"/>
      </left>
      <right style="thin">
        <color rgb="FF000000"/>
      </right>
      <top style="thin">
        <color theme="0"/>
      </top>
      <bottom style="thin">
        <color theme="0"/>
      </bottom>
    </border>
    <border>
      <left style="thin">
        <color theme="0"/>
      </left>
      <right style="thin">
        <color theme="0"/>
      </right>
      <top style="thin">
        <color theme="0"/>
      </top>
    </border>
    <border>
      <left style="thin">
        <color theme="0"/>
      </left>
      <right style="thin">
        <color rgb="FF000000"/>
      </right>
      <top style="thin">
        <color theme="0"/>
      </top>
    </border>
    <border>
      <left style="thin">
        <color theme="0"/>
      </left>
      <right style="thin">
        <color theme="0"/>
      </right>
      <top style="thin">
        <color theme="0"/>
      </top>
      <bottom style="thin">
        <color rgb="FF000000"/>
      </bottom>
    </border>
    <border>
      <left style="thin">
        <color theme="0"/>
      </left>
      <right style="thin">
        <color rgb="FF000000"/>
      </right>
      <top style="thin">
        <color theme="0"/>
      </top>
      <bottom style="thin">
        <color rgb="FF000000"/>
      </bottom>
    </border>
    <border>
      <left style="thin">
        <color theme="0"/>
      </left>
      <right style="thin">
        <color theme="0"/>
      </right>
      <bottom style="thin">
        <color theme="0"/>
      </bottom>
    </border>
    <border>
      <left style="thin">
        <color theme="0"/>
      </left>
      <right style="thin">
        <color rgb="FF000000"/>
      </right>
      <bottom style="thin">
        <color theme="0"/>
      </bottom>
    </border>
    <border>
      <left style="thin">
        <color rgb="FF000000"/>
      </left>
      <top style="thin">
        <color theme="0"/>
      </top>
    </border>
    <border>
      <top style="thin">
        <color theme="0"/>
      </top>
    </border>
    <border>
      <left style="thin">
        <color rgb="FF000000"/>
      </left>
      <bottom style="thin">
        <color theme="0"/>
      </bottom>
    </border>
    <border>
      <bottom style="thin">
        <color theme="0"/>
      </bottom>
    </border>
    <border>
      <left style="thin">
        <color theme="0"/>
      </left>
      <right style="thin">
        <color theme="0"/>
      </right>
    </border>
    <border>
      <left style="thin">
        <color theme="0"/>
      </left>
      <right style="thin">
        <color rgb="FF000000"/>
      </right>
    </border>
    <border>
      <left style="thin">
        <color rgb="FF000000"/>
      </left>
      <top style="thin">
        <color rgb="FF000000"/>
      </top>
      <bottom style="thin">
        <color theme="0"/>
      </bottom>
    </border>
    <border>
      <top style="thin">
        <color rgb="FF000000"/>
      </top>
      <bottom style="thin">
        <color theme="0"/>
      </bottom>
    </border>
    <border>
      <left style="thin">
        <color theme="0"/>
      </left>
      <right style="thin">
        <color theme="0"/>
      </right>
      <top style="thin">
        <color rgb="FF000000"/>
      </top>
    </border>
    <border>
      <left style="thin">
        <color theme="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theme="0"/>
      </top>
      <bottom style="thin">
        <color rgb="FF000000"/>
      </bottom>
    </border>
    <border>
      <top style="thin">
        <color theme="0"/>
      </top>
      <bottom style="thin">
        <color rgb="FF000000"/>
      </bottom>
    </border>
    <border>
      <left style="thin">
        <color theme="0"/>
      </left>
      <right style="thin">
        <color theme="0"/>
      </right>
      <bottom style="thin">
        <color rgb="FF000000"/>
      </bottom>
    </border>
    <border>
      <left style="thin">
        <color theme="0"/>
      </left>
      <right style="thin">
        <color rgb="FF000000"/>
      </right>
      <bottom style="thin">
        <color rgb="FF000000"/>
      </bottom>
    </border>
    <border>
      <left style="thin">
        <color theme="0"/>
      </left>
      <top style="thin">
        <color rgb="FF000000"/>
      </top>
      <bottom style="thin">
        <color theme="0"/>
      </bottom>
    </border>
    <border>
      <left style="thin">
        <color theme="0"/>
      </left>
      <top style="thin">
        <color theme="0"/>
      </top>
      <bottom style="thin">
        <color theme="0"/>
      </bottom>
    </border>
    <border>
      <left style="thin">
        <color theme="0"/>
      </left>
      <top style="thin">
        <color theme="0"/>
      </top>
    </border>
    <border>
      <left style="thin">
        <color theme="0"/>
      </left>
      <top style="thin">
        <color theme="0"/>
      </top>
      <bottom style="thin">
        <color rgb="FF000000"/>
      </bottom>
    </border>
    <border>
      <left style="thin">
        <color theme="0"/>
      </left>
      <bottom style="thin">
        <color theme="0"/>
      </bottom>
    </border>
    <border>
      <left style="thin">
        <color theme="0"/>
      </left>
    </border>
    <border>
      <left style="thin">
        <color theme="0"/>
      </left>
      <top style="thin">
        <color rgb="FF000000"/>
      </top>
    </border>
    <border>
      <left style="thin">
        <color theme="0"/>
      </left>
      <bottom style="thin">
        <color rgb="FF000000"/>
      </bottom>
    </border>
    <border>
      <bottom style="double">
        <color rgb="FF000000"/>
      </bottom>
    </border>
    <border>
      <left/>
      <right/>
      <top/>
      <bottom/>
    </border>
    <border>
      <left/>
      <top/>
      <bottom/>
    </border>
    <border>
      <top/>
      <bottom/>
    </border>
    <border>
      <right/>
      <top/>
      <bottom/>
    </border>
  </borders>
  <cellStyleXfs count="1">
    <xf borderId="0" fillId="0" fontId="0" numFmtId="0" applyAlignment="1" applyFont="1"/>
  </cellStyleXfs>
  <cellXfs count="87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0" xfId="0" applyFont="1"/>
    <xf borderId="0" fillId="0" fontId="3" numFmtId="0" xfId="0" applyFont="1"/>
    <xf borderId="0" fillId="0" fontId="2" numFmtId="0" xfId="0" applyAlignment="1" applyFont="1">
      <alignment horizontal="right"/>
    </xf>
    <xf borderId="1" fillId="0" fontId="2" numFmtId="0" xfId="0" applyBorder="1" applyFont="1"/>
    <xf borderId="0" fillId="0" fontId="4" numFmtId="0" xfId="0" applyFont="1"/>
    <xf borderId="0" fillId="0" fontId="2" numFmtId="9" xfId="0" applyFont="1" applyNumberFormat="1"/>
    <xf borderId="0" fillId="0" fontId="5" numFmtId="0" xfId="0" applyFont="1"/>
    <xf borderId="0" fillId="0" fontId="2" numFmtId="9" xfId="0" applyAlignment="1" applyFont="1" applyNumberFormat="1">
      <alignment horizontal="right"/>
    </xf>
    <xf borderId="0" fillId="0" fontId="6" numFmtId="0" xfId="0" applyFont="1"/>
    <xf borderId="0" fillId="0" fontId="7" numFmtId="0" xfId="0" applyFont="1"/>
    <xf borderId="0" fillId="0" fontId="2" numFmtId="2" xfId="0" applyFont="1" applyNumberFormat="1"/>
    <xf borderId="0" fillId="0" fontId="2" numFmtId="0" xfId="0" applyAlignment="1" applyFont="1">
      <alignment shrinkToFit="0" wrapText="1"/>
    </xf>
    <xf borderId="0" fillId="0" fontId="8" numFmtId="0" xfId="0" applyFont="1"/>
    <xf borderId="0" fillId="0" fontId="1" numFmtId="9" xfId="0" applyFont="1" applyNumberFormat="1"/>
    <xf borderId="2" fillId="0" fontId="1" numFmtId="0" xfId="0" applyBorder="1" applyFont="1"/>
    <xf borderId="3" fillId="0" fontId="1" numFmtId="0" xfId="0" applyBorder="1" applyFont="1"/>
    <xf borderId="4" fillId="0" fontId="1" numFmtId="0" xfId="0" applyBorder="1" applyFont="1"/>
    <xf borderId="3" fillId="0" fontId="2" numFmtId="0" xfId="0" applyBorder="1" applyFont="1"/>
    <xf borderId="3" fillId="0" fontId="2" numFmtId="9" xfId="0" applyBorder="1" applyFont="1" applyNumberFormat="1"/>
    <xf borderId="4" fillId="0" fontId="1" numFmtId="9" xfId="0" applyBorder="1" applyFont="1" applyNumberFormat="1"/>
    <xf borderId="5" fillId="0" fontId="9" numFmtId="0" xfId="0" applyBorder="1" applyFont="1"/>
    <xf borderId="5" fillId="0" fontId="10" numFmtId="0" xfId="0" applyBorder="1" applyFont="1"/>
    <xf borderId="1" fillId="0" fontId="11" numFmtId="0" xfId="0" applyBorder="1" applyFont="1"/>
    <xf borderId="6" fillId="0" fontId="1" numFmtId="9" xfId="0" applyBorder="1" applyFont="1" applyNumberFormat="1"/>
    <xf borderId="5" fillId="0" fontId="1" numFmtId="9" xfId="0" applyBorder="1" applyFont="1" applyNumberFormat="1"/>
    <xf borderId="5" fillId="0" fontId="2" numFmtId="0" xfId="0" applyBorder="1" applyFont="1"/>
    <xf borderId="5" fillId="0" fontId="2" numFmtId="9" xfId="0" applyAlignment="1" applyBorder="1" applyFont="1" applyNumberFormat="1">
      <alignment horizontal="left"/>
    </xf>
    <xf borderId="7" fillId="0" fontId="11" numFmtId="0" xfId="0" applyBorder="1" applyFont="1"/>
    <xf borderId="8" fillId="0" fontId="2" numFmtId="0" xfId="0" applyBorder="1" applyFont="1"/>
    <xf borderId="8" fillId="0" fontId="2" numFmtId="9" xfId="0" applyBorder="1" applyFont="1" applyNumberFormat="1"/>
    <xf borderId="9" fillId="0" fontId="1" numFmtId="9" xfId="0" applyBorder="1" applyFont="1" applyNumberFormat="1"/>
    <xf borderId="1" fillId="0" fontId="1" numFmtId="0" xfId="0" applyBorder="1" applyFont="1"/>
    <xf borderId="5" fillId="0" fontId="1" numFmtId="0" xfId="0" applyBorder="1" applyFont="1"/>
    <xf borderId="5" fillId="0" fontId="1" numFmtId="9" xfId="0" applyAlignment="1" applyBorder="1" applyFont="1" applyNumberFormat="1">
      <alignment horizontal="left"/>
    </xf>
    <xf borderId="5" fillId="0" fontId="2" numFmtId="9" xfId="0" applyBorder="1" applyFont="1" applyNumberFormat="1"/>
    <xf borderId="0" fillId="0" fontId="8" numFmtId="9" xfId="0" applyFont="1" applyNumberFormat="1"/>
    <xf borderId="2" fillId="0" fontId="2" numFmtId="0" xfId="0" applyBorder="1" applyFont="1"/>
    <xf borderId="10" fillId="0" fontId="2" numFmtId="9" xfId="0" applyBorder="1" applyFont="1" applyNumberFormat="1"/>
    <xf borderId="11" fillId="0" fontId="2" numFmtId="9" xfId="0" applyBorder="1" applyFont="1" applyNumberFormat="1"/>
    <xf borderId="12" fillId="0" fontId="2" numFmtId="9" xfId="0" applyBorder="1" applyFont="1" applyNumberFormat="1"/>
    <xf borderId="13" fillId="0" fontId="2" numFmtId="9" xfId="0" applyBorder="1" applyFont="1" applyNumberFormat="1"/>
    <xf borderId="14" fillId="0" fontId="2" numFmtId="9" xfId="0" applyBorder="1" applyFont="1" applyNumberFormat="1"/>
    <xf borderId="15" fillId="0" fontId="2" numFmtId="9" xfId="0" applyBorder="1" applyFont="1" applyNumberFormat="1"/>
    <xf borderId="7" fillId="0" fontId="2" numFmtId="0" xfId="0" applyBorder="1" applyFont="1"/>
    <xf borderId="16" fillId="0" fontId="2" numFmtId="9" xfId="0" applyBorder="1" applyFont="1" applyNumberFormat="1"/>
    <xf borderId="17" fillId="0" fontId="2" numFmtId="9" xfId="0" applyBorder="1" applyFont="1" applyNumberFormat="1"/>
    <xf borderId="18" fillId="0" fontId="2" numFmtId="9" xfId="0" applyBorder="1" applyFont="1" applyNumberFormat="1"/>
    <xf borderId="19" fillId="0" fontId="2" numFmtId="9" xfId="0" applyBorder="1" applyFont="1" applyNumberFormat="1"/>
    <xf borderId="20" fillId="0" fontId="2" numFmtId="0" xfId="0" applyBorder="1" applyFont="1"/>
    <xf borderId="21" fillId="0" fontId="2" numFmtId="0" xfId="0" applyBorder="1" applyFont="1"/>
    <xf borderId="22" fillId="0" fontId="2" numFmtId="0" xfId="0" applyBorder="1" applyFont="1"/>
    <xf borderId="23" fillId="0" fontId="2" numFmtId="0" xfId="0" applyBorder="1" applyFont="1"/>
    <xf borderId="24" fillId="0" fontId="2" numFmtId="9" xfId="0" applyBorder="1" applyFont="1" applyNumberFormat="1"/>
    <xf borderId="25" fillId="0" fontId="2" numFmtId="9" xfId="0" applyBorder="1" applyFont="1" applyNumberFormat="1"/>
    <xf borderId="26" fillId="0" fontId="2" numFmtId="0" xfId="0" applyBorder="1" applyFont="1"/>
    <xf borderId="27" fillId="0" fontId="2" numFmtId="0" xfId="0" applyBorder="1" applyFont="1"/>
    <xf borderId="28" fillId="0" fontId="2" numFmtId="9" xfId="0" applyBorder="1" applyFont="1" applyNumberFormat="1"/>
    <xf borderId="29" fillId="0" fontId="2" numFmtId="9" xfId="0" applyBorder="1" applyFont="1" applyNumberFormat="1"/>
    <xf borderId="30" fillId="0" fontId="2" numFmtId="0" xfId="0" applyBorder="1" applyFont="1"/>
    <xf borderId="31" fillId="0" fontId="2" numFmtId="0" xfId="0" applyBorder="1" applyFont="1"/>
    <xf borderId="32" fillId="0" fontId="2" numFmtId="9" xfId="0" applyBorder="1" applyFont="1" applyNumberFormat="1"/>
    <xf borderId="33" fillId="0" fontId="2" numFmtId="9" xfId="0" applyBorder="1" applyFont="1" applyNumberFormat="1"/>
    <xf borderId="34" fillId="0" fontId="2" numFmtId="9" xfId="0" applyBorder="1" applyFont="1" applyNumberFormat="1"/>
    <xf borderId="35" fillId="0" fontId="2" numFmtId="9" xfId="0" applyBorder="1" applyFont="1" applyNumberFormat="1"/>
    <xf borderId="36" fillId="0" fontId="2" numFmtId="9" xfId="0" applyBorder="1" applyFont="1" applyNumberFormat="1"/>
    <xf borderId="37" fillId="0" fontId="2" numFmtId="9" xfId="0" applyBorder="1" applyFont="1" applyNumberFormat="1"/>
    <xf borderId="38" fillId="0" fontId="2" numFmtId="9" xfId="0" applyBorder="1" applyFont="1" applyNumberFormat="1"/>
    <xf borderId="39" fillId="0" fontId="2" numFmtId="9" xfId="0" applyBorder="1" applyFont="1" applyNumberFormat="1"/>
    <xf borderId="40" fillId="0" fontId="2" numFmtId="9" xfId="0" applyBorder="1" applyFont="1" applyNumberFormat="1"/>
    <xf borderId="41" fillId="0" fontId="2" numFmtId="9" xfId="0" applyBorder="1" applyFont="1" applyNumberFormat="1"/>
    <xf borderId="0" fillId="0" fontId="9" numFmtId="0" xfId="0" applyFont="1"/>
    <xf borderId="0" fillId="0" fontId="10" numFmtId="0" xfId="0" applyFont="1"/>
    <xf borderId="0" fillId="0" fontId="2" numFmtId="9" xfId="0" applyAlignment="1" applyFont="1" applyNumberFormat="1">
      <alignment horizontal="left"/>
    </xf>
    <xf borderId="42" fillId="0" fontId="2" numFmtId="0" xfId="0" applyBorder="1" applyFont="1"/>
    <xf borderId="42" fillId="0" fontId="2" numFmtId="9" xfId="0" applyBorder="1" applyFont="1" applyNumberFormat="1"/>
    <xf borderId="43" fillId="2" fontId="2" numFmtId="0" xfId="0" applyBorder="1" applyFill="1" applyFont="1"/>
    <xf borderId="44" fillId="2" fontId="1" numFmtId="0" xfId="0" applyAlignment="1" applyBorder="1" applyFont="1">
      <alignment horizontal="center"/>
    </xf>
    <xf borderId="45" fillId="0" fontId="12" numFmtId="0" xfId="0" applyBorder="1" applyFont="1"/>
    <xf borderId="46" fillId="0" fontId="12" numFmtId="0" xfId="0" applyBorder="1" applyFont="1"/>
    <xf borderId="43" fillId="3" fontId="1" numFmtId="0" xfId="0" applyAlignment="1" applyBorder="1" applyFill="1" applyFont="1">
      <alignment horizontal="center"/>
    </xf>
    <xf borderId="0" fillId="0" fontId="1" numFmtId="0" xfId="0" applyAlignment="1" applyFont="1">
      <alignment horizontal="center"/>
    </xf>
    <xf borderId="44" fillId="3" fontId="1" numFmtId="0" xfId="0" applyAlignment="1" applyBorder="1" applyFont="1">
      <alignment horizontal="center"/>
    </xf>
    <xf borderId="0" fillId="0" fontId="2" numFmtId="1" xfId="0" applyFont="1" applyNumberFormat="1"/>
    <xf borderId="0" fillId="0" fontId="13" numFmtId="9" xfId="0" applyFont="1" applyNumberFormat="1"/>
    <xf borderId="0" fillId="0" fontId="13" numFmtId="0" xfId="0" applyFont="1"/>
  </cellXfs>
  <cellStyles count="1">
    <cellStyle xfId="0" name="Normal" builtinId="0"/>
  </cellStyles>
  <dxfs count="5">
    <dxf>
      <font>
        <color rgb="FF9C0006"/>
      </font>
      <fill>
        <patternFill patternType="solid">
          <fgColor rgb="FFFFC7CE"/>
          <bgColor rgb="FFFFC7CE"/>
        </patternFill>
      </fill>
      <border/>
    </dxf>
    <dxf>
      <font>
        <color rgb="FF006100"/>
      </font>
      <fill>
        <patternFill patternType="solid">
          <fgColor rgb="FFC6EFCE"/>
          <bgColor rgb="FFC6EFCE"/>
        </patternFill>
      </fill>
      <border/>
    </dxf>
    <dxf>
      <font/>
      <fill>
        <patternFill patternType="none"/>
      </fill>
      <border/>
    </dxf>
    <dxf>
      <font>
        <color rgb="FF9C5700"/>
      </font>
      <fill>
        <patternFill patternType="solid">
          <fgColor rgb="FFFFEB9C"/>
          <bgColor rgb="FFFFEB9C"/>
        </patternFill>
      </fill>
      <border/>
    </dxf>
    <dxf>
      <font/>
      <fill>
        <patternFill patternType="solid">
          <fgColor rgb="FFE8F4F1"/>
          <bgColor rgb="FFE8F4F1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1" Type="http://schemas.openxmlformats.org/officeDocument/2006/relationships/worksheet" Target="worksheets/sheet8.xml"/><Relationship Id="rId10" Type="http://schemas.openxmlformats.org/officeDocument/2006/relationships/worksheet" Target="worksheets/sheet7.xml"/><Relationship Id="rId13" Type="http://schemas.openxmlformats.org/officeDocument/2006/relationships/worksheet" Target="worksheets/sheet10.xml"/><Relationship Id="rId12" Type="http://schemas.openxmlformats.org/officeDocument/2006/relationships/worksheet" Target="worksheets/sheet9.xml"/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schemas.openxmlformats.org/officeDocument/2006/relationships/worksheet" Target="worksheets/sheet6.xml"/><Relationship Id="rId15" Type="http://customschemas.google.com/relationships/workbookmetadata" Target="metadata"/><Relationship Id="rId14" Type="http://schemas.openxmlformats.org/officeDocument/2006/relationships/worksheet" Target="worksheets/sheet1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0" i="0" sz="1400">
                <a:solidFill>
                  <a:srgbClr val="A5A5A5"/>
                </a:solidFill>
                <a:latin typeface="+mn-lt"/>
              </a:defRPr>
            </a:pPr>
            <a:r>
              <a:rPr b="0" i="0" sz="1400">
                <a:solidFill>
                  <a:srgbClr val="A5A5A5"/>
                </a:solidFill>
                <a:latin typeface="+mn-lt"/>
              </a:rPr>
              <a:t>Number of responses by country</a:t>
            </a:r>
          </a:p>
        </c:rich>
      </c:tx>
      <c:overlay val="0"/>
    </c:title>
    <c:plotArea>
      <c:layout/>
      <c:barChart>
        <c:barDir val="bar"/>
        <c:ser>
          <c:idx val="0"/>
          <c:order val="0"/>
          <c:tx>
            <c:v>All included respondents</c:v>
          </c:tx>
          <c:spPr>
            <a:solidFill>
              <a:srgbClr val="239677"/>
            </a:solidFill>
            <a:ln cmpd="sng">
              <a:solidFill>
                <a:srgbClr val="000000"/>
              </a:solidFill>
            </a:ln>
          </c:spPr>
          <c:cat>
            <c:strRef>
              <c:f>'Respondents characteristics'!$C$5:$C$37</c:f>
            </c:strRef>
          </c:cat>
          <c:val>
            <c:numRef>
              <c:f>'Respondents characteristics'!$D$5:$D$37</c:f>
              <c:numCache/>
            </c:numRef>
          </c:val>
        </c:ser>
        <c:ser>
          <c:idx val="1"/>
          <c:order val="1"/>
          <c:tx>
            <c:v>Only respondents who finished the survey</c:v>
          </c:tx>
          <c:spPr>
            <a:solidFill>
              <a:srgbClr val="168EC3"/>
            </a:solidFill>
            <a:ln cmpd="sng">
              <a:solidFill>
                <a:srgbClr val="000000"/>
              </a:solidFill>
            </a:ln>
          </c:spPr>
          <c:cat>
            <c:strRef>
              <c:f>'Respondents characteristics'!$C$5:$C$37</c:f>
            </c:strRef>
          </c:cat>
          <c:val>
            <c:numRef>
              <c:f>'Respondents characteristics'!$K$5:$K$37</c:f>
              <c:numCache/>
            </c:numRef>
          </c:val>
        </c:ser>
        <c:axId val="270358978"/>
        <c:axId val="1812483108"/>
      </c:barChart>
      <c:catAx>
        <c:axId val="270358978"/>
        <c:scaling>
          <c:orientation val="maxMin"/>
        </c:scaling>
        <c:delete val="0"/>
        <c:axPos val="l"/>
        <c:title>
          <c:tx>
            <c:rich>
              <a:bodyPr/>
              <a:lstStyle/>
              <a:p>
                <a:pPr lvl="0">
                  <a:defRPr b="0">
                    <a:solidFill>
                      <a:srgbClr val="595959"/>
                    </a:solidFill>
                    <a:latin typeface="+mn-lt"/>
                  </a:defRPr>
                </a:pPr>
                <a:r>
                  <a:rPr b="0">
                    <a:solidFill>
                      <a:srgbClr val="595959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 i="0" sz="900">
                <a:solidFill>
                  <a:srgbClr val="595959"/>
                </a:solidFill>
                <a:latin typeface="+mn-lt"/>
              </a:defRPr>
            </a:pPr>
          </a:p>
        </c:txPr>
        <c:crossAx val="1812483108"/>
      </c:catAx>
      <c:valAx>
        <c:axId val="1812483108"/>
        <c:scaling>
          <c:orientation val="minMax"/>
          <c:max val="120.0"/>
        </c:scaling>
        <c:delete val="0"/>
        <c:axPos val="b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595959"/>
                    </a:solidFill>
                    <a:latin typeface="+mn-lt"/>
                  </a:defRPr>
                </a:pPr>
                <a:r>
                  <a:rPr b="0">
                    <a:solidFill>
                      <a:srgbClr val="595959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/>
        </c:spPr>
        <c:txPr>
          <a:bodyPr/>
          <a:lstStyle/>
          <a:p>
            <a:pPr lvl="0">
              <a:defRPr b="0" i="0" sz="900">
                <a:solidFill>
                  <a:srgbClr val="595959"/>
                </a:solidFill>
                <a:latin typeface="+mn-lt"/>
              </a:defRPr>
            </a:pPr>
          </a:p>
        </c:txPr>
        <c:crossAx val="270358978"/>
        <c:crosses val="max"/>
        <c:minorUnit val="10.0"/>
      </c:valAx>
    </c:plotArea>
    <c:legend>
      <c:legendPos val="r"/>
      <c:layout>
        <c:manualLayout>
          <c:xMode val="edge"/>
          <c:yMode val="edge"/>
          <c:x val="0.5910801004946845"/>
          <c:y val="0.3192551253105534"/>
        </c:manualLayout>
      </c:layout>
      <c:overlay val="0"/>
      <c:txPr>
        <a:bodyPr/>
        <a:lstStyle/>
        <a:p>
          <a:pPr lvl="0">
            <a:defRPr b="0" i="0" sz="1100">
              <a:solidFill>
                <a:srgbClr val="6A6A6A"/>
              </a:solidFill>
              <a:latin typeface="+mn-lt"/>
            </a:defRPr>
          </a:pPr>
        </a:p>
      </c:txPr>
    </c:legend>
    <c:plotVisOnly val="1"/>
  </c:chart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0" i="0" sz="1400">
                <a:solidFill>
                  <a:srgbClr val="A5A5A5"/>
                </a:solidFill>
                <a:latin typeface="+mn-lt"/>
              </a:defRPr>
            </a:pPr>
            <a:r>
              <a:rPr b="0" i="0" sz="1400">
                <a:solidFill>
                  <a:srgbClr val="A5A5A5"/>
                </a:solidFill>
                <a:latin typeface="+mn-lt"/>
              </a:rPr>
              <a:t> What statement best describes your position?</a:t>
            </a:r>
          </a:p>
        </c:rich>
      </c:tx>
      <c:overlay val="0"/>
    </c:title>
    <c:plotArea>
      <c:layout/>
      <c:pieChart>
        <c:varyColors val="1"/>
        <c:ser>
          <c:idx val="0"/>
          <c:order val="0"/>
          <c:dPt>
            <c:idx val="0"/>
            <c:spPr>
              <a:solidFill>
                <a:schemeClr val="accent4"/>
              </a:solidFill>
            </c:spPr>
          </c:dPt>
          <c:dPt>
            <c:idx val="1"/>
            <c:spPr>
              <a:solidFill>
                <a:schemeClr val="accent4"/>
              </a:solidFill>
            </c:spPr>
          </c:dPt>
          <c:dPt>
            <c:idx val="2"/>
            <c:spPr>
              <a:solidFill>
                <a:schemeClr val="accent1"/>
              </a:solidFill>
            </c:spPr>
          </c:dPt>
          <c:dPt>
            <c:idx val="3"/>
            <c:spPr>
              <a:solidFill>
                <a:schemeClr val="accent2"/>
              </a:solidFill>
            </c:spPr>
          </c:dPt>
          <c:dPt>
            <c:idx val="4"/>
            <c:spPr>
              <a:solidFill>
                <a:schemeClr val="accent3"/>
              </a:solidFill>
            </c:spPr>
          </c:dPt>
          <c:dPt>
            <c:idx val="5"/>
            <c:spPr>
              <a:solidFill>
                <a:srgbClr val="FFFF00"/>
              </a:solidFill>
            </c:spPr>
          </c:dPt>
          <c:dLbls>
            <c:dLbl>
              <c:idx val="0"/>
              <c:tx>
                <c:rich>
                  <a:bodyPr/>
                  <a:lstStyle/>
                  <a:p>
                    <a:pPr lvl="0">
                      <a:defRPr b="0">
                        <a:solidFill>
                          <a:srgbClr val="595959"/>
                        </a:solidFill>
                        <a:latin typeface="+mn-lt"/>
                      </a:defRPr>
                    </a:pPr>
                    <a:r>
                      <a:rPr b="0">
                        <a:solidFill>
                          <a:srgbClr val="595959"/>
                        </a:solidFill>
                        <a:latin typeface="+mn-lt"/>
                      </a:rPr>
                      <a:t>[CELLRANGE]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1"/>
              <c:tx>
                <c:rich>
                  <a:bodyPr/>
                  <a:lstStyle/>
                  <a:p>
                    <a:pPr lvl="0">
                      <a:defRPr b="0">
                        <a:solidFill>
                          <a:srgbClr val="595959"/>
                        </a:solidFill>
                        <a:latin typeface="+mn-lt"/>
                      </a:defRPr>
                    </a:pPr>
                    <a:r>
                      <a:rPr b="0">
                        <a:solidFill>
                          <a:srgbClr val="595959"/>
                        </a:solidFill>
                        <a:latin typeface="+mn-lt"/>
                      </a:rPr>
                      <a:t>[CELLRANGE]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2"/>
              <c:tx>
                <c:rich>
                  <a:bodyPr/>
                  <a:lstStyle/>
                  <a:p>
                    <a:pPr lvl="0">
                      <a:defRPr b="0">
                        <a:solidFill>
                          <a:srgbClr val="595959"/>
                        </a:solidFill>
                        <a:latin typeface="+mn-lt"/>
                      </a:defRPr>
                    </a:pPr>
                    <a:r>
                      <a:rPr b="0">
                        <a:solidFill>
                          <a:srgbClr val="595959"/>
                        </a:solidFill>
                        <a:latin typeface="+mn-lt"/>
                      </a:rPr>
                      <a:t>[CELLRANGE]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3"/>
              <c:tx>
                <c:rich>
                  <a:bodyPr/>
                  <a:lstStyle/>
                  <a:p>
                    <a:pPr lvl="0">
                      <a:defRPr b="0">
                        <a:solidFill>
                          <a:srgbClr val="595959"/>
                        </a:solidFill>
                        <a:latin typeface="+mn-lt"/>
                      </a:defRPr>
                    </a:pPr>
                    <a:r>
                      <a:rPr b="0">
                        <a:solidFill>
                          <a:srgbClr val="595959"/>
                        </a:solidFill>
                        <a:latin typeface="+mn-lt"/>
                      </a:rPr>
                      <a:t>[CELLRANGE]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4"/>
              <c:tx>
                <c:rich>
                  <a:bodyPr/>
                  <a:lstStyle/>
                  <a:p>
                    <a:pPr lvl="0">
                      <a:defRPr b="0">
                        <a:solidFill>
                          <a:srgbClr val="595959"/>
                        </a:solidFill>
                        <a:latin typeface="+mn-lt"/>
                      </a:defRPr>
                    </a:pPr>
                    <a:r>
                      <a:rPr b="0">
                        <a:solidFill>
                          <a:srgbClr val="595959"/>
                        </a:solidFill>
                        <a:latin typeface="+mn-lt"/>
                      </a:rPr>
                      <a:t>[CELLRANGE]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5"/>
              <c:tx>
                <c:rich>
                  <a:bodyPr/>
                  <a:lstStyle/>
                  <a:p>
                    <a:pPr lvl="0">
                      <a:defRPr b="0">
                        <a:solidFill>
                          <a:srgbClr val="595959"/>
                        </a:solidFill>
                        <a:latin typeface="+mn-lt"/>
                      </a:defRPr>
                    </a:pPr>
                    <a:r>
                      <a:rPr b="0">
                        <a:solidFill>
                          <a:srgbClr val="595959"/>
                        </a:solidFill>
                        <a:latin typeface="+mn-lt"/>
                      </a:rPr>
                      <a:t>[CELLRANGE]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</c:dLbl>
            <c:showLegendKey val="0"/>
            <c:showVal val="0"/>
            <c:showCatName val="0"/>
            <c:showSerName val="0"/>
            <c:showPercent val="0"/>
            <c:showBubbleSize val="0"/>
            <c:showLeaderLines val="1"/>
          </c:dLbls>
          <c:cat>
            <c:strRef>
              <c:f>'Respondents characteristics'!$C$50:$C$55</c:f>
            </c:strRef>
          </c:cat>
          <c:val>
            <c:numRef>
              <c:f>'Respondents characteristics'!$D$50:$D$55</c:f>
              <c:numCache/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firstSliceAng val="0"/>
      </c:pieChart>
    </c:plotArea>
    <c:legend>
      <c:legendPos val="r"/>
      <c:layout>
        <c:manualLayout>
          <c:xMode val="edge"/>
          <c:yMode val="edge"/>
          <c:x val="0.6630435686781855"/>
          <c:y val="0.2128229804607757"/>
        </c:manualLayout>
      </c:layout>
      <c:overlay val="0"/>
      <c:txPr>
        <a:bodyPr/>
        <a:lstStyle/>
        <a:p>
          <a:pPr lvl="0">
            <a:defRPr b="0" i="0" sz="1200">
              <a:solidFill>
                <a:srgbClr val="6A6A6A"/>
              </a:solidFill>
              <a:latin typeface="+mn-lt"/>
            </a:defRPr>
          </a:pPr>
        </a:p>
      </c:txPr>
    </c:legend>
    <c:plotVisOnly val="1"/>
  </c:chart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0" i="0" sz="1400">
                <a:solidFill>
                  <a:srgbClr val="A5A5A5"/>
                </a:solidFill>
                <a:latin typeface="+mn-lt"/>
              </a:defRPr>
            </a:pPr>
            <a:r>
              <a:rPr b="0" i="0" sz="1400">
                <a:solidFill>
                  <a:srgbClr val="A5A5A5"/>
                </a:solidFill>
                <a:latin typeface="+mn-lt"/>
              </a:rPr>
              <a:t>At what level are you working?</a:t>
            </a:r>
          </a:p>
        </c:rich>
      </c:tx>
      <c:overlay val="0"/>
    </c:title>
    <c:plotArea>
      <c:layout/>
      <c:barChart>
        <c:barDir val="col"/>
        <c:ser>
          <c:idx val="0"/>
          <c:order val="0"/>
          <c:tx>
            <c:v>TBP managers (n=158)</c:v>
          </c:tx>
          <c:spPr>
            <a:solidFill>
              <a:srgbClr val="239677"/>
            </a:solidFill>
            <a:ln cmpd="sng">
              <a:solidFill>
                <a:srgbClr val="000000"/>
              </a:solidFill>
            </a:ln>
          </c:spPr>
          <c:cat>
            <c:strRef>
              <c:f>'Respondents characteristics'!$J$123:$J$128</c:f>
            </c:strRef>
          </c:cat>
          <c:val>
            <c:numRef>
              <c:f>'Respondents characteristics'!$K$123:$K$128</c:f>
              <c:numCache/>
            </c:numRef>
          </c:val>
        </c:ser>
        <c:ser>
          <c:idx val="1"/>
          <c:order val="1"/>
          <c:tx>
            <c:v>Consultants (n=61)</c:v>
          </c:tx>
          <c:spPr>
            <a:solidFill>
              <a:srgbClr val="168EC3"/>
            </a:solidFill>
            <a:ln cmpd="sng">
              <a:solidFill>
                <a:srgbClr val="000000"/>
              </a:solidFill>
            </a:ln>
          </c:spPr>
          <c:cat>
            <c:strRef>
              <c:f>'Respondents characteristics'!$J$123:$J$128</c:f>
            </c:strRef>
          </c:cat>
          <c:val>
            <c:numRef>
              <c:f>'Respondents characteristics'!$L$123:$L$128</c:f>
              <c:numCache/>
            </c:numRef>
          </c:val>
        </c:ser>
        <c:axId val="1842440728"/>
        <c:axId val="253886791"/>
      </c:barChart>
      <c:catAx>
        <c:axId val="18424407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595959"/>
                    </a:solidFill>
                    <a:latin typeface="+mn-lt"/>
                  </a:defRPr>
                </a:pPr>
                <a:r>
                  <a:rPr b="0">
                    <a:solidFill>
                      <a:srgbClr val="595959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 i="0" sz="900">
                <a:solidFill>
                  <a:srgbClr val="595959"/>
                </a:solidFill>
                <a:latin typeface="+mn-lt"/>
              </a:defRPr>
            </a:pPr>
          </a:p>
        </c:txPr>
        <c:crossAx val="253886791"/>
      </c:catAx>
      <c:valAx>
        <c:axId val="253886791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595959"/>
                    </a:solidFill>
                    <a:latin typeface="+mn-lt"/>
                  </a:defRPr>
                </a:pPr>
                <a:r>
                  <a:rPr b="0">
                    <a:solidFill>
                      <a:srgbClr val="595959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 sz="900">
                <a:solidFill>
                  <a:srgbClr val="595959"/>
                </a:solidFill>
                <a:latin typeface="+mn-lt"/>
              </a:defRPr>
            </a:pPr>
          </a:p>
        </c:txPr>
        <c:crossAx val="1842440728"/>
      </c:valAx>
    </c:plotArea>
    <c:legend>
      <c:legendPos val="b"/>
      <c:overlay val="0"/>
      <c:txPr>
        <a:bodyPr/>
        <a:lstStyle/>
        <a:p>
          <a:pPr lvl="0">
            <a:defRPr b="0" i="0" sz="900">
              <a:solidFill>
                <a:srgbClr val="6A6A6A"/>
              </a:solidFill>
              <a:latin typeface="+mn-lt"/>
            </a:defRPr>
          </a:pPr>
        </a:p>
      </c:txPr>
    </c:legend>
    <c:plotVisOnly val="1"/>
  </c:chart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0" i="0" sz="1400">
                <a:solidFill>
                  <a:srgbClr val="A5A5A5"/>
                </a:solidFill>
                <a:latin typeface="+mn-lt"/>
              </a:defRPr>
            </a:pPr>
            <a:r>
              <a:rPr b="0" i="0" sz="1400">
                <a:solidFill>
                  <a:srgbClr val="A5A5A5"/>
                </a:solidFill>
                <a:latin typeface="+mn-lt"/>
              </a:rPr>
              <a:t>Do you work in a TB clinic?</a:t>
            </a:r>
          </a:p>
        </c:rich>
      </c:tx>
      <c:overlay val="0"/>
    </c:title>
    <c:plotArea>
      <c:layout>
        <c:manualLayout>
          <c:xMode val="edge"/>
          <c:yMode val="edge"/>
          <c:x val="0.29357223427521745"/>
          <c:y val="0.15933398950131233"/>
          <c:w val="0.3767291489564221"/>
          <c:h val="0.6276202974628171"/>
        </c:manualLayout>
      </c:layout>
      <c:pieChart>
        <c:varyColors val="1"/>
        <c:ser>
          <c:idx val="0"/>
          <c:order val="0"/>
          <c:dPt>
            <c:idx val="0"/>
            <c:spPr>
              <a:solidFill>
                <a:schemeClr val="accent1"/>
              </a:solidFill>
            </c:spPr>
          </c:dPt>
          <c:dPt>
            <c:idx val="1"/>
            <c:spPr>
              <a:solidFill>
                <a:schemeClr val="accent4"/>
              </a:solidFill>
            </c:spPr>
          </c:dPt>
          <c:dLbls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'Respondents characteristics'!$C$149:$C$150</c:f>
            </c:strRef>
          </c:cat>
          <c:val>
            <c:numRef>
              <c:f>'Respondents characteristics'!$D$149:$D$150</c:f>
              <c:numCache/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firstSliceAng val="0"/>
      </c:pieChart>
    </c:plotArea>
    <c:legend>
      <c:legendPos val="b"/>
      <c:overlay val="0"/>
      <c:txPr>
        <a:bodyPr/>
        <a:lstStyle/>
        <a:p>
          <a:pPr lvl="0">
            <a:defRPr b="0" i="0" sz="1200">
              <a:solidFill>
                <a:srgbClr val="6A6A6A"/>
              </a:solidFill>
              <a:latin typeface="+mn-lt"/>
            </a:defRPr>
          </a:pPr>
        </a:p>
      </c:txPr>
    </c:legend>
    <c:plotVisOnly val="1"/>
  </c:chart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plotArea>
      <c:layout/>
      <c:barChart>
        <c:barDir val="bar"/>
        <c:grouping val="stacked"/>
        <c:ser>
          <c:idx val="0"/>
          <c:order val="0"/>
          <c:tx>
            <c:v>Section 2 (Policy documents and guidelines) (included)</c:v>
          </c:tx>
          <c:spPr>
            <a:solidFill>
              <a:srgbClr val="4FAB92"/>
            </a:solidFill>
            <a:ln cmpd="sng">
              <a:solidFill>
                <a:srgbClr val="000000"/>
              </a:solidFill>
            </a:ln>
          </c:spPr>
          <c:cat>
            <c:strRef>
              <c:f>'Respondents characteristics'!$M$168:$M$202</c:f>
            </c:strRef>
          </c:cat>
          <c:val>
            <c:numRef>
              <c:f>'Respondents characteristics'!$O$168:$O$202</c:f>
              <c:numCache/>
            </c:numRef>
          </c:val>
        </c:ser>
        <c:ser>
          <c:idx val="1"/>
          <c:order val="1"/>
          <c:tx>
            <c:v>Section 3 (TBMM in practice)</c:v>
          </c:tx>
          <c:spPr>
            <a:solidFill>
              <a:srgbClr val="91CABB"/>
            </a:solidFill>
            <a:ln cmpd="sng">
              <a:solidFill>
                <a:srgbClr val="000000"/>
              </a:solidFill>
            </a:ln>
          </c:spPr>
          <c:cat>
            <c:strRef>
              <c:f>'Respondents characteristics'!$M$168:$M$202</c:f>
            </c:strRef>
          </c:cat>
          <c:val>
            <c:numRef>
              <c:f>'Respondents characteristics'!$P$168:$P$202</c:f>
              <c:numCache/>
            </c:numRef>
          </c:val>
        </c:ser>
        <c:ser>
          <c:idx val="2"/>
          <c:order val="2"/>
          <c:tx>
            <c:v>Section 4 (experience and concerns)</c:v>
          </c:tx>
          <c:spPr>
            <a:solidFill>
              <a:srgbClr val="168EC3"/>
            </a:solidFill>
            <a:ln cmpd="sng">
              <a:solidFill>
                <a:srgbClr val="000000"/>
              </a:solidFill>
            </a:ln>
          </c:spPr>
          <c:cat>
            <c:strRef>
              <c:f>'Respondents characteristics'!$M$168:$M$202</c:f>
            </c:strRef>
          </c:cat>
          <c:val>
            <c:numRef>
              <c:f>'Respondents characteristics'!$Q$168:$Q$202</c:f>
              <c:numCache/>
            </c:numRef>
          </c:val>
        </c:ser>
        <c:ser>
          <c:idx val="3"/>
          <c:order val="3"/>
          <c:spPr>
            <a:solidFill>
              <a:srgbClr val="168EC3"/>
            </a:solidFill>
            <a:ln cmpd="sng">
              <a:solidFill>
                <a:srgbClr val="000000"/>
              </a:solidFill>
            </a:ln>
          </c:spPr>
          <c:cat>
            <c:strRef>
              <c:f>'Respondents characteristics'!$M$168:$M$202</c:f>
            </c:strRef>
          </c:cat>
          <c:val>
            <c:numRef>
              <c:f>'Respondents characteristics'!$R$167:$R$202</c:f>
              <c:numCache/>
            </c:numRef>
          </c:val>
        </c:ser>
        <c:overlap val="100"/>
        <c:axId val="1381661555"/>
        <c:axId val="1151926777"/>
      </c:barChart>
      <c:catAx>
        <c:axId val="1381661555"/>
        <c:scaling>
          <c:orientation val="maxMin"/>
        </c:scaling>
        <c:delete val="0"/>
        <c:axPos val="l"/>
        <c:title>
          <c:tx>
            <c:rich>
              <a:bodyPr/>
              <a:lstStyle/>
              <a:p>
                <a:pPr lvl="0">
                  <a:defRPr b="0">
                    <a:solidFill>
                      <a:srgbClr val="595959"/>
                    </a:solidFill>
                    <a:latin typeface="+mn-lt"/>
                  </a:defRPr>
                </a:pPr>
                <a:r>
                  <a:rPr b="0">
                    <a:solidFill>
                      <a:srgbClr val="595959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 i="0" sz="900">
                <a:solidFill>
                  <a:srgbClr val="595959"/>
                </a:solidFill>
                <a:latin typeface="+mn-lt"/>
              </a:defRPr>
            </a:pPr>
          </a:p>
        </c:txPr>
        <c:crossAx val="1151926777"/>
      </c:catAx>
      <c:valAx>
        <c:axId val="1151926777"/>
        <c:scaling>
          <c:orientation val="minMax"/>
          <c:max val="130.0"/>
        </c:scaling>
        <c:delete val="0"/>
        <c:axPos val="b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595959"/>
                    </a:solidFill>
                    <a:latin typeface="+mn-lt"/>
                  </a:defRPr>
                </a:pPr>
                <a:r>
                  <a:rPr b="0">
                    <a:solidFill>
                      <a:srgbClr val="595959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 sz="900">
                <a:solidFill>
                  <a:srgbClr val="595959"/>
                </a:solidFill>
                <a:latin typeface="+mn-lt"/>
              </a:defRPr>
            </a:pPr>
          </a:p>
        </c:txPr>
        <c:crossAx val="1381661555"/>
        <c:crosses val="max"/>
      </c:valAx>
    </c:plotArea>
    <c:legend>
      <c:legendPos val="b"/>
      <c:overlay val="0"/>
      <c:txPr>
        <a:bodyPr/>
        <a:lstStyle/>
        <a:p>
          <a:pPr lvl="0">
            <a:defRPr b="0" i="0" sz="900">
              <a:solidFill>
                <a:srgbClr val="6A6A6A"/>
              </a:solidFill>
              <a:latin typeface="+mn-lt"/>
            </a:defRPr>
          </a:pPr>
        </a:p>
      </c:txPr>
    </c:legend>
    <c:plotVisOnly val="1"/>
  </c:chart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0" i="0" sz="1400">
                <a:solidFill>
                  <a:srgbClr val="A5A5A5"/>
                </a:solidFill>
                <a:latin typeface="+mn-lt"/>
              </a:defRPr>
            </a:pPr>
            <a:r>
              <a:rPr b="0" i="0" sz="1400">
                <a:solidFill>
                  <a:srgbClr val="A5A5A5"/>
                </a:solidFill>
                <a:latin typeface="+mn-lt"/>
              </a:rPr>
              <a:t>Number of responses by country</a:t>
            </a:r>
          </a:p>
        </c:rich>
      </c:tx>
      <c:overlay val="0"/>
    </c:title>
    <c:plotArea>
      <c:layout/>
      <c:barChart>
        <c:barDir val="bar"/>
        <c:ser>
          <c:idx val="0"/>
          <c:order val="0"/>
          <c:tx>
            <c:v>All included respondents</c:v>
          </c:tx>
          <c:spPr>
            <a:solidFill>
              <a:srgbClr val="239677"/>
            </a:solidFill>
            <a:ln cmpd="sng">
              <a:solidFill>
                <a:srgbClr val="000000"/>
              </a:solidFill>
            </a:ln>
          </c:spPr>
          <c:cat>
            <c:strRef>
              <c:f>'Non-respondents characts'!$C$5:$C$37</c:f>
            </c:strRef>
          </c:cat>
          <c:val>
            <c:numRef>
              <c:f>'Non-respondents characts'!$D$5:$D$37</c:f>
              <c:numCache/>
            </c:numRef>
          </c:val>
        </c:ser>
        <c:ser>
          <c:idx val="1"/>
          <c:order val="1"/>
          <c:tx>
            <c:v>Respondents who finished the survey</c:v>
          </c:tx>
          <c:spPr>
            <a:solidFill>
              <a:srgbClr val="168EC3"/>
            </a:solidFill>
            <a:ln cmpd="sng">
              <a:solidFill>
                <a:srgbClr val="000000"/>
              </a:solidFill>
            </a:ln>
          </c:spPr>
          <c:cat>
            <c:strRef>
              <c:f>'Non-respondents characts'!$C$5:$C$37</c:f>
            </c:strRef>
          </c:cat>
          <c:val>
            <c:numRef>
              <c:f>'Non-respondents characts'!$K$5:$K$37</c:f>
              <c:numCache/>
            </c:numRef>
          </c:val>
        </c:ser>
        <c:ser>
          <c:idx val="2"/>
          <c:order val="2"/>
          <c:tx>
            <c:v>Respondents who not answer any questions after the first section of the survey (excluded)</c:v>
          </c:tx>
          <c:spPr>
            <a:solidFill>
              <a:srgbClr val="91CABB"/>
            </a:solidFill>
            <a:ln cmpd="sng">
              <a:solidFill>
                <a:srgbClr val="000000"/>
              </a:solidFill>
            </a:ln>
          </c:spPr>
          <c:cat>
            <c:strRef>
              <c:f>'Non-respondents characts'!$C$5:$C$37</c:f>
            </c:strRef>
          </c:cat>
          <c:val>
            <c:numRef>
              <c:f>'Non-respondents characts'!$R$5:$R$37</c:f>
              <c:numCache/>
            </c:numRef>
          </c:val>
        </c:ser>
        <c:axId val="1830741896"/>
        <c:axId val="1857877906"/>
      </c:barChart>
      <c:catAx>
        <c:axId val="1830741896"/>
        <c:scaling>
          <c:orientation val="maxMin"/>
        </c:scaling>
        <c:delete val="0"/>
        <c:axPos val="l"/>
        <c:title>
          <c:tx>
            <c:rich>
              <a:bodyPr/>
              <a:lstStyle/>
              <a:p>
                <a:pPr lvl="0">
                  <a:defRPr b="0">
                    <a:solidFill>
                      <a:srgbClr val="595959"/>
                    </a:solidFill>
                    <a:latin typeface="+mn-lt"/>
                  </a:defRPr>
                </a:pPr>
                <a:r>
                  <a:rPr b="0">
                    <a:solidFill>
                      <a:srgbClr val="595959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 i="0" sz="900">
                <a:solidFill>
                  <a:srgbClr val="595959"/>
                </a:solidFill>
                <a:latin typeface="+mn-lt"/>
              </a:defRPr>
            </a:pPr>
          </a:p>
        </c:txPr>
        <c:crossAx val="1857877906"/>
      </c:catAx>
      <c:valAx>
        <c:axId val="1857877906"/>
        <c:scaling>
          <c:orientation val="minMax"/>
          <c:max val="120.0"/>
        </c:scaling>
        <c:delete val="0"/>
        <c:axPos val="b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595959"/>
                    </a:solidFill>
                    <a:latin typeface="+mn-lt"/>
                  </a:defRPr>
                </a:pPr>
                <a:r>
                  <a:rPr b="0">
                    <a:solidFill>
                      <a:srgbClr val="595959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/>
        </c:spPr>
        <c:txPr>
          <a:bodyPr/>
          <a:lstStyle/>
          <a:p>
            <a:pPr lvl="0">
              <a:defRPr b="0" i="0" sz="900">
                <a:solidFill>
                  <a:srgbClr val="595959"/>
                </a:solidFill>
                <a:latin typeface="+mn-lt"/>
              </a:defRPr>
            </a:pPr>
          </a:p>
        </c:txPr>
        <c:crossAx val="1830741896"/>
        <c:crosses val="max"/>
        <c:minorUnit val="10.0"/>
      </c:valAx>
    </c:plotArea>
    <c:legend>
      <c:legendPos val="r"/>
      <c:layout>
        <c:manualLayout>
          <c:xMode val="edge"/>
          <c:yMode val="edge"/>
          <c:x val="0.5910801004946845"/>
          <c:y val="0.3192551253105534"/>
        </c:manualLayout>
      </c:layout>
      <c:overlay val="0"/>
      <c:txPr>
        <a:bodyPr/>
        <a:lstStyle/>
        <a:p>
          <a:pPr lvl="0">
            <a:defRPr b="0" i="0" sz="1100">
              <a:solidFill>
                <a:srgbClr val="6A6A6A"/>
              </a:solidFill>
              <a:latin typeface="+mn-lt"/>
            </a:defRPr>
          </a:pPr>
        </a:p>
      </c:txPr>
    </c:legend>
    <c:plotVisOnly val="1"/>
  </c:chart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0" i="0" sz="1400">
                <a:solidFill>
                  <a:srgbClr val="A5A5A5"/>
                </a:solidFill>
                <a:latin typeface="+mn-lt"/>
              </a:defRPr>
            </a:pPr>
            <a:r>
              <a:rPr b="0" i="0" sz="1400">
                <a:solidFill>
                  <a:srgbClr val="A5A5A5"/>
                </a:solidFill>
                <a:latin typeface="+mn-lt"/>
              </a:rPr>
              <a:t> What statement best describes your position?</a:t>
            </a:r>
          </a:p>
        </c:rich>
      </c:tx>
      <c:overlay val="0"/>
    </c:title>
    <c:plotArea>
      <c:layout/>
      <c:pieChart>
        <c:varyColors val="1"/>
        <c:ser>
          <c:idx val="0"/>
          <c:order val="0"/>
          <c:dPt>
            <c:idx val="0"/>
            <c:spPr>
              <a:solidFill>
                <a:schemeClr val="accent4"/>
              </a:solidFill>
            </c:spPr>
          </c:dPt>
          <c:dPt>
            <c:idx val="1"/>
            <c:spPr>
              <a:solidFill>
                <a:schemeClr val="accent4"/>
              </a:solidFill>
            </c:spPr>
          </c:dPt>
          <c:dPt>
            <c:idx val="2"/>
            <c:spPr>
              <a:solidFill>
                <a:schemeClr val="accent1"/>
              </a:solidFill>
            </c:spPr>
          </c:dPt>
          <c:dPt>
            <c:idx val="3"/>
            <c:spPr>
              <a:solidFill>
                <a:schemeClr val="accent2"/>
              </a:solidFill>
            </c:spPr>
          </c:dPt>
          <c:dPt>
            <c:idx val="4"/>
            <c:spPr>
              <a:solidFill>
                <a:schemeClr val="accent3"/>
              </a:solidFill>
            </c:spPr>
          </c:dPt>
          <c:dPt>
            <c:idx val="5"/>
            <c:spPr>
              <a:solidFill>
                <a:srgbClr val="FFFF00"/>
              </a:solidFill>
            </c:spPr>
          </c:dPt>
          <c:dLbls>
            <c:dLbl>
              <c:idx val="0"/>
              <c:tx>
                <c:rich>
                  <a:bodyPr/>
                  <a:lstStyle/>
                  <a:p>
                    <a:pPr lvl="0">
                      <a:defRPr b="0">
                        <a:solidFill>
                          <a:srgbClr val="595959"/>
                        </a:solidFill>
                        <a:latin typeface="+mn-lt"/>
                      </a:defRPr>
                    </a:pPr>
                    <a:r>
                      <a:rPr b="0">
                        <a:solidFill>
                          <a:srgbClr val="595959"/>
                        </a:solidFill>
                        <a:latin typeface="+mn-lt"/>
                      </a:rPr>
                      <a:t>[CELLRANGE]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1"/>
              <c:tx>
                <c:rich>
                  <a:bodyPr/>
                  <a:lstStyle/>
                  <a:p>
                    <a:pPr lvl="0">
                      <a:defRPr b="0">
                        <a:solidFill>
                          <a:srgbClr val="595959"/>
                        </a:solidFill>
                        <a:latin typeface="+mn-lt"/>
                      </a:defRPr>
                    </a:pPr>
                    <a:r>
                      <a:rPr b="0">
                        <a:solidFill>
                          <a:srgbClr val="595959"/>
                        </a:solidFill>
                        <a:latin typeface="+mn-lt"/>
                      </a:rPr>
                      <a:t>[CELLRANGE]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2"/>
              <c:tx>
                <c:rich>
                  <a:bodyPr/>
                  <a:lstStyle/>
                  <a:p>
                    <a:pPr lvl="0">
                      <a:defRPr b="0">
                        <a:solidFill>
                          <a:srgbClr val="595959"/>
                        </a:solidFill>
                        <a:latin typeface="+mn-lt"/>
                      </a:defRPr>
                    </a:pPr>
                    <a:r>
                      <a:rPr b="0">
                        <a:solidFill>
                          <a:srgbClr val="595959"/>
                        </a:solidFill>
                        <a:latin typeface="+mn-lt"/>
                      </a:rPr>
                      <a:t>[CELLRANGE]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3"/>
              <c:tx>
                <c:rich>
                  <a:bodyPr/>
                  <a:lstStyle/>
                  <a:p>
                    <a:pPr lvl="0">
                      <a:defRPr b="0">
                        <a:solidFill>
                          <a:srgbClr val="595959"/>
                        </a:solidFill>
                        <a:latin typeface="+mn-lt"/>
                      </a:defRPr>
                    </a:pPr>
                    <a:r>
                      <a:rPr b="0">
                        <a:solidFill>
                          <a:srgbClr val="595959"/>
                        </a:solidFill>
                        <a:latin typeface="+mn-lt"/>
                      </a:rPr>
                      <a:t>[CELLRANGE]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4"/>
              <c:tx>
                <c:rich>
                  <a:bodyPr/>
                  <a:lstStyle/>
                  <a:p>
                    <a:pPr lvl="0">
                      <a:defRPr b="0">
                        <a:solidFill>
                          <a:srgbClr val="595959"/>
                        </a:solidFill>
                        <a:latin typeface="+mn-lt"/>
                      </a:defRPr>
                    </a:pPr>
                    <a:r>
                      <a:rPr b="0">
                        <a:solidFill>
                          <a:srgbClr val="595959"/>
                        </a:solidFill>
                        <a:latin typeface="+mn-lt"/>
                      </a:rPr>
                      <a:t>[CELLRANGE]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5"/>
              <c:tx>
                <c:rich>
                  <a:bodyPr/>
                  <a:lstStyle/>
                  <a:p>
                    <a:pPr lvl="0">
                      <a:defRPr b="0">
                        <a:solidFill>
                          <a:srgbClr val="595959"/>
                        </a:solidFill>
                        <a:latin typeface="+mn-lt"/>
                      </a:defRPr>
                    </a:pPr>
                    <a:r>
                      <a:rPr b="0">
                        <a:solidFill>
                          <a:srgbClr val="595959"/>
                        </a:solidFill>
                        <a:latin typeface="+mn-lt"/>
                      </a:rPr>
                      <a:t>[CELLRANGE]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</c:dLbl>
            <c:showLegendKey val="0"/>
            <c:showVal val="0"/>
            <c:showCatName val="0"/>
            <c:showSerName val="0"/>
            <c:showPercent val="0"/>
            <c:showBubbleSize val="0"/>
            <c:showLeaderLines val="1"/>
          </c:dLbls>
          <c:cat>
            <c:strRef>
              <c:f>'Non-respondents characts'!$C$50:$C$55</c:f>
            </c:strRef>
          </c:cat>
          <c:val>
            <c:numRef>
              <c:f>'Non-respondents characts'!$D$50:$D$55</c:f>
              <c:numCache/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firstSliceAng val="0"/>
      </c:pieChart>
    </c:plotArea>
    <c:legend>
      <c:legendPos val="r"/>
      <c:layout>
        <c:manualLayout>
          <c:xMode val="edge"/>
          <c:yMode val="edge"/>
          <c:x val="0.6630435686781855"/>
          <c:y val="0.2128229804607757"/>
        </c:manualLayout>
      </c:layout>
      <c:overlay val="0"/>
      <c:txPr>
        <a:bodyPr/>
        <a:lstStyle/>
        <a:p>
          <a:pPr lvl="0">
            <a:defRPr b="0" i="0" sz="1200">
              <a:solidFill>
                <a:srgbClr val="6A6A6A"/>
              </a:solidFill>
              <a:latin typeface="+mn-lt"/>
            </a:defRPr>
          </a:pPr>
        </a:p>
      </c:txPr>
    </c:legend>
    <c:plotVisOnly val="1"/>
  </c:chart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0" i="0" sz="1400">
                <a:solidFill>
                  <a:srgbClr val="A5A5A5"/>
                </a:solidFill>
                <a:latin typeface="+mn-lt"/>
              </a:defRPr>
            </a:pPr>
            <a:r>
              <a:rPr b="0" i="0" sz="1400">
                <a:solidFill>
                  <a:srgbClr val="A5A5A5"/>
                </a:solidFill>
                <a:latin typeface="+mn-lt"/>
              </a:rPr>
              <a:t>At what level are you working?</a:t>
            </a:r>
          </a:p>
        </c:rich>
      </c:tx>
      <c:overlay val="0"/>
    </c:title>
    <c:plotArea>
      <c:layout/>
      <c:barChart>
        <c:barDir val="col"/>
        <c:ser>
          <c:idx val="0"/>
          <c:order val="0"/>
          <c:tx>
            <c:v>TBP managers (n=21)</c:v>
          </c:tx>
          <c:spPr>
            <a:solidFill>
              <a:srgbClr val="239677"/>
            </a:solidFill>
            <a:ln cmpd="sng">
              <a:solidFill>
                <a:srgbClr val="000000"/>
              </a:solidFill>
            </a:ln>
          </c:spPr>
          <c:cat>
            <c:strRef>
              <c:f>'Non-respondents characts'!$J$118:$J$123</c:f>
            </c:strRef>
          </c:cat>
          <c:val>
            <c:numRef>
              <c:f>'Non-respondents characts'!$K$118:$K$123</c:f>
              <c:numCache/>
            </c:numRef>
          </c:val>
        </c:ser>
        <c:ser>
          <c:idx val="1"/>
          <c:order val="1"/>
          <c:tx>
            <c:v>Consultants (n=4)</c:v>
          </c:tx>
          <c:spPr>
            <a:solidFill>
              <a:srgbClr val="168EC3"/>
            </a:solidFill>
            <a:ln cmpd="sng">
              <a:solidFill>
                <a:srgbClr val="000000"/>
              </a:solidFill>
            </a:ln>
          </c:spPr>
          <c:cat>
            <c:strRef>
              <c:f>'Non-respondents characts'!$J$118:$J$123</c:f>
            </c:strRef>
          </c:cat>
          <c:val>
            <c:numRef>
              <c:f>'Non-respondents characts'!$L$119:$L$124</c:f>
              <c:numCache/>
            </c:numRef>
          </c:val>
        </c:ser>
        <c:axId val="1137783156"/>
        <c:axId val="459648407"/>
      </c:barChart>
      <c:catAx>
        <c:axId val="11377831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595959"/>
                    </a:solidFill>
                    <a:latin typeface="+mn-lt"/>
                  </a:defRPr>
                </a:pPr>
                <a:r>
                  <a:rPr b="0">
                    <a:solidFill>
                      <a:srgbClr val="595959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 i="0" sz="900">
                <a:solidFill>
                  <a:srgbClr val="595959"/>
                </a:solidFill>
                <a:latin typeface="+mn-lt"/>
              </a:defRPr>
            </a:pPr>
          </a:p>
        </c:txPr>
        <c:crossAx val="459648407"/>
      </c:catAx>
      <c:valAx>
        <c:axId val="459648407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595959"/>
                    </a:solidFill>
                    <a:latin typeface="+mn-lt"/>
                  </a:defRPr>
                </a:pPr>
                <a:r>
                  <a:rPr b="0">
                    <a:solidFill>
                      <a:srgbClr val="595959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 sz="900">
                <a:solidFill>
                  <a:srgbClr val="595959"/>
                </a:solidFill>
                <a:latin typeface="+mn-lt"/>
              </a:defRPr>
            </a:pPr>
          </a:p>
        </c:txPr>
        <c:crossAx val="1137783156"/>
      </c:valAx>
    </c:plotArea>
    <c:legend>
      <c:legendPos val="b"/>
      <c:overlay val="0"/>
      <c:txPr>
        <a:bodyPr/>
        <a:lstStyle/>
        <a:p>
          <a:pPr lvl="0">
            <a:defRPr b="0" i="0" sz="900">
              <a:solidFill>
                <a:srgbClr val="6A6A6A"/>
              </a:solidFill>
              <a:latin typeface="+mn-lt"/>
            </a:defRPr>
          </a:pPr>
        </a:p>
      </c:txPr>
    </c:legend>
    <c:plotVisOnly val="1"/>
  </c:chart>
</c:chartSpace>
</file>

<file path=xl/charts/chart9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0" i="0" sz="1400">
                <a:solidFill>
                  <a:srgbClr val="A5A5A5"/>
                </a:solidFill>
                <a:latin typeface="+mn-lt"/>
              </a:defRPr>
            </a:pPr>
            <a:r>
              <a:rPr b="0" i="0" sz="1400">
                <a:solidFill>
                  <a:srgbClr val="A5A5A5"/>
                </a:solidFill>
                <a:latin typeface="+mn-lt"/>
              </a:rPr>
              <a:t>Do you work in a TB clinic?</a:t>
            </a:r>
          </a:p>
        </c:rich>
      </c:tx>
      <c:overlay val="0"/>
    </c:title>
    <c:plotArea>
      <c:layout>
        <c:manualLayout>
          <c:xMode val="edge"/>
          <c:yMode val="edge"/>
          <c:x val="0.29357223427521745"/>
          <c:y val="0.15933398950131233"/>
          <c:w val="0.3767291489564221"/>
          <c:h val="0.6276202974628171"/>
        </c:manualLayout>
      </c:layout>
      <c:pieChart>
        <c:varyColors val="1"/>
        <c:ser>
          <c:idx val="0"/>
          <c:order val="0"/>
          <c:dPt>
            <c:idx val="0"/>
            <c:spPr>
              <a:solidFill>
                <a:schemeClr val="accent1"/>
              </a:solidFill>
            </c:spPr>
          </c:dPt>
          <c:dPt>
            <c:idx val="1"/>
            <c:spPr>
              <a:solidFill>
                <a:schemeClr val="accent4"/>
              </a:solidFill>
            </c:spPr>
          </c:dPt>
          <c:dLbls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'Non-respondents characts'!$C$144:$C$145</c:f>
            </c:strRef>
          </c:cat>
          <c:val>
            <c:numRef>
              <c:f>'Non-respondents characts'!$D$144:$D$145</c:f>
              <c:numCache/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firstSliceAng val="0"/>
      </c:pieChart>
    </c:plotArea>
    <c:legend>
      <c:legendPos val="b"/>
      <c:overlay val="0"/>
      <c:txPr>
        <a:bodyPr/>
        <a:lstStyle/>
        <a:p>
          <a:pPr lvl="0">
            <a:defRPr b="0" i="0" sz="1200">
              <a:solidFill>
                <a:srgbClr val="6A6A6A"/>
              </a:solidFill>
              <a:latin typeface="+mn-lt"/>
            </a:defRPr>
          </a:pPr>
        </a:p>
      </c:txPr>
    </c:legend>
    <c:plotVisOnly val="1"/>
  </c:chart>
</c:chartSpace>
</file>

<file path=xl/charts/chart10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0" i="0" sz="1400">
                <a:solidFill>
                  <a:srgbClr val="A5A5A5"/>
                </a:solidFill>
                <a:latin typeface="+mn-lt"/>
              </a:defRPr>
            </a:pPr>
            <a:r>
              <a:rPr b="0" i="0" sz="1400">
                <a:solidFill>
                  <a:srgbClr val="A5A5A5"/>
                </a:solidFill>
                <a:latin typeface="+mn-lt"/>
              </a:rPr>
              <a:t>Number of responses by country</a:t>
            </a:r>
          </a:p>
        </c:rich>
      </c:tx>
      <c:overlay val="0"/>
    </c:title>
    <c:plotArea>
      <c:layout/>
      <c:barChart>
        <c:barDir val="bar"/>
        <c:ser>
          <c:idx val="0"/>
          <c:order val="0"/>
          <c:tx>
            <c:v>All included respondents</c:v>
          </c:tx>
          <c:spPr>
            <a:solidFill>
              <a:srgbClr val="239677"/>
            </a:solidFill>
            <a:ln cmpd="sng">
              <a:solidFill>
                <a:srgbClr val="000000"/>
              </a:solidFill>
            </a:ln>
          </c:spPr>
          <c:cat>
            <c:strRef>
              <c:f>'Non-respondents characts'!$C$5:$C$37</c:f>
            </c:strRef>
          </c:cat>
          <c:val>
            <c:numRef>
              <c:f>'Non-respondents characts'!$D$5:$D$37</c:f>
              <c:numCache/>
            </c:numRef>
          </c:val>
        </c:ser>
        <c:ser>
          <c:idx val="1"/>
          <c:order val="1"/>
          <c:tx>
            <c:v>Respondents who finished the survey</c:v>
          </c:tx>
          <c:spPr>
            <a:solidFill>
              <a:srgbClr val="168EC3"/>
            </a:solidFill>
            <a:ln cmpd="sng">
              <a:solidFill>
                <a:srgbClr val="000000"/>
              </a:solidFill>
            </a:ln>
          </c:spPr>
          <c:cat>
            <c:strRef>
              <c:f>'Non-respondents characts'!$C$5:$C$37</c:f>
            </c:strRef>
          </c:cat>
          <c:val>
            <c:numRef>
              <c:f>'Non-respondents characts'!$K$5:$K$37</c:f>
              <c:numCache/>
            </c:numRef>
          </c:val>
        </c:ser>
        <c:ser>
          <c:idx val="2"/>
          <c:order val="2"/>
          <c:tx>
            <c:v>Respondents who not answer any questions after the first section of the survey (excluded)</c:v>
          </c:tx>
          <c:spPr>
            <a:solidFill>
              <a:srgbClr val="91CABB"/>
            </a:solidFill>
            <a:ln cmpd="sng">
              <a:solidFill>
                <a:srgbClr val="000000"/>
              </a:solidFill>
            </a:ln>
          </c:spPr>
          <c:cat>
            <c:strRef>
              <c:f>'Non-respondents characts'!$C$5:$C$37</c:f>
            </c:strRef>
          </c:cat>
          <c:val>
            <c:numRef>
              <c:f>'Non-respondents characts'!$R$5:$R$37</c:f>
              <c:numCache/>
            </c:numRef>
          </c:val>
        </c:ser>
        <c:axId val="1835471204"/>
        <c:axId val="1638037349"/>
      </c:barChart>
      <c:catAx>
        <c:axId val="1835471204"/>
        <c:scaling>
          <c:orientation val="maxMin"/>
        </c:scaling>
        <c:delete val="0"/>
        <c:axPos val="l"/>
        <c:title>
          <c:tx>
            <c:rich>
              <a:bodyPr/>
              <a:lstStyle/>
              <a:p>
                <a:pPr lvl="0">
                  <a:defRPr b="0">
                    <a:solidFill>
                      <a:srgbClr val="595959"/>
                    </a:solidFill>
                    <a:latin typeface="+mn-lt"/>
                  </a:defRPr>
                </a:pPr>
                <a:r>
                  <a:rPr b="0">
                    <a:solidFill>
                      <a:srgbClr val="595959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 i="0" sz="900">
                <a:solidFill>
                  <a:srgbClr val="595959"/>
                </a:solidFill>
                <a:latin typeface="+mn-lt"/>
              </a:defRPr>
            </a:pPr>
          </a:p>
        </c:txPr>
        <c:crossAx val="1638037349"/>
      </c:catAx>
      <c:valAx>
        <c:axId val="1638037349"/>
        <c:scaling>
          <c:orientation val="minMax"/>
          <c:max val="120.0"/>
        </c:scaling>
        <c:delete val="0"/>
        <c:axPos val="b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595959"/>
                    </a:solidFill>
                    <a:latin typeface="+mn-lt"/>
                  </a:defRPr>
                </a:pPr>
                <a:r>
                  <a:rPr b="0">
                    <a:solidFill>
                      <a:srgbClr val="595959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/>
        </c:spPr>
        <c:txPr>
          <a:bodyPr/>
          <a:lstStyle/>
          <a:p>
            <a:pPr lvl="0">
              <a:defRPr b="0" i="0" sz="900">
                <a:solidFill>
                  <a:srgbClr val="595959"/>
                </a:solidFill>
                <a:latin typeface="+mn-lt"/>
              </a:defRPr>
            </a:pPr>
          </a:p>
        </c:txPr>
        <c:crossAx val="1835471204"/>
        <c:crosses val="max"/>
        <c:minorUnit val="10.0"/>
      </c:valAx>
    </c:plotArea>
    <c:legend>
      <c:legendPos val="r"/>
      <c:layout>
        <c:manualLayout>
          <c:xMode val="edge"/>
          <c:yMode val="edge"/>
          <c:x val="0.5910801004946845"/>
          <c:y val="0.3192551253105534"/>
        </c:manualLayout>
      </c:layout>
      <c:overlay val="0"/>
      <c:txPr>
        <a:bodyPr/>
        <a:lstStyle/>
        <a:p>
          <a:pPr lvl="0">
            <a:defRPr b="0" i="0" sz="1100">
              <a:solidFill>
                <a:srgbClr val="6A6A6A"/>
              </a:solidFill>
              <a:latin typeface="+mn-lt"/>
            </a:defRPr>
          </a:pPr>
        </a:p>
      </c:txPr>
    </c:legend>
    <c:plotVisOnly val="1"/>
  </c:chart>
</c:chartSpace>
</file>

<file path=xl/charts/chart11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0" i="0" sz="1400">
                <a:solidFill>
                  <a:srgbClr val="A5A5A5"/>
                </a:solidFill>
                <a:latin typeface="+mn-lt"/>
              </a:defRPr>
            </a:pPr>
            <a:r>
              <a:rPr b="0" i="0" sz="1400">
                <a:solidFill>
                  <a:srgbClr val="A5A5A5"/>
                </a:solidFill>
                <a:latin typeface="+mn-lt"/>
              </a:rPr>
              <a:t>In your country, are any TB multimorbidities mentioned in any of the following documents?</a:t>
            </a:r>
          </a:p>
        </c:rich>
      </c:tx>
      <c:overlay val="0"/>
    </c:title>
    <c:plotArea>
      <c:layout/>
      <c:barChart>
        <c:barDir val="col"/>
        <c:ser>
          <c:idx val="0"/>
          <c:order val="0"/>
          <c:tx>
            <c:v>Mean</c:v>
          </c:tx>
          <c:spPr>
            <a:solidFill>
              <a:srgbClr val="239677"/>
            </a:solidFill>
            <a:ln cmpd="sng">
              <a:solidFill>
                <a:srgbClr val="000000"/>
              </a:solidFill>
            </a:ln>
          </c:spPr>
          <c:dLbls>
            <c:numFmt formatCode="General" sourceLinked="1"/>
            <c:txPr>
              <a:bodyPr/>
              <a:lstStyle/>
              <a:p>
                <a:pPr lvl="0">
                  <a:defRPr b="0" i="0" sz="900">
                    <a:latin typeface="+mn-lt"/>
                  </a:defRPr>
                </a:pPr>
              </a:p>
            </c:txPr>
            <c:showLegendKey val="0"/>
            <c:showVal val="1"/>
            <c:showCatName val="0"/>
            <c:showSerName val="0"/>
            <c:showPercent val="0"/>
            <c:showBubbleSize val="0"/>
          </c:dLbls>
          <c:cat>
            <c:strRef>
              <c:f>'TBMM in theory'!$B$5:$B$10</c:f>
            </c:strRef>
          </c:cat>
          <c:val>
            <c:numRef>
              <c:f>'TBMM in theory'!$C$5:$C$10</c:f>
              <c:numCache/>
            </c:numRef>
          </c:val>
        </c:ser>
        <c:axId val="842183418"/>
        <c:axId val="555409827"/>
      </c:barChart>
      <c:catAx>
        <c:axId val="84218341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595959"/>
                    </a:solidFill>
                    <a:latin typeface="+mn-lt"/>
                  </a:defRPr>
                </a:pPr>
                <a:r>
                  <a:rPr b="0">
                    <a:solidFill>
                      <a:srgbClr val="595959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 i="0" sz="900">
                <a:solidFill>
                  <a:srgbClr val="595959"/>
                </a:solidFill>
                <a:latin typeface="+mn-lt"/>
              </a:defRPr>
            </a:pPr>
          </a:p>
        </c:txPr>
        <c:crossAx val="555409827"/>
      </c:catAx>
      <c:valAx>
        <c:axId val="555409827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595959"/>
                    </a:solidFill>
                    <a:latin typeface="+mn-lt"/>
                  </a:defRPr>
                </a:pPr>
                <a:r>
                  <a:rPr b="0">
                    <a:solidFill>
                      <a:srgbClr val="595959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0%" sourceLinked="0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 sz="900">
                <a:solidFill>
                  <a:srgbClr val="595959"/>
                </a:solidFill>
                <a:latin typeface="+mn-lt"/>
              </a:defRPr>
            </a:pPr>
          </a:p>
        </c:txPr>
        <c:crossAx val="842183418"/>
      </c:valAx>
    </c:plotArea>
    <c:plotVisOnly val="1"/>
  </c:chart>
</c:chartSpace>
</file>

<file path=xl/charts/chart12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plotArea>
      <c:layout/>
      <c:barChart>
        <c:barDir val="col"/>
        <c:ser>
          <c:idx val="0"/>
          <c:order val="0"/>
          <c:tx>
            <c:v>Managers</c:v>
          </c:tx>
          <c:spPr>
            <a:solidFill>
              <a:srgbClr val="168EC3"/>
            </a:solidFill>
            <a:ln cmpd="sng">
              <a:solidFill>
                <a:srgbClr val="000000"/>
              </a:solidFill>
            </a:ln>
          </c:spPr>
          <c:cat>
            <c:strRef>
              <c:f>'TBMM in theory'!$D$15:$I$15</c:f>
            </c:strRef>
          </c:cat>
          <c:val>
            <c:numRef>
              <c:f>'TBMM in theory'!$D$16:$I$16</c:f>
              <c:numCache/>
            </c:numRef>
          </c:val>
        </c:ser>
        <c:ser>
          <c:idx val="1"/>
          <c:order val="1"/>
          <c:tx>
            <c:v>Consultants</c:v>
          </c:tx>
          <c:spPr>
            <a:solidFill>
              <a:srgbClr val="168EC3"/>
            </a:solidFill>
            <a:ln cmpd="sng">
              <a:solidFill>
                <a:srgbClr val="000000"/>
              </a:solidFill>
            </a:ln>
          </c:spPr>
          <c:cat>
            <c:strRef>
              <c:f>'TBMM in theory'!$D$15:$I$15</c:f>
            </c:strRef>
          </c:cat>
          <c:val>
            <c:numRef>
              <c:f>'TBMM in theory'!$D$17:$I$17</c:f>
              <c:numCache/>
            </c:numRef>
          </c:val>
        </c:ser>
        <c:ser>
          <c:idx val="2"/>
          <c:order val="2"/>
          <c:tx>
            <c:v>Primary health care</c:v>
          </c:tx>
          <c:spPr>
            <a:solidFill>
              <a:srgbClr val="239677"/>
            </a:solidFill>
            <a:ln cmpd="sng">
              <a:solidFill>
                <a:srgbClr val="000000"/>
              </a:solidFill>
            </a:ln>
          </c:spPr>
          <c:cat>
            <c:strRef>
              <c:f>'TBMM in theory'!$D$15:$I$15</c:f>
            </c:strRef>
          </c:cat>
          <c:val>
            <c:numRef>
              <c:f>'TBMM in theory'!$E$18:$I$18</c:f>
              <c:numCache/>
            </c:numRef>
          </c:val>
        </c:ser>
        <c:ser>
          <c:idx val="3"/>
          <c:order val="3"/>
          <c:tx>
            <c:v>Secondary health care</c:v>
          </c:tx>
          <c:spPr>
            <a:solidFill>
              <a:srgbClr val="4FAB92"/>
            </a:solidFill>
            <a:ln cmpd="sng">
              <a:solidFill>
                <a:srgbClr val="000000"/>
              </a:solidFill>
            </a:ln>
          </c:spPr>
          <c:cat>
            <c:strRef>
              <c:f>'TBMM in theory'!$D$15:$I$15</c:f>
            </c:strRef>
          </c:cat>
          <c:val>
            <c:numRef>
              <c:f>'TBMM in theory'!$E$19:$I$19</c:f>
              <c:numCache/>
            </c:numRef>
          </c:val>
        </c:ser>
        <c:ser>
          <c:idx val="4"/>
          <c:order val="4"/>
          <c:tx>
            <c:v>Tertiary health care</c:v>
          </c:tx>
          <c:spPr>
            <a:solidFill>
              <a:srgbClr val="91CABB"/>
            </a:solidFill>
            <a:ln cmpd="sng">
              <a:solidFill>
                <a:srgbClr val="000000"/>
              </a:solidFill>
            </a:ln>
          </c:spPr>
          <c:cat>
            <c:strRef>
              <c:f>'TBMM in theory'!$D$15:$I$15</c:f>
            </c:strRef>
          </c:cat>
          <c:val>
            <c:numRef>
              <c:f>'TBMM in theory'!$E$20:$I$20</c:f>
              <c:numCache/>
            </c:numRef>
          </c:val>
        </c:ser>
        <c:ser>
          <c:idx val="5"/>
          <c:order val="5"/>
          <c:tx>
            <c:v>Others </c:v>
          </c:tx>
          <c:spPr>
            <a:solidFill>
              <a:srgbClr val="FFFF00"/>
            </a:solidFill>
            <a:ln cmpd="sng">
              <a:solidFill>
                <a:srgbClr val="000000"/>
              </a:solidFill>
            </a:ln>
          </c:spPr>
          <c:cat>
            <c:strRef>
              <c:f>'TBMM in theory'!$D$15:$I$15</c:f>
            </c:strRef>
          </c:cat>
          <c:val>
            <c:numRef>
              <c:f>'TBMM in theory'!$D$21:$I$21</c:f>
              <c:numCache/>
            </c:numRef>
          </c:val>
        </c:ser>
        <c:axId val="1127110397"/>
        <c:axId val="1242838379"/>
      </c:barChart>
      <c:catAx>
        <c:axId val="1127110397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595959"/>
                    </a:solidFill>
                    <a:latin typeface="+mn-lt"/>
                  </a:defRPr>
                </a:pPr>
                <a:r>
                  <a:rPr b="0">
                    <a:solidFill>
                      <a:srgbClr val="595959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 i="0" sz="900">
                <a:solidFill>
                  <a:srgbClr val="595959"/>
                </a:solidFill>
                <a:latin typeface="+mn-lt"/>
              </a:defRPr>
            </a:pPr>
          </a:p>
        </c:txPr>
        <c:crossAx val="1242838379"/>
      </c:catAx>
      <c:valAx>
        <c:axId val="1242838379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595959"/>
                    </a:solidFill>
                    <a:latin typeface="+mn-lt"/>
                  </a:defRPr>
                </a:pPr>
                <a:r>
                  <a:rPr b="0">
                    <a:solidFill>
                      <a:srgbClr val="595959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 sz="900">
                <a:solidFill>
                  <a:srgbClr val="595959"/>
                </a:solidFill>
                <a:latin typeface="+mn-lt"/>
              </a:defRPr>
            </a:pPr>
          </a:p>
        </c:txPr>
        <c:crossAx val="1127110397"/>
      </c:valAx>
    </c:plotArea>
    <c:legend>
      <c:legendPos val="b"/>
      <c:overlay val="0"/>
      <c:txPr>
        <a:bodyPr/>
        <a:lstStyle/>
        <a:p>
          <a:pPr lvl="0">
            <a:defRPr b="0" i="0" sz="900">
              <a:solidFill>
                <a:srgbClr val="6A6A6A"/>
              </a:solidFill>
              <a:latin typeface="+mn-lt"/>
            </a:defRPr>
          </a:pPr>
        </a:p>
      </c:txPr>
    </c:legend>
    <c:plotVisOnly val="1"/>
  </c:chart>
</c:chartSpace>
</file>

<file path=xl/charts/chart13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0" i="0" sz="1400">
                <a:solidFill>
                  <a:srgbClr val="A5A5A5"/>
                </a:solidFill>
                <a:latin typeface="+mn-lt"/>
              </a:defRPr>
            </a:pPr>
            <a:r>
              <a:rPr b="0" i="0" sz="1400">
                <a:solidFill>
                  <a:srgbClr val="A5A5A5"/>
                </a:solidFill>
                <a:latin typeface="+mn-lt"/>
              </a:rPr>
              <a:t>For each country (number of responses), the % of responses where TB multimorbidities are mentioned in at least one document</a:t>
            </a:r>
          </a:p>
        </c:rich>
      </c:tx>
      <c:overlay val="0"/>
    </c:title>
    <c:plotArea>
      <c:layout/>
      <c:barChart>
        <c:barDir val="bar"/>
        <c:ser>
          <c:idx val="0"/>
          <c:order val="0"/>
          <c:spPr>
            <a:solidFill>
              <a:srgbClr val="239677"/>
            </a:solidFill>
            <a:ln cmpd="sng">
              <a:solidFill>
                <a:srgbClr val="000000"/>
              </a:solidFill>
            </a:ln>
          </c:spPr>
          <c:dLbls>
            <c:numFmt formatCode="General" sourceLinked="1"/>
            <c:txPr>
              <a:bodyPr/>
              <a:lstStyle/>
              <a:p>
                <a:pPr lvl="0">
                  <a:defRPr b="0" i="0" sz="900">
                    <a:latin typeface="+mn-lt"/>
                  </a:defRPr>
                </a:pPr>
              </a:p>
            </c:txPr>
            <c:showLegendKey val="0"/>
            <c:showVal val="1"/>
            <c:showCatName val="0"/>
            <c:showSerName val="0"/>
            <c:showPercent val="0"/>
            <c:showBubbleSize val="0"/>
          </c:dLbls>
          <c:cat>
            <c:strRef>
              <c:f>'TBMM in theory'!$F$33:$F$59</c:f>
            </c:strRef>
          </c:cat>
          <c:val>
            <c:numRef>
              <c:f>'TBMM in theory'!$G$33:$G$59</c:f>
              <c:numCache/>
            </c:numRef>
          </c:val>
        </c:ser>
        <c:axId val="2105345052"/>
        <c:axId val="126565829"/>
      </c:barChart>
      <c:catAx>
        <c:axId val="2105345052"/>
        <c:scaling>
          <c:orientation val="maxMin"/>
        </c:scaling>
        <c:delete val="0"/>
        <c:axPos val="l"/>
        <c:title>
          <c:tx>
            <c:rich>
              <a:bodyPr/>
              <a:lstStyle/>
              <a:p>
                <a:pPr lvl="0">
                  <a:defRPr b="0">
                    <a:solidFill>
                      <a:srgbClr val="595959"/>
                    </a:solidFill>
                    <a:latin typeface="+mn-lt"/>
                  </a:defRPr>
                </a:pPr>
                <a:r>
                  <a:rPr b="0">
                    <a:solidFill>
                      <a:srgbClr val="595959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 i="0" sz="900">
                <a:solidFill>
                  <a:srgbClr val="595959"/>
                </a:solidFill>
                <a:latin typeface="+mn-lt"/>
              </a:defRPr>
            </a:pPr>
          </a:p>
        </c:txPr>
        <c:crossAx val="126565829"/>
      </c:catAx>
      <c:valAx>
        <c:axId val="126565829"/>
        <c:scaling>
          <c:orientation val="minMax"/>
        </c:scaling>
        <c:delete val="0"/>
        <c:axPos val="b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595959"/>
                    </a:solidFill>
                    <a:latin typeface="+mn-lt"/>
                  </a:defRPr>
                </a:pPr>
                <a:r>
                  <a:rPr b="0">
                    <a:solidFill>
                      <a:srgbClr val="595959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>
                <a:solidFill>
                  <a:srgbClr val="595959"/>
                </a:solidFill>
                <a:latin typeface="+mn-lt"/>
              </a:defRPr>
            </a:pPr>
          </a:p>
        </c:txPr>
        <c:crossAx val="2105345052"/>
        <c:crosses val="max"/>
      </c:valAx>
    </c:plotArea>
    <c:plotVisOnly val="1"/>
  </c:chart>
</c:chartSpace>
</file>

<file path=xl/charts/chart14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0" i="0" sz="1400">
                <a:solidFill>
                  <a:srgbClr val="A5A5A5"/>
                </a:solidFill>
                <a:latin typeface="+mn-lt"/>
              </a:defRPr>
            </a:pPr>
            <a:r>
              <a:rPr b="0" i="0" sz="1400">
                <a:solidFill>
                  <a:srgbClr val="A5A5A5"/>
                </a:solidFill>
                <a:latin typeface="+mn-lt"/>
              </a:rPr>
              <a:t>B) Pooling countries' Top 3</a:t>
            </a:r>
          </a:p>
        </c:rich>
      </c:tx>
      <c:overlay val="0"/>
    </c:title>
    <c:plotArea>
      <c:layout/>
      <c:barChart>
        <c:barDir val="bar"/>
        <c:ser>
          <c:idx val="0"/>
          <c:order val="0"/>
          <c:spPr>
            <a:solidFill>
              <a:srgbClr val="168EC3"/>
            </a:solidFill>
            <a:ln cmpd="sng">
              <a:solidFill>
                <a:srgbClr val="000000"/>
              </a:solidFill>
            </a:ln>
          </c:spPr>
          <c:dLbls>
            <c:numFmt formatCode="General" sourceLinked="1"/>
            <c:txPr>
              <a:bodyPr/>
              <a:lstStyle/>
              <a:p>
                <a:pPr lvl="0">
                  <a:defRPr b="0" i="0" sz="900">
                    <a:latin typeface="+mn-lt"/>
                  </a:defRPr>
                </a:pPr>
              </a:p>
            </c:txPr>
            <c:showLegendKey val="0"/>
            <c:showVal val="1"/>
            <c:showCatName val="0"/>
            <c:showSerName val="0"/>
            <c:showPercent val="0"/>
            <c:showBubbleSize val="0"/>
          </c:dLbls>
          <c:cat>
            <c:strRef>
              <c:f>MostCommon!$P$4:$P$16</c:f>
            </c:strRef>
          </c:cat>
          <c:val>
            <c:numRef>
              <c:f>MostCommon!$Q$4:$Q$16</c:f>
              <c:numCache/>
            </c:numRef>
          </c:val>
        </c:ser>
        <c:axId val="195264435"/>
        <c:axId val="1176741473"/>
      </c:barChart>
      <c:catAx>
        <c:axId val="195264435"/>
        <c:scaling>
          <c:orientation val="maxMin"/>
        </c:scaling>
        <c:delete val="0"/>
        <c:axPos val="l"/>
        <c:title>
          <c:tx>
            <c:rich>
              <a:bodyPr/>
              <a:lstStyle/>
              <a:p>
                <a:pPr lvl="0">
                  <a:defRPr b="0">
                    <a:solidFill>
                      <a:srgbClr val="595959"/>
                    </a:solidFill>
                    <a:latin typeface="+mn-lt"/>
                  </a:defRPr>
                </a:pPr>
                <a:r>
                  <a:rPr b="0">
                    <a:solidFill>
                      <a:srgbClr val="595959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 i="0" sz="900">
                <a:solidFill>
                  <a:srgbClr val="595959"/>
                </a:solidFill>
                <a:latin typeface="+mn-lt"/>
              </a:defRPr>
            </a:pPr>
          </a:p>
        </c:txPr>
        <c:crossAx val="1176741473"/>
      </c:catAx>
      <c:valAx>
        <c:axId val="1176741473"/>
        <c:scaling>
          <c:orientation val="minMax"/>
        </c:scaling>
        <c:delete val="0"/>
        <c:axPos val="b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595959"/>
                    </a:solidFill>
                    <a:latin typeface="+mn-lt"/>
                  </a:defRPr>
                </a:pPr>
                <a:r>
                  <a:rPr b="0">
                    <a:solidFill>
                      <a:srgbClr val="595959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 sz="900">
                <a:solidFill>
                  <a:srgbClr val="595959"/>
                </a:solidFill>
                <a:latin typeface="+mn-lt"/>
              </a:defRPr>
            </a:pPr>
          </a:p>
        </c:txPr>
        <c:crossAx val="195264435"/>
        <c:crosses val="max"/>
      </c:valAx>
    </c:plotArea>
    <c:plotVisOnly val="1"/>
  </c:chart>
</c:chartSpace>
</file>

<file path=xl/charts/chart15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0" i="0" sz="1400">
                <a:solidFill>
                  <a:srgbClr val="A5A5A5"/>
                </a:solidFill>
                <a:latin typeface="+mn-lt"/>
              </a:defRPr>
            </a:pPr>
            <a:r>
              <a:rPr b="0" i="0" sz="1400">
                <a:solidFill>
                  <a:srgbClr val="A5A5A5"/>
                </a:solidFill>
                <a:latin typeface="+mn-lt"/>
              </a:rPr>
              <a:t>B) Pooling countries' Top 3</a:t>
            </a:r>
          </a:p>
        </c:rich>
      </c:tx>
      <c:overlay val="0"/>
    </c:title>
    <c:plotArea>
      <c:layout/>
      <c:barChart>
        <c:barDir val="bar"/>
        <c:ser>
          <c:idx val="0"/>
          <c:order val="0"/>
          <c:spPr>
            <a:solidFill>
              <a:srgbClr val="168EC3"/>
            </a:solidFill>
            <a:ln cmpd="sng">
              <a:solidFill>
                <a:srgbClr val="000000"/>
              </a:solidFill>
            </a:ln>
          </c:spPr>
          <c:dLbls>
            <c:numFmt formatCode="General" sourceLinked="1"/>
            <c:txPr>
              <a:bodyPr/>
              <a:lstStyle/>
              <a:p>
                <a:pPr lvl="0">
                  <a:defRPr b="0" i="0" sz="900">
                    <a:latin typeface="+mn-lt"/>
                  </a:defRPr>
                </a:pPr>
              </a:p>
            </c:txPr>
            <c:showLegendKey val="0"/>
            <c:showVal val="1"/>
            <c:showCatName val="0"/>
            <c:showSerName val="0"/>
            <c:showPercent val="0"/>
            <c:showBubbleSize val="0"/>
          </c:dLbls>
          <c:cat>
            <c:strRef>
              <c:f>MostConcerning!$P$4:$P$16</c:f>
            </c:strRef>
          </c:cat>
          <c:val>
            <c:numRef>
              <c:f>MostConcerning!$Q$4:$Q$16</c:f>
              <c:numCache/>
            </c:numRef>
          </c:val>
        </c:ser>
        <c:axId val="1522131976"/>
        <c:axId val="2681823"/>
      </c:barChart>
      <c:catAx>
        <c:axId val="1522131976"/>
        <c:scaling>
          <c:orientation val="maxMin"/>
        </c:scaling>
        <c:delete val="0"/>
        <c:axPos val="l"/>
        <c:title>
          <c:tx>
            <c:rich>
              <a:bodyPr/>
              <a:lstStyle/>
              <a:p>
                <a:pPr lvl="0">
                  <a:defRPr b="0">
                    <a:solidFill>
                      <a:srgbClr val="595959"/>
                    </a:solidFill>
                    <a:latin typeface="+mn-lt"/>
                  </a:defRPr>
                </a:pPr>
                <a:r>
                  <a:rPr b="0">
                    <a:solidFill>
                      <a:srgbClr val="595959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 i="0" sz="900">
                <a:solidFill>
                  <a:srgbClr val="595959"/>
                </a:solidFill>
                <a:latin typeface="+mn-lt"/>
              </a:defRPr>
            </a:pPr>
          </a:p>
        </c:txPr>
        <c:crossAx val="2681823"/>
      </c:catAx>
      <c:valAx>
        <c:axId val="2681823"/>
        <c:scaling>
          <c:orientation val="minMax"/>
        </c:scaling>
        <c:delete val="0"/>
        <c:axPos val="b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595959"/>
                    </a:solidFill>
                    <a:latin typeface="+mn-lt"/>
                  </a:defRPr>
                </a:pPr>
                <a:r>
                  <a:rPr b="0">
                    <a:solidFill>
                      <a:srgbClr val="595959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 sz="900">
                <a:solidFill>
                  <a:srgbClr val="595959"/>
                </a:solidFill>
                <a:latin typeface="+mn-lt"/>
              </a:defRPr>
            </a:pPr>
          </a:p>
        </c:txPr>
        <c:crossAx val="1522131976"/>
        <c:crosses val="max"/>
      </c:valAx>
    </c:plotArea>
    <c:plotVisOnly val="1"/>
  </c:chart>
</c:chartSpace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Relationship Id="rId3" Type="http://schemas.openxmlformats.org/officeDocument/2006/relationships/chart" Target="../charts/chart3.xml"/><Relationship Id="rId4" Type="http://schemas.openxmlformats.org/officeDocument/2006/relationships/chart" Target="../charts/chart4.xml"/><Relationship Id="rId5" Type="http://schemas.openxmlformats.org/officeDocument/2006/relationships/chart" Target="../charts/chart5.xml"/></Relationships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chart" Target="../charts/chart6.xml"/><Relationship Id="rId2" Type="http://schemas.openxmlformats.org/officeDocument/2006/relationships/chart" Target="../charts/chart7.xml"/><Relationship Id="rId3" Type="http://schemas.openxmlformats.org/officeDocument/2006/relationships/chart" Target="../charts/chart8.xml"/><Relationship Id="rId4" Type="http://schemas.openxmlformats.org/officeDocument/2006/relationships/chart" Target="../charts/chart9.xml"/><Relationship Id="rId5" Type="http://schemas.openxmlformats.org/officeDocument/2006/relationships/chart" Target="../charts/chart10.xml"/></Relationships>
</file>

<file path=xl/drawings/_rels/drawing4.xml.rels><?xml version="1.0" encoding="UTF-8" standalone="yes"?><Relationships xmlns="http://schemas.openxmlformats.org/package/2006/relationships"><Relationship Id="rId1" Type="http://schemas.openxmlformats.org/officeDocument/2006/relationships/chart" Target="../charts/chart11.xml"/><Relationship Id="rId2" Type="http://schemas.openxmlformats.org/officeDocument/2006/relationships/chart" Target="../charts/chart12.xml"/><Relationship Id="rId3" Type="http://schemas.openxmlformats.org/officeDocument/2006/relationships/chart" Target="../charts/chart13.xml"/></Relationships>
</file>

<file path=xl/drawings/_rels/drawing9.xml.rels><?xml version="1.0" encoding="UTF-8" standalone="yes"?>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0.xml.rels><?xml version="1.0" encoding="UTF-8" standalone="yes"?><Relationships xmlns="http://schemas.openxmlformats.org/package/2006/relationships"><Relationship Id="rId1" Type="http://schemas.openxmlformats.org/officeDocument/2006/relationships/chart" Target="../charts/chart1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16</xdr:col>
      <xdr:colOff>571500</xdr:colOff>
      <xdr:row>1</xdr:row>
      <xdr:rowOff>161925</xdr:rowOff>
    </xdr:from>
    <xdr:ext cx="5334000" cy="7048500"/>
    <xdr:graphicFrame>
      <xdr:nvGraphicFramePr>
        <xdr:cNvPr id="444195764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  <xdr:oneCellAnchor>
    <xdr:from>
      <xdr:col>7</xdr:col>
      <xdr:colOff>504825</xdr:colOff>
      <xdr:row>41</xdr:row>
      <xdr:rowOff>142875</xdr:rowOff>
    </xdr:from>
    <xdr:ext cx="4686300" cy="2886075"/>
    <xdr:graphicFrame>
      <xdr:nvGraphicFramePr>
        <xdr:cNvPr id="742533976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2"/>
        </a:graphicData>
      </a:graphic>
    </xdr:graphicFrame>
    <xdr:clientData fLocksWithSheet="0"/>
  </xdr:oneCellAnchor>
  <xdr:oneCellAnchor>
    <xdr:from>
      <xdr:col>3</xdr:col>
      <xdr:colOff>304800</xdr:colOff>
      <xdr:row>128</xdr:row>
      <xdr:rowOff>76200</xdr:rowOff>
    </xdr:from>
    <xdr:ext cx="4429125" cy="3000375"/>
    <xdr:graphicFrame>
      <xdr:nvGraphicFramePr>
        <xdr:cNvPr id="1246394396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3"/>
        </a:graphicData>
      </a:graphic>
    </xdr:graphicFrame>
    <xdr:clientData fLocksWithSheet="0"/>
  </xdr:oneCellAnchor>
  <xdr:oneCellAnchor>
    <xdr:from>
      <xdr:col>6</xdr:col>
      <xdr:colOff>466725</xdr:colOff>
      <xdr:row>146</xdr:row>
      <xdr:rowOff>104775</xdr:rowOff>
    </xdr:from>
    <xdr:ext cx="4552950" cy="2876550"/>
    <xdr:graphicFrame>
      <xdr:nvGraphicFramePr>
        <xdr:cNvPr id="106134386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4"/>
        </a:graphicData>
      </a:graphic>
    </xdr:graphicFrame>
    <xdr:clientData fLocksWithSheet="0"/>
  </xdr:oneCellAnchor>
  <xdr:oneCellAnchor>
    <xdr:from>
      <xdr:col>19</xdr:col>
      <xdr:colOff>0</xdr:colOff>
      <xdr:row>164</xdr:row>
      <xdr:rowOff>114300</xdr:rowOff>
    </xdr:from>
    <xdr:ext cx="4572000" cy="8210550"/>
    <xdr:graphicFrame>
      <xdr:nvGraphicFramePr>
        <xdr:cNvPr id="1634806170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5"/>
        </a:graphicData>
      </a:graphic>
    </xdr:graphicFrame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23</xdr:col>
      <xdr:colOff>200025</xdr:colOff>
      <xdr:row>1</xdr:row>
      <xdr:rowOff>180975</xdr:rowOff>
    </xdr:from>
    <xdr:ext cx="5334000" cy="8162925"/>
    <xdr:graphicFrame>
      <xdr:nvGraphicFramePr>
        <xdr:cNvPr id="659341259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  <xdr:oneCellAnchor>
    <xdr:from>
      <xdr:col>7</xdr:col>
      <xdr:colOff>504825</xdr:colOff>
      <xdr:row>41</xdr:row>
      <xdr:rowOff>142875</xdr:rowOff>
    </xdr:from>
    <xdr:ext cx="4686300" cy="2886075"/>
    <xdr:graphicFrame>
      <xdr:nvGraphicFramePr>
        <xdr:cNvPr id="725335495" name="Chart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2"/>
        </a:graphicData>
      </a:graphic>
    </xdr:graphicFrame>
    <xdr:clientData fLocksWithSheet="0"/>
  </xdr:oneCellAnchor>
  <xdr:oneCellAnchor>
    <xdr:from>
      <xdr:col>3</xdr:col>
      <xdr:colOff>304800</xdr:colOff>
      <xdr:row>123</xdr:row>
      <xdr:rowOff>76200</xdr:rowOff>
    </xdr:from>
    <xdr:ext cx="4429125" cy="3000375"/>
    <xdr:graphicFrame>
      <xdr:nvGraphicFramePr>
        <xdr:cNvPr id="1079231961" name="Chart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3"/>
        </a:graphicData>
      </a:graphic>
    </xdr:graphicFrame>
    <xdr:clientData fLocksWithSheet="0"/>
  </xdr:oneCellAnchor>
  <xdr:oneCellAnchor>
    <xdr:from>
      <xdr:col>6</xdr:col>
      <xdr:colOff>466725</xdr:colOff>
      <xdr:row>141</xdr:row>
      <xdr:rowOff>104775</xdr:rowOff>
    </xdr:from>
    <xdr:ext cx="4552950" cy="2876550"/>
    <xdr:graphicFrame>
      <xdr:nvGraphicFramePr>
        <xdr:cNvPr id="687184395" name="Chart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4"/>
        </a:graphicData>
      </a:graphic>
    </xdr:graphicFrame>
    <xdr:clientData fLocksWithSheet="0"/>
  </xdr:oneCellAnchor>
  <xdr:oneCellAnchor>
    <xdr:from>
      <xdr:col>33</xdr:col>
      <xdr:colOff>0</xdr:colOff>
      <xdr:row>2</xdr:row>
      <xdr:rowOff>0</xdr:rowOff>
    </xdr:from>
    <xdr:ext cx="5334000" cy="8143875"/>
    <xdr:graphicFrame>
      <xdr:nvGraphicFramePr>
        <xdr:cNvPr id="1501334912" name="Chart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5"/>
        </a:graphicData>
      </a:graphic>
    </xdr:graphicFrame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9</xdr:col>
      <xdr:colOff>600075</xdr:colOff>
      <xdr:row>11</xdr:row>
      <xdr:rowOff>47625</xdr:rowOff>
    </xdr:from>
    <xdr:ext cx="5295900" cy="3009900"/>
    <xdr:graphicFrame>
      <xdr:nvGraphicFramePr>
        <xdr:cNvPr id="1092801874" name="Chart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  <xdr:oneCellAnchor>
    <xdr:from>
      <xdr:col>8</xdr:col>
      <xdr:colOff>171450</xdr:colOff>
      <xdr:row>2</xdr:row>
      <xdr:rowOff>19050</xdr:rowOff>
    </xdr:from>
    <xdr:ext cx="5048250" cy="1990725"/>
    <xdr:graphicFrame>
      <xdr:nvGraphicFramePr>
        <xdr:cNvPr id="1853384439" name="Chart 1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2"/>
        </a:graphicData>
      </a:graphic>
    </xdr:graphicFrame>
    <xdr:clientData fLocksWithSheet="0"/>
  </xdr:oneCellAnchor>
  <xdr:oneCellAnchor>
    <xdr:from>
      <xdr:col>7</xdr:col>
      <xdr:colOff>561975</xdr:colOff>
      <xdr:row>27</xdr:row>
      <xdr:rowOff>152400</xdr:rowOff>
    </xdr:from>
    <xdr:ext cx="5905500" cy="6048375"/>
    <xdr:graphicFrame>
      <xdr:nvGraphicFramePr>
        <xdr:cNvPr id="1194924361" name="Chart 1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3"/>
        </a:graphicData>
      </a:graphic>
    </xdr:graphicFrame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5</xdr:col>
      <xdr:colOff>228600</xdr:colOff>
      <xdr:row>1</xdr:row>
      <xdr:rowOff>171450</xdr:rowOff>
    </xdr:from>
    <xdr:ext cx="5619750" cy="3028950"/>
    <xdr:graphicFrame>
      <xdr:nvGraphicFramePr>
        <xdr:cNvPr id="1828078393" name="Chart 1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</xdr:wsDr>
</file>

<file path=xl/drawings/drawing1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5</xdr:col>
      <xdr:colOff>228600</xdr:colOff>
      <xdr:row>1</xdr:row>
      <xdr:rowOff>171450</xdr:rowOff>
    </xdr:from>
    <xdr:ext cx="5619750" cy="3028950"/>
    <xdr:graphicFrame>
      <xdr:nvGraphicFramePr>
        <xdr:cNvPr id="219161836" name="Chart 1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</xdr:wsDr>
</file>

<file path=xl/drawings/drawing1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595959"/>
      </a:dk1>
      <a:lt1>
        <a:srgbClr val="FFFFFF"/>
      </a:lt1>
      <a:dk2>
        <a:srgbClr val="595959"/>
      </a:dk2>
      <a:lt2>
        <a:srgbClr val="FFFFFF"/>
      </a:lt2>
      <a:accent1>
        <a:srgbClr val="239677"/>
      </a:accent1>
      <a:accent2>
        <a:srgbClr val="4FAB92"/>
      </a:accent2>
      <a:accent3>
        <a:srgbClr val="91CABB"/>
      </a:accent3>
      <a:accent4>
        <a:srgbClr val="168EC3"/>
      </a:accent4>
      <a:accent5>
        <a:srgbClr val="A9DB66"/>
      </a:accent5>
      <a:accent6>
        <a:srgbClr val="FFFF00"/>
      </a:accent6>
      <a:hlink>
        <a:srgbClr val="95D6F3"/>
      </a:hlink>
      <a:folHlink>
        <a:srgbClr val="95D6F3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" width="8.86"/>
    <col customWidth="1" min="3" max="3" width="20.86"/>
    <col customWidth="1" min="4" max="4" width="11.0"/>
    <col customWidth="1" min="5" max="6" width="8.86"/>
    <col customWidth="1" min="7" max="7" width="14.14"/>
    <col customWidth="1" min="8" max="10" width="8.86"/>
    <col customWidth="1" min="11" max="11" width="11.0"/>
    <col customWidth="1" min="12" max="27" width="8.86"/>
  </cols>
  <sheetData>
    <row r="2">
      <c r="B2" s="1" t="s">
        <v>0</v>
      </c>
      <c r="C2" s="2" t="s">
        <v>1</v>
      </c>
      <c r="J2" s="2" t="s">
        <v>2</v>
      </c>
    </row>
    <row r="3">
      <c r="C3" s="2" t="s">
        <v>3</v>
      </c>
      <c r="D3" s="2" t="s">
        <v>4</v>
      </c>
      <c r="E3" s="2" t="s">
        <v>5</v>
      </c>
      <c r="F3" s="2" t="s">
        <v>6</v>
      </c>
      <c r="I3" s="2">
        <v>1.0</v>
      </c>
      <c r="J3" s="2" t="s">
        <v>3</v>
      </c>
      <c r="K3" s="2" t="s">
        <v>4</v>
      </c>
      <c r="L3" s="2" t="s">
        <v>5</v>
      </c>
      <c r="M3" s="2" t="s">
        <v>6</v>
      </c>
    </row>
    <row r="5">
      <c r="C5" s="2" t="s">
        <v>7</v>
      </c>
      <c r="D5" s="2">
        <v>116.0</v>
      </c>
      <c r="E5" s="2">
        <v>26.01</v>
      </c>
      <c r="F5" s="2">
        <v>26.01</v>
      </c>
      <c r="G5" s="2" t="str">
        <f t="shared" ref="G5:G31" si="1">_xludf.CONCAT(D5, " (", ROUND(E5, 1), "%)")</f>
        <v>#NAME?</v>
      </c>
      <c r="I5" s="3"/>
      <c r="J5" s="2" t="s">
        <v>8</v>
      </c>
      <c r="K5" s="2">
        <v>90.0</v>
      </c>
      <c r="L5" s="2">
        <v>26.71</v>
      </c>
      <c r="M5" s="2">
        <v>26.71</v>
      </c>
      <c r="N5" s="2" t="str">
        <f t="shared" ref="N5:N31" si="2">_xludf.CONCAT(K5, " (", ROUND(L5, 1), "%)")</f>
        <v>#NAME?</v>
      </c>
    </row>
    <row r="6">
      <c r="C6" s="2" t="s">
        <v>9</v>
      </c>
      <c r="D6" s="2">
        <v>77.0</v>
      </c>
      <c r="E6" s="2">
        <v>17.26</v>
      </c>
      <c r="F6" s="2">
        <v>43.27</v>
      </c>
      <c r="G6" s="2" t="str">
        <f t="shared" si="1"/>
        <v>#NAME?</v>
      </c>
      <c r="J6" s="2" t="s">
        <v>10</v>
      </c>
      <c r="K6" s="2">
        <v>54.0</v>
      </c>
      <c r="L6" s="2">
        <v>16.02</v>
      </c>
      <c r="M6" s="2">
        <v>42.73</v>
      </c>
      <c r="N6" s="2" t="str">
        <f t="shared" si="2"/>
        <v>#NAME?</v>
      </c>
    </row>
    <row r="7">
      <c r="C7" s="2" t="s">
        <v>11</v>
      </c>
      <c r="D7" s="2">
        <v>62.0</v>
      </c>
      <c r="E7" s="2">
        <v>13.9</v>
      </c>
      <c r="F7" s="2">
        <v>57.17</v>
      </c>
      <c r="G7" s="2" t="str">
        <f t="shared" si="1"/>
        <v>#NAME?</v>
      </c>
      <c r="J7" s="2" t="s">
        <v>11</v>
      </c>
      <c r="K7" s="2">
        <v>48.0</v>
      </c>
      <c r="L7" s="2">
        <v>14.24</v>
      </c>
      <c r="M7" s="2">
        <v>56.97</v>
      </c>
      <c r="N7" s="2" t="str">
        <f t="shared" si="2"/>
        <v>#NAME?</v>
      </c>
    </row>
    <row r="8">
      <c r="C8" s="2" t="s">
        <v>12</v>
      </c>
      <c r="D8" s="2">
        <v>39.0</v>
      </c>
      <c r="E8" s="2">
        <v>8.74</v>
      </c>
      <c r="F8" s="2">
        <v>65.92</v>
      </c>
      <c r="G8" s="2" t="str">
        <f t="shared" si="1"/>
        <v>#NAME?</v>
      </c>
      <c r="J8" s="2" t="s">
        <v>13</v>
      </c>
      <c r="K8" s="2">
        <v>35.0</v>
      </c>
      <c r="L8" s="2">
        <v>10.39</v>
      </c>
      <c r="M8" s="2">
        <v>67.36</v>
      </c>
      <c r="N8" s="2" t="str">
        <f t="shared" si="2"/>
        <v>#NAME?</v>
      </c>
    </row>
    <row r="9">
      <c r="C9" s="2" t="s">
        <v>14</v>
      </c>
      <c r="D9" s="2">
        <v>37.0</v>
      </c>
      <c r="E9" s="2">
        <v>8.3</v>
      </c>
      <c r="F9" s="2">
        <v>74.22</v>
      </c>
      <c r="G9" s="2" t="str">
        <f t="shared" si="1"/>
        <v>#NAME?</v>
      </c>
      <c r="J9" s="2" t="s">
        <v>15</v>
      </c>
      <c r="K9" s="2">
        <v>29.0</v>
      </c>
      <c r="L9" s="2">
        <v>8.61</v>
      </c>
      <c r="M9" s="2">
        <v>75.96</v>
      </c>
      <c r="N9" s="2" t="str">
        <f t="shared" si="2"/>
        <v>#NAME?</v>
      </c>
    </row>
    <row r="10">
      <c r="C10" s="2" t="s">
        <v>16</v>
      </c>
      <c r="D10" s="2">
        <v>20.0</v>
      </c>
      <c r="E10" s="2">
        <v>4.48</v>
      </c>
      <c r="F10" s="2">
        <v>78.7</v>
      </c>
      <c r="G10" s="2" t="str">
        <f t="shared" si="1"/>
        <v>#NAME?</v>
      </c>
      <c r="J10" s="2" t="s">
        <v>17</v>
      </c>
      <c r="K10" s="2">
        <v>18.0</v>
      </c>
      <c r="L10" s="2">
        <v>5.34</v>
      </c>
      <c r="M10" s="2">
        <v>81.31</v>
      </c>
      <c r="N10" s="2" t="str">
        <f t="shared" si="2"/>
        <v>#NAME?</v>
      </c>
    </row>
    <row r="11">
      <c r="C11" s="2" t="s">
        <v>18</v>
      </c>
      <c r="D11" s="2">
        <v>13.0</v>
      </c>
      <c r="E11" s="2">
        <v>2.91</v>
      </c>
      <c r="F11" s="2">
        <v>81.61</v>
      </c>
      <c r="G11" s="2" t="str">
        <f t="shared" si="1"/>
        <v>#NAME?</v>
      </c>
      <c r="J11" s="2" t="s">
        <v>19</v>
      </c>
      <c r="K11" s="2">
        <v>10.0</v>
      </c>
      <c r="L11" s="2">
        <v>2.97</v>
      </c>
      <c r="M11" s="2">
        <v>84.27</v>
      </c>
      <c r="N11" s="2" t="str">
        <f t="shared" si="2"/>
        <v>#NAME?</v>
      </c>
    </row>
    <row r="12">
      <c r="C12" s="2" t="s">
        <v>20</v>
      </c>
      <c r="D12" s="2">
        <v>10.0</v>
      </c>
      <c r="E12" s="2">
        <v>2.24</v>
      </c>
      <c r="F12" s="2">
        <v>83.86</v>
      </c>
      <c r="G12" s="2" t="str">
        <f t="shared" si="1"/>
        <v>#NAME?</v>
      </c>
      <c r="J12" s="2" t="s">
        <v>20</v>
      </c>
      <c r="K12" s="2">
        <v>4.0</v>
      </c>
      <c r="L12" s="2">
        <v>1.19</v>
      </c>
      <c r="M12" s="2">
        <v>95.25</v>
      </c>
      <c r="N12" s="2" t="str">
        <f t="shared" si="2"/>
        <v>#NAME?</v>
      </c>
    </row>
    <row r="13">
      <c r="C13" s="2" t="s">
        <v>21</v>
      </c>
      <c r="D13" s="2">
        <v>8.0</v>
      </c>
      <c r="E13" s="2">
        <v>1.79</v>
      </c>
      <c r="F13" s="2">
        <v>85.65</v>
      </c>
      <c r="G13" s="2" t="str">
        <f t="shared" si="1"/>
        <v>#NAME?</v>
      </c>
      <c r="J13" s="2" t="s">
        <v>21</v>
      </c>
      <c r="K13" s="2">
        <v>6.0</v>
      </c>
      <c r="L13" s="2">
        <v>1.78</v>
      </c>
      <c r="M13" s="2">
        <v>88.13</v>
      </c>
      <c r="N13" s="2" t="str">
        <f t="shared" si="2"/>
        <v>#NAME?</v>
      </c>
    </row>
    <row r="14">
      <c r="C14" s="2" t="s">
        <v>22</v>
      </c>
      <c r="D14" s="2">
        <v>7.0</v>
      </c>
      <c r="E14" s="2">
        <v>1.57</v>
      </c>
      <c r="F14" s="2">
        <v>87.22</v>
      </c>
      <c r="G14" s="2" t="str">
        <f t="shared" si="1"/>
        <v>#NAME?</v>
      </c>
      <c r="J14" s="2" t="s">
        <v>22</v>
      </c>
      <c r="K14" s="2">
        <v>5.0</v>
      </c>
      <c r="L14" s="2">
        <v>1.48</v>
      </c>
      <c r="M14" s="2">
        <v>89.61</v>
      </c>
      <c r="N14" s="2" t="str">
        <f t="shared" si="2"/>
        <v>#NAME?</v>
      </c>
    </row>
    <row r="15">
      <c r="C15" s="2" t="s">
        <v>23</v>
      </c>
      <c r="D15" s="2">
        <v>7.0</v>
      </c>
      <c r="E15" s="2">
        <v>1.57</v>
      </c>
      <c r="F15" s="2">
        <v>88.79</v>
      </c>
      <c r="G15" s="2" t="str">
        <f t="shared" si="1"/>
        <v>#NAME?</v>
      </c>
      <c r="J15" s="2" t="s">
        <v>24</v>
      </c>
      <c r="K15" s="2">
        <v>5.0</v>
      </c>
      <c r="L15" s="2">
        <v>1.48</v>
      </c>
      <c r="M15" s="2">
        <v>91.1</v>
      </c>
      <c r="N15" s="2" t="str">
        <f t="shared" si="2"/>
        <v>#NAME?</v>
      </c>
    </row>
    <row r="16">
      <c r="C16" s="2" t="s">
        <v>25</v>
      </c>
      <c r="D16" s="2">
        <v>7.0</v>
      </c>
      <c r="E16" s="2">
        <v>1.57</v>
      </c>
      <c r="F16" s="2">
        <v>90.36</v>
      </c>
      <c r="G16" s="2" t="str">
        <f t="shared" si="1"/>
        <v>#NAME?</v>
      </c>
      <c r="J16" s="2" t="s">
        <v>25</v>
      </c>
      <c r="K16" s="2">
        <v>5.0</v>
      </c>
      <c r="L16" s="2">
        <v>1.48</v>
      </c>
      <c r="M16" s="2">
        <v>92.58</v>
      </c>
      <c r="N16" s="2" t="str">
        <f t="shared" si="2"/>
        <v>#NAME?</v>
      </c>
    </row>
    <row r="17">
      <c r="C17" s="2" t="s">
        <v>26</v>
      </c>
      <c r="D17" s="2">
        <v>7.0</v>
      </c>
      <c r="E17" s="2">
        <v>1.57</v>
      </c>
      <c r="F17" s="2">
        <v>91.93</v>
      </c>
      <c r="G17" s="2" t="str">
        <f t="shared" si="1"/>
        <v>#NAME?</v>
      </c>
      <c r="J17" s="2" t="s">
        <v>26</v>
      </c>
      <c r="K17" s="2">
        <v>7.0</v>
      </c>
      <c r="L17" s="2">
        <v>2.08</v>
      </c>
      <c r="M17" s="2">
        <v>86.35</v>
      </c>
      <c r="N17" s="2" t="str">
        <f t="shared" si="2"/>
        <v>#NAME?</v>
      </c>
    </row>
    <row r="18">
      <c r="C18" s="2" t="s">
        <v>27</v>
      </c>
      <c r="D18" s="2">
        <v>5.0</v>
      </c>
      <c r="E18" s="2">
        <v>1.12</v>
      </c>
      <c r="F18" s="2">
        <v>93.05</v>
      </c>
      <c r="G18" s="2" t="str">
        <f t="shared" si="1"/>
        <v>#NAME?</v>
      </c>
      <c r="J18" s="2" t="s">
        <v>28</v>
      </c>
      <c r="K18" s="2">
        <v>1.0</v>
      </c>
      <c r="L18" s="2">
        <v>0.3</v>
      </c>
      <c r="M18" s="2">
        <v>97.92</v>
      </c>
      <c r="N18" s="2" t="str">
        <f t="shared" si="2"/>
        <v>#NAME?</v>
      </c>
    </row>
    <row r="19">
      <c r="C19" s="2" t="s">
        <v>29</v>
      </c>
      <c r="D19" s="2">
        <v>5.0</v>
      </c>
      <c r="E19" s="2">
        <v>1.12</v>
      </c>
      <c r="F19" s="2">
        <v>94.17</v>
      </c>
      <c r="G19" s="2" t="str">
        <f t="shared" si="1"/>
        <v>#NAME?</v>
      </c>
      <c r="J19" s="2" t="s">
        <v>30</v>
      </c>
      <c r="K19" s="2">
        <v>2.0</v>
      </c>
      <c r="L19" s="2">
        <v>0.59</v>
      </c>
      <c r="M19" s="2">
        <v>97.33</v>
      </c>
      <c r="N19" s="2" t="str">
        <f t="shared" si="2"/>
        <v>#NAME?</v>
      </c>
    </row>
    <row r="20">
      <c r="C20" s="2" t="s">
        <v>31</v>
      </c>
      <c r="D20" s="2">
        <v>5.0</v>
      </c>
      <c r="E20" s="2">
        <v>1.12</v>
      </c>
      <c r="F20" s="2">
        <v>95.29</v>
      </c>
      <c r="G20" s="2" t="str">
        <f t="shared" si="1"/>
        <v>#NAME?</v>
      </c>
      <c r="J20" s="2" t="s">
        <v>31</v>
      </c>
      <c r="K20" s="2">
        <v>5.0</v>
      </c>
      <c r="L20" s="2">
        <v>1.48</v>
      </c>
      <c r="M20" s="2">
        <v>94.07</v>
      </c>
      <c r="N20" s="2" t="str">
        <f t="shared" si="2"/>
        <v>#NAME?</v>
      </c>
    </row>
    <row r="21" ht="15.75" customHeight="1">
      <c r="C21" s="2" t="s">
        <v>32</v>
      </c>
      <c r="D21" s="2">
        <v>4.0</v>
      </c>
      <c r="E21" s="2">
        <v>0.9</v>
      </c>
      <c r="F21" s="2">
        <v>96.19</v>
      </c>
      <c r="G21" s="2" t="str">
        <f t="shared" si="1"/>
        <v>#NAME?</v>
      </c>
      <c r="J21" s="2" t="s">
        <v>33</v>
      </c>
      <c r="K21" s="2">
        <v>3.0</v>
      </c>
      <c r="L21" s="2">
        <v>0.89</v>
      </c>
      <c r="M21" s="2">
        <v>96.14</v>
      </c>
      <c r="N21" s="2" t="str">
        <f t="shared" si="2"/>
        <v>#NAME?</v>
      </c>
    </row>
    <row r="22" ht="15.75" customHeight="1">
      <c r="C22" s="2" t="s">
        <v>34</v>
      </c>
      <c r="D22" s="2">
        <v>3.0</v>
      </c>
      <c r="E22" s="2">
        <v>0.67</v>
      </c>
      <c r="F22" s="2">
        <v>96.86</v>
      </c>
      <c r="G22" s="2" t="str">
        <f t="shared" si="1"/>
        <v>#NAME?</v>
      </c>
      <c r="J22" s="2" t="s">
        <v>35</v>
      </c>
      <c r="K22" s="2">
        <v>2.0</v>
      </c>
      <c r="L22" s="2">
        <v>0.59</v>
      </c>
      <c r="M22" s="2">
        <v>96.74</v>
      </c>
      <c r="N22" s="2" t="str">
        <f t="shared" si="2"/>
        <v>#NAME?</v>
      </c>
    </row>
    <row r="23" ht="15.75" customHeight="1">
      <c r="C23" s="2" t="s">
        <v>36</v>
      </c>
      <c r="D23" s="2">
        <v>3.0</v>
      </c>
      <c r="E23" s="2">
        <v>0.67</v>
      </c>
      <c r="F23" s="2">
        <v>97.53</v>
      </c>
      <c r="G23" s="2" t="str">
        <f t="shared" si="1"/>
        <v>#NAME?</v>
      </c>
      <c r="J23" s="2" t="s">
        <v>37</v>
      </c>
      <c r="K23" s="2">
        <v>1.0</v>
      </c>
      <c r="L23" s="2">
        <v>0.3</v>
      </c>
      <c r="M23" s="2">
        <v>99.7</v>
      </c>
      <c r="N23" s="2" t="str">
        <f t="shared" si="2"/>
        <v>#NAME?</v>
      </c>
    </row>
    <row r="24" ht="15.75" customHeight="1">
      <c r="C24" s="2" t="s">
        <v>38</v>
      </c>
      <c r="D24" s="2">
        <v>2.0</v>
      </c>
      <c r="E24" s="2">
        <v>0.45</v>
      </c>
      <c r="F24" s="2">
        <v>97.98</v>
      </c>
      <c r="G24" s="2" t="str">
        <f t="shared" si="1"/>
        <v>#NAME?</v>
      </c>
      <c r="J24" s="2" t="s">
        <v>39</v>
      </c>
      <c r="K24" s="2">
        <v>1.0</v>
      </c>
      <c r="L24" s="2">
        <v>0.3</v>
      </c>
      <c r="M24" s="2">
        <v>97.63</v>
      </c>
      <c r="N24" s="2" t="str">
        <f t="shared" si="2"/>
        <v>#NAME?</v>
      </c>
    </row>
    <row r="25" ht="15.75" customHeight="1">
      <c r="C25" s="2" t="s">
        <v>40</v>
      </c>
      <c r="D25" s="2">
        <v>2.0</v>
      </c>
      <c r="E25" s="2">
        <v>0.45</v>
      </c>
      <c r="F25" s="2">
        <v>98.43</v>
      </c>
      <c r="G25" s="2" t="str">
        <f t="shared" si="1"/>
        <v>#NAME?</v>
      </c>
      <c r="J25" s="2" t="s">
        <v>41</v>
      </c>
      <c r="K25" s="2">
        <v>1.0</v>
      </c>
      <c r="L25" s="2">
        <v>0.3</v>
      </c>
      <c r="M25" s="2">
        <v>98.22</v>
      </c>
      <c r="N25" s="2" t="str">
        <f t="shared" si="2"/>
        <v>#NAME?</v>
      </c>
    </row>
    <row r="26" ht="15.75" customHeight="1">
      <c r="C26" s="2" t="s">
        <v>42</v>
      </c>
      <c r="D26" s="2">
        <v>2.0</v>
      </c>
      <c r="E26" s="2">
        <v>0.45</v>
      </c>
      <c r="F26" s="2">
        <v>98.88</v>
      </c>
      <c r="G26" s="2" t="str">
        <f t="shared" si="1"/>
        <v>#NAME?</v>
      </c>
      <c r="J26" s="2" t="s">
        <v>43</v>
      </c>
      <c r="K26" s="2">
        <v>1.0</v>
      </c>
      <c r="L26" s="2">
        <v>0.3</v>
      </c>
      <c r="M26" s="2">
        <v>99.11</v>
      </c>
      <c r="N26" s="2" t="str">
        <f t="shared" si="2"/>
        <v>#NAME?</v>
      </c>
    </row>
    <row r="27" ht="15.75" customHeight="1">
      <c r="C27" s="2" t="s">
        <v>44</v>
      </c>
      <c r="D27" s="2">
        <v>1.0</v>
      </c>
      <c r="E27" s="2">
        <v>0.22</v>
      </c>
      <c r="F27" s="2">
        <v>99.1</v>
      </c>
      <c r="G27" s="2" t="str">
        <f t="shared" si="1"/>
        <v>#NAME?</v>
      </c>
      <c r="J27" s="2" t="s">
        <v>45</v>
      </c>
      <c r="K27" s="2">
        <v>0.0</v>
      </c>
      <c r="L27" s="2">
        <v>0.0</v>
      </c>
      <c r="M27" s="2">
        <v>99.11</v>
      </c>
      <c r="N27" s="2" t="str">
        <f t="shared" si="2"/>
        <v>#NAME?</v>
      </c>
    </row>
    <row r="28" ht="15.75" customHeight="1">
      <c r="C28" s="2" t="s">
        <v>46</v>
      </c>
      <c r="D28" s="2">
        <v>1.0</v>
      </c>
      <c r="E28" s="2">
        <v>0.22</v>
      </c>
      <c r="F28" s="2">
        <v>99.33</v>
      </c>
      <c r="G28" s="2" t="str">
        <f t="shared" si="1"/>
        <v>#NAME?</v>
      </c>
      <c r="J28" s="2" t="s">
        <v>47</v>
      </c>
      <c r="K28" s="2">
        <v>1.0</v>
      </c>
      <c r="L28" s="2">
        <v>0.3</v>
      </c>
      <c r="M28" s="2">
        <v>98.52</v>
      </c>
      <c r="N28" s="2" t="str">
        <f t="shared" si="2"/>
        <v>#NAME?</v>
      </c>
    </row>
    <row r="29" ht="15.75" customHeight="1">
      <c r="C29" s="2" t="s">
        <v>48</v>
      </c>
      <c r="D29" s="2">
        <v>1.0</v>
      </c>
      <c r="E29" s="2">
        <v>0.22</v>
      </c>
      <c r="F29" s="2">
        <v>99.55</v>
      </c>
      <c r="G29" s="2" t="str">
        <f t="shared" si="1"/>
        <v>#NAME?</v>
      </c>
      <c r="J29" s="2" t="s">
        <v>49</v>
      </c>
      <c r="K29" s="2">
        <v>1.0</v>
      </c>
      <c r="L29" s="2">
        <v>0.3</v>
      </c>
      <c r="M29" s="2">
        <v>98.81</v>
      </c>
      <c r="N29" s="2" t="str">
        <f t="shared" si="2"/>
        <v>#NAME?</v>
      </c>
    </row>
    <row r="30" ht="15.75" customHeight="1">
      <c r="C30" s="2" t="s">
        <v>50</v>
      </c>
      <c r="D30" s="2">
        <v>1.0</v>
      </c>
      <c r="E30" s="2">
        <v>0.22</v>
      </c>
      <c r="F30" s="2">
        <v>99.78</v>
      </c>
      <c r="G30" s="2" t="str">
        <f t="shared" si="1"/>
        <v>#NAME?</v>
      </c>
      <c r="J30" s="2" t="s">
        <v>51</v>
      </c>
      <c r="K30" s="2">
        <v>1.0</v>
      </c>
      <c r="L30" s="2">
        <v>0.3</v>
      </c>
      <c r="M30" s="2">
        <v>99.41</v>
      </c>
      <c r="N30" s="2" t="str">
        <f t="shared" si="2"/>
        <v>#NAME?</v>
      </c>
    </row>
    <row r="31" ht="15.75" customHeight="1">
      <c r="C31" s="2" t="s">
        <v>52</v>
      </c>
      <c r="D31" s="2">
        <v>1.0</v>
      </c>
      <c r="E31" s="2">
        <v>0.22</v>
      </c>
      <c r="F31" s="2">
        <v>100.0</v>
      </c>
      <c r="G31" s="2" t="str">
        <f t="shared" si="1"/>
        <v>#NAME?</v>
      </c>
      <c r="J31" s="2" t="s">
        <v>52</v>
      </c>
      <c r="K31" s="2">
        <v>1.0</v>
      </c>
      <c r="L31" s="2">
        <v>0.3</v>
      </c>
      <c r="M31" s="2">
        <v>100.0</v>
      </c>
      <c r="N31" s="2" t="str">
        <f t="shared" si="2"/>
        <v>#NAME?</v>
      </c>
    </row>
    <row r="32" ht="15.75" customHeight="1">
      <c r="C32" s="2" t="s">
        <v>53</v>
      </c>
      <c r="D32" s="2">
        <v>0.0</v>
      </c>
      <c r="G32" s="2" t="str">
        <f t="shared" ref="G32:G37" si="3">_xludf.CONCAT(D32)</f>
        <v>#NAME?</v>
      </c>
      <c r="J32" s="2" t="s">
        <v>53</v>
      </c>
      <c r="K32" s="2">
        <v>0.0</v>
      </c>
      <c r="N32" s="2" t="str">
        <f t="shared" ref="N32:N37" si="4">_xludf.CONCAT(K32)</f>
        <v>#NAME?</v>
      </c>
    </row>
    <row r="33" ht="15.75" customHeight="1">
      <c r="C33" s="2" t="s">
        <v>54</v>
      </c>
      <c r="D33" s="2">
        <v>0.0</v>
      </c>
      <c r="G33" s="2" t="str">
        <f t="shared" si="3"/>
        <v>#NAME?</v>
      </c>
      <c r="J33" s="2" t="s">
        <v>54</v>
      </c>
      <c r="K33" s="2">
        <v>0.0</v>
      </c>
      <c r="N33" s="2" t="str">
        <f t="shared" si="4"/>
        <v>#NAME?</v>
      </c>
    </row>
    <row r="34" ht="15.75" customHeight="1">
      <c r="C34" s="2" t="s">
        <v>55</v>
      </c>
      <c r="D34" s="2">
        <v>0.0</v>
      </c>
      <c r="G34" s="2" t="str">
        <f t="shared" si="3"/>
        <v>#NAME?</v>
      </c>
      <c r="J34" s="2" t="s">
        <v>56</v>
      </c>
      <c r="K34" s="2">
        <v>0.0</v>
      </c>
      <c r="N34" s="2" t="str">
        <f t="shared" si="4"/>
        <v>#NAME?</v>
      </c>
    </row>
    <row r="35" ht="15.75" customHeight="1">
      <c r="C35" s="2" t="s">
        <v>57</v>
      </c>
      <c r="D35" s="2">
        <v>0.0</v>
      </c>
      <c r="G35" s="2" t="str">
        <f t="shared" si="3"/>
        <v>#NAME?</v>
      </c>
      <c r="J35" s="2" t="s">
        <v>57</v>
      </c>
      <c r="K35" s="2">
        <v>0.0</v>
      </c>
      <c r="N35" s="2" t="str">
        <f t="shared" si="4"/>
        <v>#NAME?</v>
      </c>
    </row>
    <row r="36" ht="15.75" customHeight="1">
      <c r="C36" s="2" t="s">
        <v>58</v>
      </c>
      <c r="D36" s="2">
        <v>0.0</v>
      </c>
      <c r="G36" s="2" t="str">
        <f t="shared" si="3"/>
        <v>#NAME?</v>
      </c>
      <c r="J36" s="2" t="s">
        <v>59</v>
      </c>
      <c r="K36" s="2">
        <v>0.0</v>
      </c>
      <c r="N36" s="2" t="str">
        <f t="shared" si="4"/>
        <v>#NAME?</v>
      </c>
    </row>
    <row r="37" ht="15.75" customHeight="1">
      <c r="C37" s="2" t="s">
        <v>60</v>
      </c>
      <c r="D37" s="2">
        <v>0.0</v>
      </c>
      <c r="G37" s="2" t="str">
        <f t="shared" si="3"/>
        <v>#NAME?</v>
      </c>
      <c r="J37" s="2" t="s">
        <v>60</v>
      </c>
      <c r="K37" s="2">
        <v>0.0</v>
      </c>
      <c r="N37" s="2" t="str">
        <f t="shared" si="4"/>
        <v>#NAME?</v>
      </c>
    </row>
    <row r="38" ht="15.75" customHeight="1"/>
    <row r="39" ht="15.75" customHeight="1">
      <c r="C39" s="2" t="s">
        <v>61</v>
      </c>
      <c r="D39" s="2">
        <v>446.0</v>
      </c>
      <c r="E39" s="2">
        <v>100.0</v>
      </c>
    </row>
    <row r="40" ht="15.75" customHeight="1"/>
    <row r="41" ht="15.75" customHeight="1"/>
    <row r="42" ht="15.75" customHeight="1">
      <c r="B42" s="1" t="s">
        <v>62</v>
      </c>
    </row>
    <row r="43" ht="15.75" customHeight="1">
      <c r="C43" s="2" t="s">
        <v>63</v>
      </c>
    </row>
    <row r="44" ht="15.75" customHeight="1">
      <c r="C44" s="2" t="s">
        <v>64</v>
      </c>
    </row>
    <row r="45" ht="15.75" customHeight="1">
      <c r="C45" s="2" t="s">
        <v>65</v>
      </c>
    </row>
    <row r="46" ht="15.75" customHeight="1">
      <c r="C46" s="2" t="s">
        <v>66</v>
      </c>
    </row>
    <row r="47" ht="15.75" customHeight="1">
      <c r="C47" s="2" t="s">
        <v>67</v>
      </c>
    </row>
    <row r="48" ht="15.75" customHeight="1">
      <c r="C48" s="2" t="s">
        <v>68</v>
      </c>
      <c r="D48" s="2" t="s">
        <v>4</v>
      </c>
      <c r="E48" s="2" t="s">
        <v>5</v>
      </c>
      <c r="F48" s="2" t="s">
        <v>6</v>
      </c>
    </row>
    <row r="49" ht="15.75" customHeight="1"/>
    <row r="50" ht="15.75" customHeight="1">
      <c r="C50" s="2" t="s">
        <v>69</v>
      </c>
      <c r="D50" s="2">
        <v>158.0</v>
      </c>
      <c r="E50" s="2">
        <v>35.43</v>
      </c>
      <c r="F50" s="2">
        <v>35.43</v>
      </c>
      <c r="G50" s="2" t="str">
        <f t="shared" ref="G50:G55" si="5">_xludf.CONCAT(D50, " (", ROUND(E50, 1), "%)")</f>
        <v>#NAME?</v>
      </c>
      <c r="H50" s="4"/>
      <c r="I50" s="5"/>
    </row>
    <row r="51" ht="15.75" customHeight="1">
      <c r="C51" s="2" t="s">
        <v>70</v>
      </c>
      <c r="D51" s="2">
        <v>61.0</v>
      </c>
      <c r="E51" s="2">
        <v>13.68</v>
      </c>
      <c r="F51" s="2">
        <v>49.1</v>
      </c>
      <c r="G51" s="2" t="str">
        <f t="shared" si="5"/>
        <v>#NAME?</v>
      </c>
      <c r="I51" s="5"/>
    </row>
    <row r="52" ht="15.75" customHeight="1">
      <c r="C52" s="2" t="s">
        <v>71</v>
      </c>
      <c r="D52" s="2">
        <v>71.0</v>
      </c>
      <c r="E52" s="2">
        <v>15.92</v>
      </c>
      <c r="F52" s="2">
        <v>65.02</v>
      </c>
      <c r="G52" s="2" t="str">
        <f t="shared" si="5"/>
        <v>#NAME?</v>
      </c>
    </row>
    <row r="53" ht="15.75" customHeight="1">
      <c r="C53" s="2" t="s">
        <v>72</v>
      </c>
      <c r="D53" s="2">
        <v>25.0</v>
      </c>
      <c r="E53" s="2">
        <v>5.61</v>
      </c>
      <c r="F53" s="2">
        <v>70.63</v>
      </c>
      <c r="G53" s="2" t="str">
        <f t="shared" si="5"/>
        <v>#NAME?</v>
      </c>
      <c r="H53" s="4"/>
    </row>
    <row r="54" ht="15.75" customHeight="1">
      <c r="C54" s="2" t="s">
        <v>73</v>
      </c>
      <c r="D54" s="2">
        <v>64.0</v>
      </c>
      <c r="E54" s="2">
        <v>14.35</v>
      </c>
      <c r="F54" s="2">
        <v>84.98</v>
      </c>
      <c r="G54" s="2" t="str">
        <f t="shared" si="5"/>
        <v>#NAME?</v>
      </c>
    </row>
    <row r="55" ht="15.75" customHeight="1">
      <c r="C55" s="2" t="s">
        <v>74</v>
      </c>
      <c r="D55" s="2">
        <v>67.0</v>
      </c>
      <c r="E55" s="2">
        <v>15.02</v>
      </c>
      <c r="F55" s="2">
        <v>100.0</v>
      </c>
      <c r="G55" s="2" t="str">
        <f t="shared" si="5"/>
        <v>#NAME?</v>
      </c>
    </row>
    <row r="56" ht="15.75" customHeight="1"/>
    <row r="57" ht="15.75" customHeight="1">
      <c r="C57" s="2" t="s">
        <v>61</v>
      </c>
      <c r="D57" s="2">
        <v>446.0</v>
      </c>
      <c r="E57" s="2">
        <v>100.0</v>
      </c>
    </row>
    <row r="58" ht="15.75" customHeight="1"/>
    <row r="59" ht="15.75" customHeight="1">
      <c r="B59" s="1" t="s">
        <v>75</v>
      </c>
    </row>
    <row r="60" ht="15.75" customHeight="1">
      <c r="D60" s="2" t="s">
        <v>69</v>
      </c>
      <c r="E60" s="2" t="s">
        <v>70</v>
      </c>
      <c r="F60" s="2" t="s">
        <v>76</v>
      </c>
      <c r="G60" s="2" t="s">
        <v>77</v>
      </c>
      <c r="H60" s="2" t="s">
        <v>78</v>
      </c>
      <c r="I60" s="2" t="s">
        <v>74</v>
      </c>
      <c r="J60" s="2" t="s">
        <v>61</v>
      </c>
      <c r="K60" s="6" t="s">
        <v>79</v>
      </c>
    </row>
    <row r="61" ht="15.75" customHeight="1">
      <c r="C61" s="2" t="s">
        <v>8</v>
      </c>
      <c r="D61" s="2">
        <v>57.0</v>
      </c>
      <c r="E61" s="2">
        <v>0.0</v>
      </c>
      <c r="F61" s="2">
        <v>25.0</v>
      </c>
      <c r="G61" s="2">
        <v>14.0</v>
      </c>
      <c r="H61" s="2">
        <v>12.0</v>
      </c>
      <c r="I61" s="3">
        <v>8.0</v>
      </c>
      <c r="J61" s="2">
        <v>116.0</v>
      </c>
      <c r="K61" s="6">
        <f t="shared" ref="K61:K87" si="6">J61-I61</f>
        <v>108</v>
      </c>
    </row>
    <row r="62" ht="15.75" customHeight="1">
      <c r="C62" s="2" t="s">
        <v>10</v>
      </c>
      <c r="D62" s="2">
        <v>23.0</v>
      </c>
      <c r="E62" s="2">
        <v>19.0</v>
      </c>
      <c r="F62" s="2">
        <v>3.0</v>
      </c>
      <c r="G62" s="2">
        <v>3.0</v>
      </c>
      <c r="H62" s="2">
        <v>4.0</v>
      </c>
      <c r="I62" s="3">
        <v>25.0</v>
      </c>
      <c r="J62" s="2">
        <v>77.0</v>
      </c>
      <c r="K62" s="6">
        <f t="shared" si="6"/>
        <v>52</v>
      </c>
    </row>
    <row r="63" ht="15.75" customHeight="1">
      <c r="C63" s="2" t="s">
        <v>11</v>
      </c>
      <c r="D63" s="2">
        <v>21.0</v>
      </c>
      <c r="E63" s="2">
        <v>2.0</v>
      </c>
      <c r="F63" s="2">
        <v>18.0</v>
      </c>
      <c r="G63" s="2">
        <v>0.0</v>
      </c>
      <c r="H63" s="2">
        <v>11.0</v>
      </c>
      <c r="I63" s="3">
        <v>10.0</v>
      </c>
      <c r="J63" s="2">
        <v>62.0</v>
      </c>
      <c r="K63" s="6">
        <f t="shared" si="6"/>
        <v>52</v>
      </c>
    </row>
    <row r="64" ht="15.75" customHeight="1">
      <c r="C64" s="2" t="s">
        <v>13</v>
      </c>
      <c r="D64" s="2">
        <v>3.0</v>
      </c>
      <c r="E64" s="2">
        <v>1.0</v>
      </c>
      <c r="F64" s="2">
        <v>7.0</v>
      </c>
      <c r="G64" s="2">
        <v>5.0</v>
      </c>
      <c r="H64" s="2">
        <v>23.0</v>
      </c>
      <c r="I64" s="3">
        <v>0.0</v>
      </c>
      <c r="J64" s="2">
        <v>39.0</v>
      </c>
      <c r="K64" s="6">
        <f t="shared" si="6"/>
        <v>39</v>
      </c>
    </row>
    <row r="65" ht="15.75" customHeight="1">
      <c r="C65" s="2" t="s">
        <v>15</v>
      </c>
      <c r="D65" s="2">
        <v>16.0</v>
      </c>
      <c r="E65" s="2">
        <v>11.0</v>
      </c>
      <c r="F65" s="2">
        <v>0.0</v>
      </c>
      <c r="G65" s="2">
        <v>2.0</v>
      </c>
      <c r="H65" s="2">
        <v>1.0</v>
      </c>
      <c r="I65" s="3">
        <v>7.0</v>
      </c>
      <c r="J65" s="2">
        <v>37.0</v>
      </c>
      <c r="K65" s="6">
        <f t="shared" si="6"/>
        <v>30</v>
      </c>
    </row>
    <row r="66" ht="15.75" customHeight="1">
      <c r="C66" s="2" t="s">
        <v>17</v>
      </c>
      <c r="D66" s="2">
        <v>8.0</v>
      </c>
      <c r="E66" s="2">
        <v>4.0</v>
      </c>
      <c r="F66" s="2">
        <v>4.0</v>
      </c>
      <c r="G66" s="2">
        <v>1.0</v>
      </c>
      <c r="H66" s="2">
        <v>0.0</v>
      </c>
      <c r="I66" s="3">
        <v>3.0</v>
      </c>
      <c r="J66" s="2">
        <v>20.0</v>
      </c>
      <c r="K66" s="6">
        <f t="shared" si="6"/>
        <v>17</v>
      </c>
      <c r="N66" s="3"/>
    </row>
    <row r="67" ht="15.75" customHeight="1">
      <c r="C67" s="2" t="s">
        <v>19</v>
      </c>
      <c r="D67" s="2">
        <v>4.0</v>
      </c>
      <c r="E67" s="2">
        <v>3.0</v>
      </c>
      <c r="F67" s="2">
        <v>4.0</v>
      </c>
      <c r="G67" s="2">
        <v>0.0</v>
      </c>
      <c r="H67" s="2">
        <v>1.0</v>
      </c>
      <c r="I67" s="3">
        <v>1.0</v>
      </c>
      <c r="J67" s="2">
        <v>13.0</v>
      </c>
      <c r="K67" s="6">
        <f t="shared" si="6"/>
        <v>12</v>
      </c>
    </row>
    <row r="68" ht="15.75" customHeight="1">
      <c r="C68" s="2" t="s">
        <v>20</v>
      </c>
      <c r="D68" s="2">
        <v>3.0</v>
      </c>
      <c r="E68" s="2">
        <v>2.0</v>
      </c>
      <c r="F68" s="2">
        <v>1.0</v>
      </c>
      <c r="G68" s="2">
        <v>0.0</v>
      </c>
      <c r="H68" s="2">
        <v>1.0</v>
      </c>
      <c r="I68" s="3">
        <v>3.0</v>
      </c>
      <c r="J68" s="2">
        <v>10.0</v>
      </c>
      <c r="K68" s="6">
        <f t="shared" si="6"/>
        <v>7</v>
      </c>
    </row>
    <row r="69" ht="15.75" customHeight="1">
      <c r="C69" s="2" t="s">
        <v>21</v>
      </c>
      <c r="D69" s="2">
        <v>2.0</v>
      </c>
      <c r="E69" s="2">
        <v>2.0</v>
      </c>
      <c r="F69" s="2">
        <v>0.0</v>
      </c>
      <c r="G69" s="2">
        <v>0.0</v>
      </c>
      <c r="H69" s="2">
        <v>4.0</v>
      </c>
      <c r="I69" s="3">
        <v>0.0</v>
      </c>
      <c r="J69" s="2">
        <v>8.0</v>
      </c>
      <c r="K69" s="6">
        <f t="shared" si="6"/>
        <v>8</v>
      </c>
    </row>
    <row r="70" ht="15.75" customHeight="1">
      <c r="C70" s="2" t="s">
        <v>22</v>
      </c>
      <c r="D70" s="2">
        <v>3.0</v>
      </c>
      <c r="E70" s="2">
        <v>3.0</v>
      </c>
      <c r="F70" s="2">
        <v>0.0</v>
      </c>
      <c r="G70" s="2">
        <v>0.0</v>
      </c>
      <c r="H70" s="2">
        <v>1.0</v>
      </c>
      <c r="I70" s="3">
        <v>0.0</v>
      </c>
      <c r="J70" s="2">
        <v>7.0</v>
      </c>
      <c r="K70" s="6">
        <f t="shared" si="6"/>
        <v>7</v>
      </c>
    </row>
    <row r="71" ht="15.75" customHeight="1">
      <c r="C71" s="2" t="s">
        <v>24</v>
      </c>
      <c r="D71" s="2">
        <v>2.0</v>
      </c>
      <c r="E71" s="2">
        <v>3.0</v>
      </c>
      <c r="F71" s="2">
        <v>1.0</v>
      </c>
      <c r="G71" s="2">
        <v>0.0</v>
      </c>
      <c r="H71" s="2">
        <v>0.0</v>
      </c>
      <c r="I71" s="3">
        <v>1.0</v>
      </c>
      <c r="J71" s="2">
        <v>7.0</v>
      </c>
      <c r="K71" s="6">
        <f t="shared" si="6"/>
        <v>6</v>
      </c>
    </row>
    <row r="72" ht="15.75" customHeight="1">
      <c r="C72" s="2" t="s">
        <v>25</v>
      </c>
      <c r="D72" s="2">
        <v>3.0</v>
      </c>
      <c r="E72" s="2">
        <v>1.0</v>
      </c>
      <c r="F72" s="2">
        <v>1.0</v>
      </c>
      <c r="G72" s="2">
        <v>0.0</v>
      </c>
      <c r="H72" s="2">
        <v>1.0</v>
      </c>
      <c r="I72" s="3">
        <v>1.0</v>
      </c>
      <c r="J72" s="2">
        <v>7.0</v>
      </c>
      <c r="K72" s="6">
        <f t="shared" si="6"/>
        <v>6</v>
      </c>
    </row>
    <row r="73" ht="15.75" customHeight="1">
      <c r="C73" s="2" t="s">
        <v>26</v>
      </c>
      <c r="D73" s="2">
        <v>2.0</v>
      </c>
      <c r="E73" s="2">
        <v>1.0</v>
      </c>
      <c r="F73" s="2">
        <v>0.0</v>
      </c>
      <c r="G73" s="2">
        <v>0.0</v>
      </c>
      <c r="H73" s="2">
        <v>3.0</v>
      </c>
      <c r="I73" s="3">
        <v>1.0</v>
      </c>
      <c r="J73" s="2">
        <v>7.0</v>
      </c>
      <c r="K73" s="6">
        <f t="shared" si="6"/>
        <v>6</v>
      </c>
    </row>
    <row r="74" ht="15.75" customHeight="1">
      <c r="C74" s="2" t="s">
        <v>80</v>
      </c>
      <c r="D74" s="2">
        <v>1.0</v>
      </c>
      <c r="E74" s="2">
        <v>1.0</v>
      </c>
      <c r="F74" s="2">
        <v>1.0</v>
      </c>
      <c r="G74" s="2">
        <v>0.0</v>
      </c>
      <c r="H74" s="2">
        <v>1.0</v>
      </c>
      <c r="I74" s="3">
        <v>1.0</v>
      </c>
      <c r="J74" s="2">
        <v>5.0</v>
      </c>
      <c r="K74" s="6">
        <f t="shared" si="6"/>
        <v>4</v>
      </c>
    </row>
    <row r="75" ht="15.75" customHeight="1">
      <c r="C75" s="2" t="s">
        <v>30</v>
      </c>
      <c r="D75" s="2">
        <v>1.0</v>
      </c>
      <c r="E75" s="2">
        <v>1.0</v>
      </c>
      <c r="F75" s="2">
        <v>2.0</v>
      </c>
      <c r="G75" s="2">
        <v>0.0</v>
      </c>
      <c r="H75" s="2">
        <v>0.0</v>
      </c>
      <c r="I75" s="3">
        <v>1.0</v>
      </c>
      <c r="J75" s="2">
        <v>5.0</v>
      </c>
      <c r="K75" s="6">
        <f t="shared" si="6"/>
        <v>4</v>
      </c>
    </row>
    <row r="76" ht="15.75" customHeight="1">
      <c r="C76" s="2" t="s">
        <v>31</v>
      </c>
      <c r="D76" s="2">
        <v>2.0</v>
      </c>
      <c r="E76" s="2">
        <v>1.0</v>
      </c>
      <c r="F76" s="2">
        <v>0.0</v>
      </c>
      <c r="G76" s="2">
        <v>0.0</v>
      </c>
      <c r="H76" s="2">
        <v>0.0</v>
      </c>
      <c r="I76" s="3">
        <v>2.0</v>
      </c>
      <c r="J76" s="2">
        <v>5.0</v>
      </c>
      <c r="K76" s="6">
        <f t="shared" si="6"/>
        <v>3</v>
      </c>
    </row>
    <row r="77" ht="15.75" customHeight="1">
      <c r="C77" s="2" t="s">
        <v>33</v>
      </c>
      <c r="D77" s="2">
        <v>1.0</v>
      </c>
      <c r="E77" s="2">
        <v>0.0</v>
      </c>
      <c r="F77" s="2">
        <v>2.0</v>
      </c>
      <c r="G77" s="2">
        <v>0.0</v>
      </c>
      <c r="H77" s="2">
        <v>0.0</v>
      </c>
      <c r="I77" s="3">
        <v>1.0</v>
      </c>
      <c r="J77" s="2">
        <v>4.0</v>
      </c>
      <c r="K77" s="6">
        <f t="shared" si="6"/>
        <v>3</v>
      </c>
    </row>
    <row r="78" ht="15.75" customHeight="1">
      <c r="C78" s="2" t="s">
        <v>35</v>
      </c>
      <c r="D78" s="2">
        <v>0.0</v>
      </c>
      <c r="E78" s="2">
        <v>2.0</v>
      </c>
      <c r="F78" s="2">
        <v>0.0</v>
      </c>
      <c r="G78" s="2">
        <v>0.0</v>
      </c>
      <c r="H78" s="2">
        <v>0.0</v>
      </c>
      <c r="I78" s="3">
        <v>1.0</v>
      </c>
      <c r="J78" s="2">
        <v>3.0</v>
      </c>
      <c r="K78" s="6">
        <f t="shared" si="6"/>
        <v>2</v>
      </c>
    </row>
    <row r="79" ht="15.75" customHeight="1">
      <c r="C79" s="2" t="s">
        <v>81</v>
      </c>
      <c r="D79" s="2">
        <v>1.0</v>
      </c>
      <c r="E79" s="2">
        <v>1.0</v>
      </c>
      <c r="F79" s="2">
        <v>1.0</v>
      </c>
      <c r="G79" s="2">
        <v>0.0</v>
      </c>
      <c r="H79" s="2">
        <v>0.0</v>
      </c>
      <c r="I79" s="3">
        <v>0.0</v>
      </c>
      <c r="J79" s="2">
        <v>3.0</v>
      </c>
      <c r="K79" s="6">
        <f t="shared" si="6"/>
        <v>3</v>
      </c>
    </row>
    <row r="80" ht="15.75" customHeight="1">
      <c r="C80" s="2" t="s">
        <v>39</v>
      </c>
      <c r="D80" s="2">
        <v>1.0</v>
      </c>
      <c r="E80" s="2">
        <v>0.0</v>
      </c>
      <c r="F80" s="2">
        <v>0.0</v>
      </c>
      <c r="G80" s="2">
        <v>0.0</v>
      </c>
      <c r="H80" s="2">
        <v>0.0</v>
      </c>
      <c r="I80" s="3">
        <v>1.0</v>
      </c>
      <c r="J80" s="2">
        <v>2.0</v>
      </c>
      <c r="K80" s="6">
        <f t="shared" si="6"/>
        <v>1</v>
      </c>
    </row>
    <row r="81" ht="15.75" customHeight="1">
      <c r="C81" s="2" t="s">
        <v>41</v>
      </c>
      <c r="D81" s="2">
        <v>1.0</v>
      </c>
      <c r="E81" s="2">
        <v>1.0</v>
      </c>
      <c r="F81" s="2">
        <v>0.0</v>
      </c>
      <c r="G81" s="2">
        <v>0.0</v>
      </c>
      <c r="H81" s="2">
        <v>0.0</v>
      </c>
      <c r="I81" s="3">
        <v>0.0</v>
      </c>
      <c r="J81" s="2">
        <v>2.0</v>
      </c>
      <c r="K81" s="6">
        <f t="shared" si="6"/>
        <v>2</v>
      </c>
    </row>
    <row r="82" ht="15.75" customHeight="1">
      <c r="C82" s="2" t="s">
        <v>43</v>
      </c>
      <c r="D82" s="2">
        <v>1.0</v>
      </c>
      <c r="E82" s="2">
        <v>0.0</v>
      </c>
      <c r="F82" s="2">
        <v>1.0</v>
      </c>
      <c r="G82" s="2">
        <v>0.0</v>
      </c>
      <c r="H82" s="2">
        <v>0.0</v>
      </c>
      <c r="I82" s="3">
        <v>0.0</v>
      </c>
      <c r="J82" s="2">
        <v>2.0</v>
      </c>
      <c r="K82" s="6">
        <f t="shared" si="6"/>
        <v>2</v>
      </c>
    </row>
    <row r="83" ht="15.75" customHeight="1">
      <c r="C83" s="2" t="s">
        <v>82</v>
      </c>
      <c r="D83" s="2">
        <v>0.0</v>
      </c>
      <c r="E83" s="2">
        <v>1.0</v>
      </c>
      <c r="F83" s="2">
        <v>0.0</v>
      </c>
      <c r="G83" s="2">
        <v>0.0</v>
      </c>
      <c r="H83" s="2">
        <v>0.0</v>
      </c>
      <c r="I83" s="3">
        <v>0.0</v>
      </c>
      <c r="J83" s="2">
        <v>1.0</v>
      </c>
      <c r="K83" s="6">
        <f t="shared" si="6"/>
        <v>1</v>
      </c>
    </row>
    <row r="84" ht="15.75" customHeight="1">
      <c r="C84" s="2" t="s">
        <v>47</v>
      </c>
      <c r="D84" s="2">
        <v>0.0</v>
      </c>
      <c r="E84" s="2">
        <v>1.0</v>
      </c>
      <c r="F84" s="2">
        <v>0.0</v>
      </c>
      <c r="G84" s="2">
        <v>0.0</v>
      </c>
      <c r="H84" s="2">
        <v>0.0</v>
      </c>
      <c r="I84" s="3">
        <v>0.0</v>
      </c>
      <c r="J84" s="2">
        <v>1.0</v>
      </c>
      <c r="K84" s="6">
        <f t="shared" si="6"/>
        <v>1</v>
      </c>
    </row>
    <row r="85" ht="15.75" customHeight="1">
      <c r="C85" s="2" t="s">
        <v>49</v>
      </c>
      <c r="D85" s="2">
        <v>1.0</v>
      </c>
      <c r="E85" s="2">
        <v>0.0</v>
      </c>
      <c r="F85" s="2">
        <v>0.0</v>
      </c>
      <c r="G85" s="2">
        <v>0.0</v>
      </c>
      <c r="H85" s="2">
        <v>0.0</v>
      </c>
      <c r="I85" s="3">
        <v>0.0</v>
      </c>
      <c r="J85" s="2">
        <v>1.0</v>
      </c>
      <c r="K85" s="6">
        <f t="shared" si="6"/>
        <v>1</v>
      </c>
    </row>
    <row r="86" ht="15.75" customHeight="1">
      <c r="C86" s="2" t="s">
        <v>51</v>
      </c>
      <c r="D86" s="2">
        <v>1.0</v>
      </c>
      <c r="E86" s="2">
        <v>0.0</v>
      </c>
      <c r="F86" s="2">
        <v>0.0</v>
      </c>
      <c r="G86" s="2">
        <v>0.0</v>
      </c>
      <c r="H86" s="2">
        <v>0.0</v>
      </c>
      <c r="I86" s="3">
        <v>0.0</v>
      </c>
      <c r="J86" s="2">
        <v>1.0</v>
      </c>
      <c r="K86" s="6">
        <f t="shared" si="6"/>
        <v>1</v>
      </c>
    </row>
    <row r="87" ht="15.75" customHeight="1">
      <c r="C87" s="2" t="s">
        <v>52</v>
      </c>
      <c r="D87" s="2">
        <v>0.0</v>
      </c>
      <c r="E87" s="2">
        <v>0.0</v>
      </c>
      <c r="F87" s="2">
        <v>0.0</v>
      </c>
      <c r="G87" s="2">
        <v>0.0</v>
      </c>
      <c r="H87" s="2">
        <v>1.0</v>
      </c>
      <c r="I87" s="3">
        <v>0.0</v>
      </c>
      <c r="J87" s="2">
        <v>1.0</v>
      </c>
      <c r="K87" s="6">
        <f t="shared" si="6"/>
        <v>1</v>
      </c>
    </row>
    <row r="88" ht="15.75" customHeight="1"/>
    <row r="89" ht="15.75" customHeight="1"/>
    <row r="90" ht="15.75" customHeight="1">
      <c r="B90" s="1" t="s">
        <v>83</v>
      </c>
    </row>
    <row r="91" ht="15.75" customHeight="1">
      <c r="D91" s="2" t="s">
        <v>84</v>
      </c>
      <c r="E91" s="2" t="s">
        <v>85</v>
      </c>
      <c r="F91" s="2" t="s">
        <v>86</v>
      </c>
      <c r="G91" s="2" t="s">
        <v>61</v>
      </c>
    </row>
    <row r="92" ht="15.75" customHeight="1">
      <c r="C92" s="2" t="s">
        <v>76</v>
      </c>
      <c r="D92" s="2">
        <v>39.0</v>
      </c>
      <c r="E92" s="2">
        <v>30.0</v>
      </c>
      <c r="F92" s="2">
        <v>2.0</v>
      </c>
      <c r="G92" s="2">
        <v>71.0</v>
      </c>
    </row>
    <row r="93" ht="15.75" customHeight="1">
      <c r="C93" s="2" t="s">
        <v>77</v>
      </c>
      <c r="D93" s="2">
        <v>10.0</v>
      </c>
      <c r="E93" s="2">
        <v>14.0</v>
      </c>
      <c r="F93" s="2">
        <v>1.0</v>
      </c>
      <c r="G93" s="2">
        <v>25.0</v>
      </c>
    </row>
    <row r="94" ht="15.75" customHeight="1">
      <c r="C94" s="2" t="s">
        <v>78</v>
      </c>
      <c r="D94" s="2">
        <v>34.0</v>
      </c>
      <c r="E94" s="2">
        <v>27.0</v>
      </c>
      <c r="F94" s="2">
        <v>3.0</v>
      </c>
      <c r="G94" s="2">
        <v>64.0</v>
      </c>
    </row>
    <row r="95" ht="15.75" customHeight="1">
      <c r="C95" s="2" t="s">
        <v>61</v>
      </c>
      <c r="D95" s="2">
        <v>83.0</v>
      </c>
      <c r="E95" s="2">
        <v>71.0</v>
      </c>
      <c r="F95" s="2">
        <v>6.0</v>
      </c>
      <c r="G95" s="2">
        <v>160.0</v>
      </c>
    </row>
    <row r="96" ht="15.75" customHeight="1">
      <c r="C96" s="2" t="s">
        <v>87</v>
      </c>
      <c r="D96" s="7">
        <f>D95/G95</f>
        <v>0.51875</v>
      </c>
    </row>
    <row r="97" ht="15.75" customHeight="1"/>
    <row r="98" ht="15.75" customHeight="1">
      <c r="B98" s="1" t="s">
        <v>88</v>
      </c>
    </row>
    <row r="99" ht="15.75" customHeight="1"/>
    <row r="100" ht="15.75" customHeight="1">
      <c r="C100" s="2" t="s">
        <v>68</v>
      </c>
      <c r="D100" s="2" t="s">
        <v>89</v>
      </c>
      <c r="E100" s="2" t="s">
        <v>90</v>
      </c>
      <c r="F100" s="2" t="s">
        <v>91</v>
      </c>
      <c r="G100" s="2" t="s">
        <v>92</v>
      </c>
      <c r="H100" s="2" t="s">
        <v>93</v>
      </c>
      <c r="I100" s="2" t="s">
        <v>74</v>
      </c>
      <c r="J100" s="2" t="s">
        <v>61</v>
      </c>
      <c r="K100" s="2" t="s">
        <v>87</v>
      </c>
    </row>
    <row r="101" ht="15.75" customHeight="1"/>
    <row r="102" ht="15.75" customHeight="1">
      <c r="C102" s="2" t="s">
        <v>94</v>
      </c>
      <c r="D102" s="2">
        <v>81.0</v>
      </c>
      <c r="E102" s="2">
        <v>9.0</v>
      </c>
      <c r="F102" s="8">
        <v>2.0</v>
      </c>
      <c r="G102" s="8">
        <v>1.0</v>
      </c>
      <c r="H102" s="8">
        <v>4.0</v>
      </c>
      <c r="I102" s="2">
        <v>8.0</v>
      </c>
      <c r="J102" s="2">
        <v>105.0</v>
      </c>
      <c r="K102" s="9">
        <f t="shared" ref="K102:K106" si="7">J102/SUM(J$102:J$106)</f>
        <v>0.235426009</v>
      </c>
      <c r="L102" s="2" t="str">
        <f t="shared" ref="L102:L106" si="8">_xludf.CONCAT(J102, " (", ROUND(K102*100, 0), "%)")</f>
        <v>#NAME?</v>
      </c>
    </row>
    <row r="103" ht="15.75" customHeight="1">
      <c r="C103" s="2" t="s">
        <v>95</v>
      </c>
      <c r="D103" s="8">
        <v>28.0</v>
      </c>
      <c r="E103" s="8">
        <v>8.0</v>
      </c>
      <c r="F103" s="8">
        <v>47.0</v>
      </c>
      <c r="G103" s="8">
        <v>20.0</v>
      </c>
      <c r="H103" s="8">
        <v>53.0</v>
      </c>
      <c r="I103" s="2">
        <v>6.0</v>
      </c>
      <c r="J103" s="2">
        <v>162.0</v>
      </c>
      <c r="K103" s="9">
        <f t="shared" si="7"/>
        <v>0.3632286996</v>
      </c>
      <c r="L103" s="2" t="str">
        <f t="shared" si="8"/>
        <v>#NAME?</v>
      </c>
    </row>
    <row r="104" ht="15.75" customHeight="1">
      <c r="C104" s="2" t="s">
        <v>96</v>
      </c>
      <c r="D104" s="2">
        <v>19.0</v>
      </c>
      <c r="E104" s="2">
        <v>33.0</v>
      </c>
      <c r="F104" s="8">
        <v>9.0</v>
      </c>
      <c r="G104" s="8">
        <v>1.0</v>
      </c>
      <c r="H104" s="8">
        <v>4.0</v>
      </c>
      <c r="I104" s="2">
        <v>12.0</v>
      </c>
      <c r="J104" s="2">
        <v>78.0</v>
      </c>
      <c r="K104" s="9">
        <f t="shared" si="7"/>
        <v>0.1748878924</v>
      </c>
      <c r="L104" s="2" t="str">
        <f t="shared" si="8"/>
        <v>#NAME?</v>
      </c>
    </row>
    <row r="105" ht="15.75" customHeight="1">
      <c r="C105" s="2" t="s">
        <v>97</v>
      </c>
      <c r="D105" s="2">
        <v>29.0</v>
      </c>
      <c r="E105" s="2">
        <v>8.0</v>
      </c>
      <c r="F105" s="8">
        <v>12.0</v>
      </c>
      <c r="G105" s="8">
        <v>3.0</v>
      </c>
      <c r="H105" s="8">
        <v>2.0</v>
      </c>
      <c r="I105" s="2">
        <v>39.0</v>
      </c>
      <c r="J105" s="2">
        <v>93.0</v>
      </c>
      <c r="K105" s="9">
        <f t="shared" si="7"/>
        <v>0.2085201794</v>
      </c>
      <c r="L105" s="2" t="str">
        <f t="shared" si="8"/>
        <v>#NAME?</v>
      </c>
    </row>
    <row r="106" ht="15.75" customHeight="1">
      <c r="C106" s="2" t="s">
        <v>98</v>
      </c>
      <c r="D106" s="2">
        <v>1.0</v>
      </c>
      <c r="E106" s="2">
        <v>3.0</v>
      </c>
      <c r="F106" s="8">
        <v>1.0</v>
      </c>
      <c r="G106" s="8">
        <v>0.0</v>
      </c>
      <c r="H106" s="8">
        <v>1.0</v>
      </c>
      <c r="I106" s="2">
        <v>2.0</v>
      </c>
      <c r="J106" s="2">
        <v>8.0</v>
      </c>
      <c r="K106" s="9">
        <f t="shared" si="7"/>
        <v>0.01793721973</v>
      </c>
      <c r="L106" s="2" t="str">
        <f t="shared" si="8"/>
        <v>#NAME?</v>
      </c>
    </row>
    <row r="107" ht="15.75" customHeight="1"/>
    <row r="108" ht="15.75" customHeight="1"/>
    <row r="109" ht="15.75" customHeight="1">
      <c r="B109" s="1" t="s">
        <v>99</v>
      </c>
    </row>
    <row r="110" ht="15.75" customHeight="1">
      <c r="D110" s="2" t="s">
        <v>91</v>
      </c>
      <c r="E110" s="2" t="s">
        <v>92</v>
      </c>
      <c r="F110" s="2" t="s">
        <v>93</v>
      </c>
      <c r="G110" s="2" t="s">
        <v>61</v>
      </c>
      <c r="H110" s="2" t="s">
        <v>87</v>
      </c>
    </row>
    <row r="111" ht="15.75" customHeight="1">
      <c r="C111" s="2" t="s">
        <v>100</v>
      </c>
      <c r="D111" s="2">
        <v>45.0</v>
      </c>
      <c r="E111" s="2">
        <v>18.0</v>
      </c>
      <c r="F111" s="2">
        <v>54.0</v>
      </c>
      <c r="G111" s="2">
        <v>117.0</v>
      </c>
      <c r="H111" s="9">
        <f t="shared" ref="H111:H115" si="9">G111/SUM(G$111:G$115)</f>
        <v>0.5154185022</v>
      </c>
      <c r="I111" s="2" t="str">
        <f t="shared" ref="I111:I115" si="10">_xludf.CONCAT(G111, " (", ROUND(H111*100, 0), "%)")</f>
        <v>#NAME?</v>
      </c>
    </row>
    <row r="112" ht="15.75" customHeight="1">
      <c r="C112" s="2" t="s">
        <v>101</v>
      </c>
      <c r="D112" s="2">
        <v>18.0</v>
      </c>
      <c r="E112" s="2">
        <v>4.0</v>
      </c>
      <c r="F112" s="2">
        <v>6.0</v>
      </c>
      <c r="G112" s="2">
        <v>28.0</v>
      </c>
      <c r="H112" s="9">
        <f t="shared" si="9"/>
        <v>0.1233480176</v>
      </c>
      <c r="I112" s="2" t="str">
        <f t="shared" si="10"/>
        <v>#NAME?</v>
      </c>
    </row>
    <row r="113" ht="15.75" customHeight="1">
      <c r="C113" s="2" t="s">
        <v>102</v>
      </c>
      <c r="D113" s="2">
        <v>3.0</v>
      </c>
      <c r="E113" s="2">
        <v>1.0</v>
      </c>
      <c r="F113" s="2">
        <v>3.0</v>
      </c>
      <c r="G113" s="2">
        <v>7.0</v>
      </c>
      <c r="H113" s="9">
        <f t="shared" si="9"/>
        <v>0.03083700441</v>
      </c>
      <c r="I113" s="2" t="str">
        <f t="shared" si="10"/>
        <v>#NAME?</v>
      </c>
    </row>
    <row r="114" ht="15.75" customHeight="1">
      <c r="C114" s="2" t="s">
        <v>74</v>
      </c>
      <c r="D114" s="2">
        <v>4.0</v>
      </c>
      <c r="E114" s="2">
        <v>1.0</v>
      </c>
      <c r="F114" s="2">
        <v>0.0</v>
      </c>
      <c r="G114" s="2">
        <v>5.0</v>
      </c>
      <c r="H114" s="9">
        <f t="shared" si="9"/>
        <v>0.02202643172</v>
      </c>
      <c r="I114" s="2" t="str">
        <f t="shared" si="10"/>
        <v>#NAME?</v>
      </c>
    </row>
    <row r="115" ht="15.75" customHeight="1">
      <c r="C115" s="2" t="s">
        <v>98</v>
      </c>
      <c r="D115" s="2">
        <v>1.0</v>
      </c>
      <c r="E115" s="2">
        <v>1.0</v>
      </c>
      <c r="F115" s="2">
        <v>1.0</v>
      </c>
      <c r="G115" s="2">
        <v>70.0</v>
      </c>
      <c r="H115" s="9">
        <f t="shared" si="9"/>
        <v>0.3083700441</v>
      </c>
      <c r="I115" s="2" t="str">
        <f t="shared" si="10"/>
        <v>#NAME?</v>
      </c>
    </row>
    <row r="116" ht="15.75" customHeight="1"/>
    <row r="117" ht="15.75" customHeight="1">
      <c r="C117" s="2" t="s">
        <v>61</v>
      </c>
      <c r="D117" s="2">
        <v>71.0</v>
      </c>
      <c r="E117" s="2">
        <v>25.0</v>
      </c>
      <c r="F117" s="2">
        <v>64.0</v>
      </c>
      <c r="G117" s="2">
        <v>227.0</v>
      </c>
    </row>
    <row r="118" ht="15.75" customHeight="1"/>
    <row r="119" ht="15.75" customHeight="1">
      <c r="B119" s="1" t="s">
        <v>103</v>
      </c>
      <c r="D119" s="2" t="s">
        <v>104</v>
      </c>
    </row>
    <row r="120" ht="15.75" customHeight="1">
      <c r="B120" s="2" t="s">
        <v>105</v>
      </c>
      <c r="F120" s="2" t="s">
        <v>106</v>
      </c>
    </row>
    <row r="121" ht="15.75" customHeight="1">
      <c r="B121" s="2" t="s">
        <v>107</v>
      </c>
      <c r="C121" s="2" t="s">
        <v>108</v>
      </c>
      <c r="D121" s="2" t="s">
        <v>109</v>
      </c>
      <c r="F121" s="2" t="s">
        <v>107</v>
      </c>
      <c r="G121" s="2" t="s">
        <v>108</v>
      </c>
      <c r="H121" s="2" t="s">
        <v>109</v>
      </c>
    </row>
    <row r="122" ht="15.75" customHeight="1">
      <c r="K122" s="2" t="s">
        <v>110</v>
      </c>
      <c r="L122" s="2" t="s">
        <v>111</v>
      </c>
    </row>
    <row r="123" ht="15.75" customHeight="1">
      <c r="B123" s="2" t="s">
        <v>112</v>
      </c>
      <c r="C123" s="2">
        <v>9.0</v>
      </c>
      <c r="D123" s="2">
        <v>0.0576923</v>
      </c>
      <c r="F123" s="2" t="s">
        <v>112</v>
      </c>
      <c r="G123" s="2">
        <v>8.0</v>
      </c>
      <c r="H123" s="2">
        <v>0.1311475</v>
      </c>
      <c r="J123" s="2" t="s">
        <v>113</v>
      </c>
      <c r="K123" s="7">
        <f t="array" ref="K123:K128">D123:D128</f>
        <v>0.0576923</v>
      </c>
      <c r="L123" s="7">
        <f t="array" ref="L123:L128">H123:H128</f>
        <v>0.1311475</v>
      </c>
    </row>
    <row r="124" ht="15.75" customHeight="1">
      <c r="B124" s="2" t="s">
        <v>114</v>
      </c>
      <c r="C124" s="2">
        <v>46.0</v>
      </c>
      <c r="D124" s="2">
        <v>0.2948718</v>
      </c>
      <c r="F124" s="2" t="s">
        <v>114</v>
      </c>
      <c r="G124" s="2">
        <v>18.0</v>
      </c>
      <c r="H124" s="2">
        <v>0.295082</v>
      </c>
      <c r="J124" s="2" t="s">
        <v>115</v>
      </c>
      <c r="K124" s="7">
        <v>0.2948718</v>
      </c>
      <c r="L124" s="7">
        <v>0.295082</v>
      </c>
    </row>
    <row r="125" ht="15.75" customHeight="1">
      <c r="B125" s="2" t="s">
        <v>116</v>
      </c>
      <c r="C125" s="2">
        <v>33.0</v>
      </c>
      <c r="D125" s="2">
        <v>0.2115385</v>
      </c>
      <c r="F125" s="2" t="s">
        <v>116</v>
      </c>
      <c r="G125" s="2">
        <v>10.0</v>
      </c>
      <c r="H125" s="2">
        <v>0.1639344</v>
      </c>
      <c r="J125" s="2" t="s">
        <v>117</v>
      </c>
      <c r="K125" s="7">
        <v>0.2115385</v>
      </c>
      <c r="L125" s="7">
        <v>0.1639344</v>
      </c>
    </row>
    <row r="126" ht="15.75" customHeight="1">
      <c r="B126" s="2" t="s">
        <v>118</v>
      </c>
      <c r="C126" s="2">
        <v>40.0</v>
      </c>
      <c r="D126" s="2">
        <v>0.2564103</v>
      </c>
      <c r="F126" s="2" t="s">
        <v>118</v>
      </c>
      <c r="G126" s="2">
        <v>16.0</v>
      </c>
      <c r="H126" s="2">
        <v>0.2622951</v>
      </c>
      <c r="J126" s="2" t="s">
        <v>119</v>
      </c>
      <c r="K126" s="7">
        <v>0.2564103</v>
      </c>
      <c r="L126" s="7">
        <v>0.2622951</v>
      </c>
    </row>
    <row r="127" ht="15.75" customHeight="1">
      <c r="B127" s="2" t="s">
        <v>120</v>
      </c>
      <c r="C127" s="2">
        <v>58.0</v>
      </c>
      <c r="D127" s="2">
        <v>0.3717949</v>
      </c>
      <c r="F127" s="2" t="s">
        <v>120</v>
      </c>
      <c r="G127" s="2">
        <v>19.0</v>
      </c>
      <c r="H127" s="2">
        <v>0.3114754</v>
      </c>
      <c r="J127" s="2" t="s">
        <v>121</v>
      </c>
      <c r="K127" s="7">
        <v>0.3717949</v>
      </c>
      <c r="L127" s="7">
        <v>0.3114754</v>
      </c>
    </row>
    <row r="128" ht="15.75" customHeight="1">
      <c r="B128" s="2" t="s">
        <v>122</v>
      </c>
      <c r="C128" s="2">
        <v>25.0</v>
      </c>
      <c r="D128" s="2">
        <v>0.1602564</v>
      </c>
      <c r="F128" s="2" t="s">
        <v>122</v>
      </c>
      <c r="G128" s="2">
        <v>11.0</v>
      </c>
      <c r="H128" s="2">
        <v>0.1803279</v>
      </c>
      <c r="J128" s="2" t="s">
        <v>123</v>
      </c>
      <c r="K128" s="7">
        <v>0.1602564</v>
      </c>
      <c r="L128" s="7">
        <v>0.1803279</v>
      </c>
    </row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>
      <c r="B146" s="1" t="s">
        <v>124</v>
      </c>
    </row>
    <row r="147" ht="15.75" customHeight="1">
      <c r="C147" s="2" t="s">
        <v>125</v>
      </c>
      <c r="D147" s="2" t="s">
        <v>4</v>
      </c>
      <c r="E147" s="2" t="s">
        <v>5</v>
      </c>
      <c r="F147" s="2" t="s">
        <v>6</v>
      </c>
    </row>
    <row r="148" ht="15.75" customHeight="1"/>
    <row r="149" ht="15.75" customHeight="1">
      <c r="C149" s="2" t="s">
        <v>126</v>
      </c>
      <c r="D149" s="2">
        <v>182.0</v>
      </c>
      <c r="E149" s="2">
        <v>52.15</v>
      </c>
      <c r="F149" s="2">
        <v>52.15</v>
      </c>
    </row>
    <row r="150" ht="15.75" customHeight="1">
      <c r="C150" s="2" t="s">
        <v>127</v>
      </c>
      <c r="D150" s="2">
        <v>167.0</v>
      </c>
      <c r="E150" s="2">
        <v>47.85</v>
      </c>
      <c r="F150" s="2">
        <v>100.0</v>
      </c>
    </row>
    <row r="151" ht="15.75" customHeight="1"/>
    <row r="152" ht="15.75" customHeight="1"/>
    <row r="153" ht="15.75" customHeight="1"/>
    <row r="154" ht="15.75" customHeight="1">
      <c r="D154" s="8"/>
    </row>
    <row r="155" ht="15.75" customHeight="1"/>
    <row r="156" ht="15.75" customHeight="1">
      <c r="D156" s="10"/>
    </row>
    <row r="157" ht="15.75" customHeight="1"/>
    <row r="158" ht="15.75" customHeight="1">
      <c r="L158" s="10"/>
      <c r="M158" s="10"/>
      <c r="N158" s="10"/>
      <c r="O158" s="10"/>
      <c r="P158" s="10"/>
    </row>
    <row r="159" ht="15.75" customHeight="1">
      <c r="L159" s="10"/>
      <c r="M159" s="10"/>
      <c r="N159" s="10"/>
      <c r="O159" s="10"/>
      <c r="P159" s="10"/>
    </row>
    <row r="160" ht="15.75" customHeight="1">
      <c r="L160" s="10"/>
      <c r="M160" s="10"/>
      <c r="N160" s="10"/>
      <c r="O160" s="10"/>
      <c r="P160" s="10"/>
    </row>
    <row r="161" ht="15.75" customHeight="1">
      <c r="L161" s="10"/>
      <c r="M161" s="10"/>
      <c r="N161" s="10"/>
      <c r="O161" s="10"/>
      <c r="P161" s="10"/>
    </row>
    <row r="162" ht="15.75" customHeight="1">
      <c r="L162" s="10"/>
      <c r="M162" s="10"/>
      <c r="N162" s="10"/>
      <c r="O162" s="10"/>
      <c r="P162" s="10"/>
    </row>
    <row r="163" ht="15.75" customHeight="1"/>
    <row r="164" ht="15.75" customHeight="1"/>
    <row r="165" ht="15.75" customHeight="1">
      <c r="C165" s="2" t="s">
        <v>128</v>
      </c>
      <c r="D165" s="2" t="s">
        <v>129</v>
      </c>
    </row>
    <row r="166" ht="15.75" customHeight="1">
      <c r="C166" s="2" t="s">
        <v>130</v>
      </c>
      <c r="D166" s="2">
        <v>0.0</v>
      </c>
      <c r="E166" s="2">
        <v>18.0</v>
      </c>
      <c r="F166" s="2">
        <v>36.0</v>
      </c>
      <c r="G166" s="2">
        <v>54.0</v>
      </c>
      <c r="H166" s="2">
        <v>59.0</v>
      </c>
      <c r="I166" s="2">
        <v>82.0</v>
      </c>
      <c r="J166" s="2">
        <v>100.0</v>
      </c>
      <c r="K166" s="2" t="s">
        <v>61</v>
      </c>
    </row>
    <row r="167" ht="15.75" customHeight="1">
      <c r="N167" s="2" t="s">
        <v>131</v>
      </c>
      <c r="O167" s="2" t="s">
        <v>132</v>
      </c>
      <c r="P167" s="2" t="s">
        <v>133</v>
      </c>
      <c r="Q167" s="2" t="s">
        <v>134</v>
      </c>
      <c r="S167" s="2" t="s">
        <v>61</v>
      </c>
    </row>
    <row r="168" ht="15.75" customHeight="1">
      <c r="C168" s="2" t="s">
        <v>8</v>
      </c>
      <c r="D168" s="2">
        <v>1.0</v>
      </c>
      <c r="E168" s="2">
        <v>8.0</v>
      </c>
      <c r="F168" s="2">
        <v>13.0</v>
      </c>
      <c r="G168" s="2">
        <v>24.0</v>
      </c>
      <c r="H168" s="2">
        <v>0.0</v>
      </c>
      <c r="I168" s="2">
        <v>2.0</v>
      </c>
      <c r="J168" s="2">
        <v>90.0</v>
      </c>
      <c r="K168" s="2">
        <v>138.0</v>
      </c>
      <c r="M168" s="2" t="s">
        <v>7</v>
      </c>
      <c r="N168" s="2">
        <f t="shared" ref="N168:N202" si="11">SUM(D168:F168)</f>
        <v>22</v>
      </c>
      <c r="O168" s="2">
        <f t="shared" ref="O168:O202" si="12">G168</f>
        <v>24</v>
      </c>
      <c r="P168" s="2">
        <f t="shared" ref="P168:P202" si="13">SUM(H168:I168)</f>
        <v>2</v>
      </c>
      <c r="Q168" s="2">
        <f t="shared" ref="Q168:Q202" si="14">J168</f>
        <v>90</v>
      </c>
      <c r="R168" s="2">
        <v>10.0</v>
      </c>
      <c r="S168" s="2">
        <f t="shared" ref="S168:S202" si="15">SUM(O168:Q168)</f>
        <v>116</v>
      </c>
    </row>
    <row r="169" ht="15.75" customHeight="1">
      <c r="C169" s="2" t="s">
        <v>11</v>
      </c>
      <c r="D169" s="2">
        <v>0.0</v>
      </c>
      <c r="E169" s="2">
        <v>12.0</v>
      </c>
      <c r="F169" s="2">
        <v>13.0</v>
      </c>
      <c r="G169" s="2">
        <v>12.0</v>
      </c>
      <c r="H169" s="2">
        <v>0.0</v>
      </c>
      <c r="I169" s="2">
        <v>2.0</v>
      </c>
      <c r="J169" s="2">
        <v>48.0</v>
      </c>
      <c r="K169" s="2">
        <v>87.0</v>
      </c>
      <c r="M169" s="2" t="s">
        <v>9</v>
      </c>
      <c r="N169" s="2">
        <f t="shared" si="11"/>
        <v>25</v>
      </c>
      <c r="O169" s="2">
        <f t="shared" si="12"/>
        <v>12</v>
      </c>
      <c r="P169" s="2">
        <f t="shared" si="13"/>
        <v>2</v>
      </c>
      <c r="Q169" s="2">
        <f t="shared" si="14"/>
        <v>48</v>
      </c>
      <c r="R169" s="2">
        <v>10.0</v>
      </c>
      <c r="S169" s="2">
        <f t="shared" si="15"/>
        <v>62</v>
      </c>
    </row>
    <row r="170" ht="15.75" customHeight="1">
      <c r="C170" s="2" t="s">
        <v>10</v>
      </c>
      <c r="D170" s="2">
        <v>0.0</v>
      </c>
      <c r="E170" s="2">
        <v>1.0</v>
      </c>
      <c r="F170" s="2">
        <v>6.0</v>
      </c>
      <c r="G170" s="2">
        <v>16.0</v>
      </c>
      <c r="H170" s="2">
        <v>0.0</v>
      </c>
      <c r="I170" s="2">
        <v>7.0</v>
      </c>
      <c r="J170" s="2">
        <v>54.0</v>
      </c>
      <c r="K170" s="2">
        <v>84.0</v>
      </c>
      <c r="M170" s="2" t="s">
        <v>11</v>
      </c>
      <c r="N170" s="2">
        <f t="shared" si="11"/>
        <v>7</v>
      </c>
      <c r="O170" s="2">
        <f t="shared" si="12"/>
        <v>16</v>
      </c>
      <c r="P170" s="2">
        <f t="shared" si="13"/>
        <v>7</v>
      </c>
      <c r="Q170" s="2">
        <f t="shared" si="14"/>
        <v>54</v>
      </c>
      <c r="R170" s="2">
        <v>10.0</v>
      </c>
      <c r="S170" s="2">
        <f t="shared" si="15"/>
        <v>77</v>
      </c>
    </row>
    <row r="171" ht="15.75" customHeight="1">
      <c r="C171" s="2" t="s">
        <v>13</v>
      </c>
      <c r="D171" s="2">
        <v>0.0</v>
      </c>
      <c r="E171" s="2">
        <v>10.0</v>
      </c>
      <c r="F171" s="2">
        <v>3.0</v>
      </c>
      <c r="G171" s="2">
        <v>3.0</v>
      </c>
      <c r="H171" s="2">
        <v>0.0</v>
      </c>
      <c r="I171" s="2">
        <v>1.0</v>
      </c>
      <c r="J171" s="2">
        <v>35.0</v>
      </c>
      <c r="K171" s="2">
        <v>52.0</v>
      </c>
      <c r="M171" s="2" t="s">
        <v>12</v>
      </c>
      <c r="N171" s="2">
        <f t="shared" si="11"/>
        <v>13</v>
      </c>
      <c r="O171" s="2">
        <f t="shared" si="12"/>
        <v>3</v>
      </c>
      <c r="P171" s="2">
        <f t="shared" si="13"/>
        <v>1</v>
      </c>
      <c r="Q171" s="2">
        <f t="shared" si="14"/>
        <v>35</v>
      </c>
      <c r="R171" s="2">
        <v>10.0</v>
      </c>
      <c r="S171" s="2">
        <f t="shared" si="15"/>
        <v>39</v>
      </c>
    </row>
    <row r="172" ht="15.75" customHeight="1">
      <c r="C172" s="2" t="s">
        <v>15</v>
      </c>
      <c r="D172" s="2">
        <v>0.0</v>
      </c>
      <c r="E172" s="2">
        <v>3.0</v>
      </c>
      <c r="F172" s="2">
        <v>2.0</v>
      </c>
      <c r="G172" s="2">
        <v>7.0</v>
      </c>
      <c r="H172" s="2">
        <v>0.0</v>
      </c>
      <c r="I172" s="2">
        <v>1.0</v>
      </c>
      <c r="J172" s="2">
        <v>29.0</v>
      </c>
      <c r="K172" s="2">
        <v>42.0</v>
      </c>
      <c r="M172" s="2" t="s">
        <v>14</v>
      </c>
      <c r="N172" s="2">
        <f t="shared" si="11"/>
        <v>5</v>
      </c>
      <c r="O172" s="2">
        <f t="shared" si="12"/>
        <v>7</v>
      </c>
      <c r="P172" s="2">
        <f t="shared" si="13"/>
        <v>1</v>
      </c>
      <c r="Q172" s="2">
        <f t="shared" si="14"/>
        <v>29</v>
      </c>
      <c r="R172" s="2">
        <v>10.0</v>
      </c>
      <c r="S172" s="2">
        <f t="shared" si="15"/>
        <v>37</v>
      </c>
    </row>
    <row r="173" ht="15.75" customHeight="1">
      <c r="C173" s="2" t="s">
        <v>17</v>
      </c>
      <c r="D173" s="2">
        <v>0.0</v>
      </c>
      <c r="E173" s="2">
        <v>2.0</v>
      </c>
      <c r="F173" s="2">
        <v>2.0</v>
      </c>
      <c r="G173" s="2">
        <v>1.0</v>
      </c>
      <c r="H173" s="2">
        <v>0.0</v>
      </c>
      <c r="I173" s="2">
        <v>1.0</v>
      </c>
      <c r="J173" s="2">
        <v>18.0</v>
      </c>
      <c r="K173" s="2">
        <v>24.0</v>
      </c>
      <c r="M173" s="2" t="s">
        <v>16</v>
      </c>
      <c r="N173" s="2">
        <f t="shared" si="11"/>
        <v>4</v>
      </c>
      <c r="O173" s="2">
        <f t="shared" si="12"/>
        <v>1</v>
      </c>
      <c r="P173" s="2">
        <f t="shared" si="13"/>
        <v>1</v>
      </c>
      <c r="Q173" s="2">
        <f t="shared" si="14"/>
        <v>18</v>
      </c>
      <c r="R173" s="2">
        <v>10.0</v>
      </c>
      <c r="S173" s="2">
        <f t="shared" si="15"/>
        <v>20</v>
      </c>
    </row>
    <row r="174" ht="15.75" customHeight="1">
      <c r="C174" s="2" t="s">
        <v>19</v>
      </c>
      <c r="D174" s="2">
        <v>0.0</v>
      </c>
      <c r="E174" s="2">
        <v>0.0</v>
      </c>
      <c r="F174" s="2">
        <v>1.0</v>
      </c>
      <c r="G174" s="2">
        <v>2.0</v>
      </c>
      <c r="H174" s="2">
        <v>0.0</v>
      </c>
      <c r="I174" s="2">
        <v>1.0</v>
      </c>
      <c r="J174" s="2">
        <v>10.0</v>
      </c>
      <c r="K174" s="2">
        <v>14.0</v>
      </c>
      <c r="M174" s="2" t="s">
        <v>18</v>
      </c>
      <c r="N174" s="2">
        <f t="shared" si="11"/>
        <v>1</v>
      </c>
      <c r="O174" s="2">
        <f t="shared" si="12"/>
        <v>2</v>
      </c>
      <c r="P174" s="2">
        <f t="shared" si="13"/>
        <v>1</v>
      </c>
      <c r="Q174" s="2">
        <f t="shared" si="14"/>
        <v>10</v>
      </c>
      <c r="R174" s="2">
        <v>10.0</v>
      </c>
      <c r="S174" s="2">
        <f t="shared" si="15"/>
        <v>13</v>
      </c>
    </row>
    <row r="175" ht="15.75" customHeight="1">
      <c r="C175" s="2" t="s">
        <v>20</v>
      </c>
      <c r="D175" s="2">
        <v>1.0</v>
      </c>
      <c r="E175" s="2">
        <v>0.0</v>
      </c>
      <c r="F175" s="2">
        <v>0.0</v>
      </c>
      <c r="G175" s="2">
        <v>5.0</v>
      </c>
      <c r="H175" s="2">
        <v>0.0</v>
      </c>
      <c r="I175" s="2">
        <v>1.0</v>
      </c>
      <c r="J175" s="2">
        <v>4.0</v>
      </c>
      <c r="K175" s="2">
        <v>11.0</v>
      </c>
      <c r="M175" s="2" t="s">
        <v>20</v>
      </c>
      <c r="N175" s="2">
        <f t="shared" si="11"/>
        <v>1</v>
      </c>
      <c r="O175" s="2">
        <f t="shared" si="12"/>
        <v>5</v>
      </c>
      <c r="P175" s="2">
        <f t="shared" si="13"/>
        <v>1</v>
      </c>
      <c r="Q175" s="2">
        <f t="shared" si="14"/>
        <v>4</v>
      </c>
      <c r="R175" s="2">
        <v>10.0</v>
      </c>
      <c r="S175" s="2">
        <f t="shared" si="15"/>
        <v>10</v>
      </c>
    </row>
    <row r="176" ht="15.75" customHeight="1">
      <c r="C176" s="2" t="s">
        <v>21</v>
      </c>
      <c r="D176" s="2">
        <v>0.0</v>
      </c>
      <c r="E176" s="2">
        <v>1.0</v>
      </c>
      <c r="F176" s="2">
        <v>1.0</v>
      </c>
      <c r="G176" s="2">
        <v>2.0</v>
      </c>
      <c r="H176" s="2">
        <v>0.0</v>
      </c>
      <c r="I176" s="2">
        <v>0.0</v>
      </c>
      <c r="J176" s="2">
        <v>6.0</v>
      </c>
      <c r="K176" s="2">
        <v>10.0</v>
      </c>
      <c r="M176" s="2" t="s">
        <v>21</v>
      </c>
      <c r="N176" s="2">
        <f t="shared" si="11"/>
        <v>2</v>
      </c>
      <c r="O176" s="2">
        <f t="shared" si="12"/>
        <v>2</v>
      </c>
      <c r="P176" s="2">
        <f t="shared" si="13"/>
        <v>0</v>
      </c>
      <c r="Q176" s="2">
        <f t="shared" si="14"/>
        <v>6</v>
      </c>
      <c r="R176" s="2">
        <v>10.0</v>
      </c>
      <c r="S176" s="2">
        <f t="shared" si="15"/>
        <v>8</v>
      </c>
    </row>
    <row r="177" ht="15.75" customHeight="1">
      <c r="C177" s="2" t="s">
        <v>22</v>
      </c>
      <c r="D177" s="2">
        <v>0.0</v>
      </c>
      <c r="E177" s="2">
        <v>1.0</v>
      </c>
      <c r="F177" s="2">
        <v>1.0</v>
      </c>
      <c r="G177" s="2">
        <v>1.0</v>
      </c>
      <c r="H177" s="2">
        <v>1.0</v>
      </c>
      <c r="I177" s="2">
        <v>0.0</v>
      </c>
      <c r="J177" s="2">
        <v>5.0</v>
      </c>
      <c r="K177" s="2">
        <v>9.0</v>
      </c>
      <c r="M177" s="2" t="s">
        <v>22</v>
      </c>
      <c r="N177" s="2">
        <f t="shared" si="11"/>
        <v>2</v>
      </c>
      <c r="O177" s="2">
        <f t="shared" si="12"/>
        <v>1</v>
      </c>
      <c r="P177" s="2">
        <f t="shared" si="13"/>
        <v>1</v>
      </c>
      <c r="Q177" s="2">
        <f t="shared" si="14"/>
        <v>5</v>
      </c>
      <c r="R177" s="2">
        <v>10.0</v>
      </c>
      <c r="S177" s="2">
        <f t="shared" si="15"/>
        <v>7</v>
      </c>
    </row>
    <row r="178" ht="15.75" customHeight="1">
      <c r="C178" s="2" t="s">
        <v>31</v>
      </c>
      <c r="D178" s="2">
        <v>0.0</v>
      </c>
      <c r="E178" s="2">
        <v>0.0</v>
      </c>
      <c r="F178" s="2">
        <v>4.0</v>
      </c>
      <c r="G178" s="2">
        <v>0.0</v>
      </c>
      <c r="H178" s="2">
        <v>0.0</v>
      </c>
      <c r="I178" s="2">
        <v>0.0</v>
      </c>
      <c r="J178" s="2">
        <v>5.0</v>
      </c>
      <c r="K178" s="2">
        <v>9.0</v>
      </c>
      <c r="M178" s="2" t="s">
        <v>23</v>
      </c>
      <c r="N178" s="2">
        <f t="shared" si="11"/>
        <v>4</v>
      </c>
      <c r="O178" s="2">
        <f t="shared" si="12"/>
        <v>0</v>
      </c>
      <c r="P178" s="2">
        <f t="shared" si="13"/>
        <v>0</v>
      </c>
      <c r="Q178" s="2">
        <f t="shared" si="14"/>
        <v>5</v>
      </c>
      <c r="R178" s="2">
        <v>10.0</v>
      </c>
      <c r="S178" s="2">
        <f t="shared" si="15"/>
        <v>5</v>
      </c>
    </row>
    <row r="179" ht="15.75" customHeight="1">
      <c r="C179" s="2" t="s">
        <v>24</v>
      </c>
      <c r="D179" s="2">
        <v>1.0</v>
      </c>
      <c r="E179" s="2">
        <v>0.0</v>
      </c>
      <c r="F179" s="2">
        <v>0.0</v>
      </c>
      <c r="G179" s="2">
        <v>2.0</v>
      </c>
      <c r="H179" s="2">
        <v>0.0</v>
      </c>
      <c r="I179" s="2">
        <v>0.0</v>
      </c>
      <c r="J179" s="2">
        <v>5.0</v>
      </c>
      <c r="K179" s="2">
        <v>8.0</v>
      </c>
      <c r="M179" s="2" t="s">
        <v>25</v>
      </c>
      <c r="N179" s="2">
        <f t="shared" si="11"/>
        <v>1</v>
      </c>
      <c r="O179" s="2">
        <f t="shared" si="12"/>
        <v>2</v>
      </c>
      <c r="P179" s="2">
        <f t="shared" si="13"/>
        <v>0</v>
      </c>
      <c r="Q179" s="2">
        <f t="shared" si="14"/>
        <v>5</v>
      </c>
      <c r="R179" s="2">
        <v>10.0</v>
      </c>
      <c r="S179" s="2">
        <f t="shared" si="15"/>
        <v>7</v>
      </c>
    </row>
    <row r="180" ht="15.75" customHeight="1">
      <c r="C180" s="2" t="s">
        <v>25</v>
      </c>
      <c r="D180" s="2">
        <v>0.0</v>
      </c>
      <c r="E180" s="2">
        <v>0.0</v>
      </c>
      <c r="F180" s="2">
        <v>0.0</v>
      </c>
      <c r="G180" s="2">
        <v>1.0</v>
      </c>
      <c r="H180" s="2">
        <v>0.0</v>
      </c>
      <c r="I180" s="2">
        <v>1.0</v>
      </c>
      <c r="J180" s="2">
        <v>5.0</v>
      </c>
      <c r="K180" s="2">
        <v>7.0</v>
      </c>
      <c r="M180" s="2" t="s">
        <v>26</v>
      </c>
      <c r="N180" s="2">
        <f t="shared" si="11"/>
        <v>0</v>
      </c>
      <c r="O180" s="2">
        <f t="shared" si="12"/>
        <v>1</v>
      </c>
      <c r="P180" s="2">
        <f t="shared" si="13"/>
        <v>1</v>
      </c>
      <c r="Q180" s="2">
        <f t="shared" si="14"/>
        <v>5</v>
      </c>
      <c r="R180" s="2">
        <v>10.0</v>
      </c>
      <c r="S180" s="2">
        <f t="shared" si="15"/>
        <v>7</v>
      </c>
    </row>
    <row r="181" ht="15.75" customHeight="1">
      <c r="C181" s="2" t="s">
        <v>26</v>
      </c>
      <c r="D181" s="2">
        <v>0.0</v>
      </c>
      <c r="E181" s="2">
        <v>0.0</v>
      </c>
      <c r="F181" s="2">
        <v>0.0</v>
      </c>
      <c r="G181" s="2">
        <v>0.0</v>
      </c>
      <c r="H181" s="2">
        <v>0.0</v>
      </c>
      <c r="I181" s="2">
        <v>0.0</v>
      </c>
      <c r="J181" s="2">
        <v>7.0</v>
      </c>
      <c r="K181" s="2">
        <v>7.0</v>
      </c>
      <c r="M181" s="2" t="s">
        <v>135</v>
      </c>
      <c r="N181" s="2">
        <f t="shared" si="11"/>
        <v>0</v>
      </c>
      <c r="O181" s="2">
        <f t="shared" si="12"/>
        <v>0</v>
      </c>
      <c r="P181" s="2">
        <f t="shared" si="13"/>
        <v>0</v>
      </c>
      <c r="Q181" s="2">
        <f t="shared" si="14"/>
        <v>7</v>
      </c>
      <c r="R181" s="2">
        <v>10.0</v>
      </c>
      <c r="S181" s="2">
        <f t="shared" si="15"/>
        <v>7</v>
      </c>
    </row>
    <row r="182" ht="15.75" customHeight="1">
      <c r="C182" s="2" t="s">
        <v>30</v>
      </c>
      <c r="D182" s="2">
        <v>0.0</v>
      </c>
      <c r="E182" s="2">
        <v>1.0</v>
      </c>
      <c r="F182" s="2">
        <v>1.0</v>
      </c>
      <c r="G182" s="2">
        <v>3.0</v>
      </c>
      <c r="H182" s="2">
        <v>0.0</v>
      </c>
      <c r="I182" s="2">
        <v>0.0</v>
      </c>
      <c r="J182" s="2">
        <v>2.0</v>
      </c>
      <c r="K182" s="2">
        <v>7.0</v>
      </c>
      <c r="M182" s="2" t="s">
        <v>29</v>
      </c>
      <c r="N182" s="2">
        <f t="shared" si="11"/>
        <v>2</v>
      </c>
      <c r="O182" s="2">
        <f t="shared" si="12"/>
        <v>3</v>
      </c>
      <c r="P182" s="2">
        <f t="shared" si="13"/>
        <v>0</v>
      </c>
      <c r="Q182" s="2">
        <f t="shared" si="14"/>
        <v>2</v>
      </c>
      <c r="R182" s="2">
        <v>10.0</v>
      </c>
      <c r="S182" s="2">
        <f t="shared" si="15"/>
        <v>5</v>
      </c>
    </row>
    <row r="183" ht="15.75" customHeight="1">
      <c r="C183" s="2" t="s">
        <v>80</v>
      </c>
      <c r="D183" s="2">
        <v>0.0</v>
      </c>
      <c r="E183" s="2">
        <v>0.0</v>
      </c>
      <c r="F183" s="2">
        <v>0.0</v>
      </c>
      <c r="G183" s="2">
        <v>2.0</v>
      </c>
      <c r="H183" s="2">
        <v>1.0</v>
      </c>
      <c r="I183" s="2">
        <v>1.0</v>
      </c>
      <c r="J183" s="2">
        <v>1.0</v>
      </c>
      <c r="K183" s="2">
        <v>5.0</v>
      </c>
      <c r="M183" s="2" t="s">
        <v>31</v>
      </c>
      <c r="N183" s="2">
        <f t="shared" si="11"/>
        <v>0</v>
      </c>
      <c r="O183" s="2">
        <f t="shared" si="12"/>
        <v>2</v>
      </c>
      <c r="P183" s="2">
        <f t="shared" si="13"/>
        <v>2</v>
      </c>
      <c r="Q183" s="2">
        <f t="shared" si="14"/>
        <v>1</v>
      </c>
      <c r="R183" s="2">
        <v>10.0</v>
      </c>
      <c r="S183" s="2">
        <f t="shared" si="15"/>
        <v>5</v>
      </c>
    </row>
    <row r="184" ht="15.75" customHeight="1">
      <c r="C184" s="2" t="s">
        <v>33</v>
      </c>
      <c r="D184" s="2">
        <v>0.0</v>
      </c>
      <c r="E184" s="2">
        <v>1.0</v>
      </c>
      <c r="F184" s="2">
        <v>0.0</v>
      </c>
      <c r="G184" s="2">
        <v>1.0</v>
      </c>
      <c r="H184" s="2">
        <v>0.0</v>
      </c>
      <c r="I184" s="2">
        <v>0.0</v>
      </c>
      <c r="J184" s="2">
        <v>3.0</v>
      </c>
      <c r="K184" s="2">
        <v>5.0</v>
      </c>
      <c r="M184" s="2" t="s">
        <v>32</v>
      </c>
      <c r="N184" s="2">
        <f t="shared" si="11"/>
        <v>1</v>
      </c>
      <c r="O184" s="2">
        <f t="shared" si="12"/>
        <v>1</v>
      </c>
      <c r="P184" s="2">
        <f t="shared" si="13"/>
        <v>0</v>
      </c>
      <c r="Q184" s="2">
        <f t="shared" si="14"/>
        <v>3</v>
      </c>
      <c r="R184" s="2">
        <v>10.0</v>
      </c>
      <c r="S184" s="2">
        <f t="shared" si="15"/>
        <v>4</v>
      </c>
    </row>
    <row r="185" ht="15.75" customHeight="1">
      <c r="C185" s="2" t="s">
        <v>81</v>
      </c>
      <c r="D185" s="2">
        <v>0.0</v>
      </c>
      <c r="E185" s="2">
        <v>0.0</v>
      </c>
      <c r="F185" s="2">
        <v>2.0</v>
      </c>
      <c r="G185" s="2">
        <v>2.0</v>
      </c>
      <c r="H185" s="2">
        <v>0.0</v>
      </c>
      <c r="I185" s="2">
        <v>0.0</v>
      </c>
      <c r="J185" s="2">
        <v>1.0</v>
      </c>
      <c r="K185" s="2">
        <v>5.0</v>
      </c>
      <c r="M185" s="2" t="s">
        <v>34</v>
      </c>
      <c r="N185" s="2">
        <f t="shared" si="11"/>
        <v>2</v>
      </c>
      <c r="O185" s="2">
        <f t="shared" si="12"/>
        <v>2</v>
      </c>
      <c r="P185" s="2">
        <f t="shared" si="13"/>
        <v>0</v>
      </c>
      <c r="Q185" s="2">
        <f t="shared" si="14"/>
        <v>1</v>
      </c>
      <c r="R185" s="2">
        <v>10.0</v>
      </c>
      <c r="S185" s="2">
        <f t="shared" si="15"/>
        <v>3</v>
      </c>
    </row>
    <row r="186" ht="15.75" customHeight="1">
      <c r="C186" s="2" t="s">
        <v>47</v>
      </c>
      <c r="D186" s="2">
        <v>0.0</v>
      </c>
      <c r="E186" s="2">
        <v>1.0</v>
      </c>
      <c r="F186" s="2">
        <v>1.0</v>
      </c>
      <c r="G186" s="2">
        <v>0.0</v>
      </c>
      <c r="H186" s="2">
        <v>0.0</v>
      </c>
      <c r="I186" s="2">
        <v>0.0</v>
      </c>
      <c r="J186" s="2">
        <v>1.0</v>
      </c>
      <c r="K186" s="2">
        <v>3.0</v>
      </c>
      <c r="M186" s="2" t="s">
        <v>36</v>
      </c>
      <c r="N186" s="2">
        <f t="shared" si="11"/>
        <v>2</v>
      </c>
      <c r="O186" s="2">
        <f t="shared" si="12"/>
        <v>0</v>
      </c>
      <c r="P186" s="2">
        <f t="shared" si="13"/>
        <v>0</v>
      </c>
      <c r="Q186" s="2">
        <f t="shared" si="14"/>
        <v>1</v>
      </c>
      <c r="R186" s="2">
        <v>10.0</v>
      </c>
      <c r="S186" s="2">
        <f t="shared" si="15"/>
        <v>1</v>
      </c>
    </row>
    <row r="187" ht="15.75" customHeight="1">
      <c r="C187" s="2" t="s">
        <v>35</v>
      </c>
      <c r="D187" s="2">
        <v>0.0</v>
      </c>
      <c r="E187" s="2">
        <v>0.0</v>
      </c>
      <c r="F187" s="2">
        <v>0.0</v>
      </c>
      <c r="G187" s="2">
        <v>1.0</v>
      </c>
      <c r="H187" s="2">
        <v>0.0</v>
      </c>
      <c r="I187" s="2">
        <v>0.0</v>
      </c>
      <c r="J187" s="2">
        <v>2.0</v>
      </c>
      <c r="K187" s="2">
        <v>3.0</v>
      </c>
      <c r="M187" s="2" t="s">
        <v>38</v>
      </c>
      <c r="N187" s="2">
        <f t="shared" si="11"/>
        <v>0</v>
      </c>
      <c r="O187" s="2">
        <f t="shared" si="12"/>
        <v>1</v>
      </c>
      <c r="P187" s="2">
        <f t="shared" si="13"/>
        <v>0</v>
      </c>
      <c r="Q187" s="2">
        <f t="shared" si="14"/>
        <v>2</v>
      </c>
      <c r="R187" s="2">
        <v>10.0</v>
      </c>
      <c r="S187" s="2">
        <f t="shared" si="15"/>
        <v>3</v>
      </c>
    </row>
    <row r="188" ht="15.75" customHeight="1">
      <c r="C188" s="2" t="s">
        <v>39</v>
      </c>
      <c r="D188" s="2">
        <v>0.0</v>
      </c>
      <c r="E188" s="2">
        <v>0.0</v>
      </c>
      <c r="F188" s="2">
        <v>0.0</v>
      </c>
      <c r="G188" s="2">
        <v>1.0</v>
      </c>
      <c r="H188" s="2">
        <v>0.0</v>
      </c>
      <c r="I188" s="2">
        <v>0.0</v>
      </c>
      <c r="J188" s="2">
        <v>1.0</v>
      </c>
      <c r="K188" s="2">
        <v>2.0</v>
      </c>
      <c r="M188" s="2" t="s">
        <v>40</v>
      </c>
      <c r="N188" s="2">
        <f t="shared" si="11"/>
        <v>0</v>
      </c>
      <c r="O188" s="2">
        <f t="shared" si="12"/>
        <v>1</v>
      </c>
      <c r="P188" s="2">
        <f t="shared" si="13"/>
        <v>0</v>
      </c>
      <c r="Q188" s="2">
        <f t="shared" si="14"/>
        <v>1</v>
      </c>
      <c r="R188" s="2">
        <v>10.0</v>
      </c>
      <c r="S188" s="2">
        <f t="shared" si="15"/>
        <v>2</v>
      </c>
    </row>
    <row r="189" ht="15.75" customHeight="1">
      <c r="C189" s="2" t="s">
        <v>41</v>
      </c>
      <c r="D189" s="2">
        <v>0.0</v>
      </c>
      <c r="E189" s="2">
        <v>0.0</v>
      </c>
      <c r="F189" s="2">
        <v>0.0</v>
      </c>
      <c r="G189" s="2">
        <v>1.0</v>
      </c>
      <c r="H189" s="2">
        <v>0.0</v>
      </c>
      <c r="I189" s="2">
        <v>0.0</v>
      </c>
      <c r="J189" s="2">
        <v>1.0</v>
      </c>
      <c r="K189" s="2">
        <v>2.0</v>
      </c>
      <c r="M189" s="2" t="s">
        <v>42</v>
      </c>
      <c r="N189" s="2">
        <f t="shared" si="11"/>
        <v>0</v>
      </c>
      <c r="O189" s="2">
        <f t="shared" si="12"/>
        <v>1</v>
      </c>
      <c r="P189" s="2">
        <f t="shared" si="13"/>
        <v>0</v>
      </c>
      <c r="Q189" s="2">
        <f t="shared" si="14"/>
        <v>1</v>
      </c>
      <c r="R189" s="2">
        <v>10.0</v>
      </c>
      <c r="S189" s="2">
        <f t="shared" si="15"/>
        <v>2</v>
      </c>
    </row>
    <row r="190" ht="15.75" customHeight="1">
      <c r="C190" s="2" t="s">
        <v>49</v>
      </c>
      <c r="D190" s="2">
        <v>0.0</v>
      </c>
      <c r="E190" s="2">
        <v>0.0</v>
      </c>
      <c r="F190" s="2">
        <v>1.0</v>
      </c>
      <c r="G190" s="2">
        <v>0.0</v>
      </c>
      <c r="H190" s="2">
        <v>0.0</v>
      </c>
      <c r="I190" s="2">
        <v>0.0</v>
      </c>
      <c r="J190" s="2">
        <v>1.0</v>
      </c>
      <c r="K190" s="2">
        <v>2.0</v>
      </c>
      <c r="M190" s="2" t="s">
        <v>44</v>
      </c>
      <c r="N190" s="2">
        <f t="shared" si="11"/>
        <v>1</v>
      </c>
      <c r="O190" s="2">
        <f t="shared" si="12"/>
        <v>0</v>
      </c>
      <c r="P190" s="2">
        <f t="shared" si="13"/>
        <v>0</v>
      </c>
      <c r="Q190" s="2">
        <f t="shared" si="14"/>
        <v>1</v>
      </c>
      <c r="R190" s="2">
        <v>10.0</v>
      </c>
      <c r="S190" s="2">
        <f t="shared" si="15"/>
        <v>1</v>
      </c>
    </row>
    <row r="191" ht="15.75" customHeight="1">
      <c r="C191" s="2" t="s">
        <v>43</v>
      </c>
      <c r="D191" s="2">
        <v>0.0</v>
      </c>
      <c r="E191" s="2">
        <v>0.0</v>
      </c>
      <c r="F191" s="2">
        <v>0.0</v>
      </c>
      <c r="G191" s="2">
        <v>0.0</v>
      </c>
      <c r="H191" s="2">
        <v>0.0</v>
      </c>
      <c r="I191" s="2">
        <v>1.0</v>
      </c>
      <c r="J191" s="2">
        <v>1.0</v>
      </c>
      <c r="K191" s="2">
        <v>2.0</v>
      </c>
      <c r="M191" s="2" t="s">
        <v>46</v>
      </c>
      <c r="N191" s="2">
        <f t="shared" si="11"/>
        <v>0</v>
      </c>
      <c r="O191" s="2">
        <f t="shared" si="12"/>
        <v>0</v>
      </c>
      <c r="P191" s="2">
        <f t="shared" si="13"/>
        <v>1</v>
      </c>
      <c r="Q191" s="2">
        <f t="shared" si="14"/>
        <v>1</v>
      </c>
      <c r="R191" s="2">
        <v>10.0</v>
      </c>
      <c r="S191" s="2">
        <f t="shared" si="15"/>
        <v>2</v>
      </c>
    </row>
    <row r="192" ht="15.75" customHeight="1">
      <c r="C192" s="2" t="s">
        <v>82</v>
      </c>
      <c r="D192" s="2">
        <v>0.0</v>
      </c>
      <c r="E192" s="2">
        <v>0.0</v>
      </c>
      <c r="F192" s="2">
        <v>0.0</v>
      </c>
      <c r="G192" s="2">
        <v>0.0</v>
      </c>
      <c r="H192" s="2">
        <v>0.0</v>
      </c>
      <c r="I192" s="2">
        <v>1.0</v>
      </c>
      <c r="J192" s="2">
        <v>0.0</v>
      </c>
      <c r="K192" s="2">
        <v>1.0</v>
      </c>
      <c r="M192" s="2" t="s">
        <v>48</v>
      </c>
      <c r="N192" s="2">
        <f t="shared" si="11"/>
        <v>0</v>
      </c>
      <c r="O192" s="2">
        <f t="shared" si="12"/>
        <v>0</v>
      </c>
      <c r="P192" s="2">
        <f t="shared" si="13"/>
        <v>1</v>
      </c>
      <c r="Q192" s="2">
        <f t="shared" si="14"/>
        <v>0</v>
      </c>
      <c r="R192" s="2">
        <v>10.0</v>
      </c>
      <c r="S192" s="2">
        <f t="shared" si="15"/>
        <v>1</v>
      </c>
    </row>
    <row r="193" ht="15.75" customHeight="1">
      <c r="C193" s="2" t="s">
        <v>56</v>
      </c>
      <c r="D193" s="2">
        <v>0.0</v>
      </c>
      <c r="E193" s="2">
        <v>0.0</v>
      </c>
      <c r="F193" s="2">
        <v>1.0</v>
      </c>
      <c r="G193" s="2">
        <v>0.0</v>
      </c>
      <c r="H193" s="2">
        <v>0.0</v>
      </c>
      <c r="I193" s="2">
        <v>0.0</v>
      </c>
      <c r="J193" s="2">
        <v>0.0</v>
      </c>
      <c r="K193" s="2">
        <v>1.0</v>
      </c>
      <c r="M193" s="2" t="s">
        <v>50</v>
      </c>
      <c r="N193" s="2">
        <f t="shared" si="11"/>
        <v>1</v>
      </c>
      <c r="O193" s="2">
        <f t="shared" si="12"/>
        <v>0</v>
      </c>
      <c r="P193" s="2">
        <f t="shared" si="13"/>
        <v>0</v>
      </c>
      <c r="Q193" s="2">
        <f t="shared" si="14"/>
        <v>0</v>
      </c>
      <c r="R193" s="2">
        <v>10.0</v>
      </c>
      <c r="S193" s="2">
        <f t="shared" si="15"/>
        <v>0</v>
      </c>
    </row>
    <row r="194" ht="15.75" customHeight="1">
      <c r="C194" s="2" t="s">
        <v>51</v>
      </c>
      <c r="D194" s="2">
        <v>0.0</v>
      </c>
      <c r="E194" s="2">
        <v>0.0</v>
      </c>
      <c r="F194" s="2">
        <v>0.0</v>
      </c>
      <c r="G194" s="2">
        <v>0.0</v>
      </c>
      <c r="H194" s="2">
        <v>0.0</v>
      </c>
      <c r="I194" s="2">
        <v>0.0</v>
      </c>
      <c r="J194" s="2">
        <v>1.0</v>
      </c>
      <c r="K194" s="2">
        <v>1.0</v>
      </c>
      <c r="M194" s="2" t="s">
        <v>52</v>
      </c>
      <c r="N194" s="2">
        <f t="shared" si="11"/>
        <v>0</v>
      </c>
      <c r="O194" s="2">
        <f t="shared" si="12"/>
        <v>0</v>
      </c>
      <c r="P194" s="2">
        <f t="shared" si="13"/>
        <v>0</v>
      </c>
      <c r="Q194" s="2">
        <f t="shared" si="14"/>
        <v>1</v>
      </c>
      <c r="R194" s="2">
        <v>10.0</v>
      </c>
      <c r="S194" s="2">
        <f t="shared" si="15"/>
        <v>1</v>
      </c>
    </row>
    <row r="195" ht="15.75" customHeight="1">
      <c r="C195" s="2" t="s">
        <v>59</v>
      </c>
      <c r="D195" s="2">
        <v>0.0</v>
      </c>
      <c r="E195" s="2">
        <v>0.0</v>
      </c>
      <c r="F195" s="2">
        <v>1.0</v>
      </c>
      <c r="G195" s="2">
        <v>0.0</v>
      </c>
      <c r="H195" s="2">
        <v>0.0</v>
      </c>
      <c r="I195" s="2">
        <v>0.0</v>
      </c>
      <c r="J195" s="2">
        <v>0.0</v>
      </c>
      <c r="K195" s="2">
        <v>1.0</v>
      </c>
      <c r="M195" s="2" t="s">
        <v>53</v>
      </c>
      <c r="N195" s="2">
        <f t="shared" si="11"/>
        <v>1</v>
      </c>
      <c r="O195" s="2">
        <f t="shared" si="12"/>
        <v>0</v>
      </c>
      <c r="P195" s="2">
        <f t="shared" si="13"/>
        <v>0</v>
      </c>
      <c r="Q195" s="2">
        <f t="shared" si="14"/>
        <v>0</v>
      </c>
      <c r="R195" s="2">
        <v>10.0</v>
      </c>
      <c r="S195" s="2">
        <f t="shared" si="15"/>
        <v>0</v>
      </c>
    </row>
    <row r="196" ht="15.75" customHeight="1">
      <c r="C196" s="2" t="s">
        <v>52</v>
      </c>
      <c r="D196" s="2">
        <v>0.0</v>
      </c>
      <c r="E196" s="2">
        <v>0.0</v>
      </c>
      <c r="F196" s="2">
        <v>0.0</v>
      </c>
      <c r="G196" s="2">
        <v>0.0</v>
      </c>
      <c r="H196" s="2">
        <v>0.0</v>
      </c>
      <c r="I196" s="2">
        <v>0.0</v>
      </c>
      <c r="J196" s="2">
        <v>1.0</v>
      </c>
      <c r="K196" s="2">
        <v>1.0</v>
      </c>
      <c r="M196" s="2" t="s">
        <v>136</v>
      </c>
      <c r="N196" s="2">
        <f t="shared" si="11"/>
        <v>0</v>
      </c>
      <c r="O196" s="2">
        <f t="shared" si="12"/>
        <v>0</v>
      </c>
      <c r="P196" s="2">
        <f t="shared" si="13"/>
        <v>0</v>
      </c>
      <c r="Q196" s="2">
        <f t="shared" si="14"/>
        <v>1</v>
      </c>
      <c r="R196" s="2">
        <v>10.0</v>
      </c>
      <c r="S196" s="2">
        <f t="shared" si="15"/>
        <v>1</v>
      </c>
    </row>
    <row r="197" ht="15.75" customHeight="1">
      <c r="M197" s="2" t="s">
        <v>55</v>
      </c>
      <c r="N197" s="2">
        <f t="shared" si="11"/>
        <v>0</v>
      </c>
      <c r="O197" s="2" t="str">
        <f t="shared" si="12"/>
        <v/>
      </c>
      <c r="P197" s="2">
        <f t="shared" si="13"/>
        <v>0</v>
      </c>
      <c r="Q197" s="2" t="str">
        <f t="shared" si="14"/>
        <v/>
      </c>
      <c r="R197" s="2">
        <v>10.0</v>
      </c>
      <c r="S197" s="2">
        <f t="shared" si="15"/>
        <v>0</v>
      </c>
    </row>
    <row r="198" ht="15.75" customHeight="1">
      <c r="M198" s="2" t="s">
        <v>57</v>
      </c>
      <c r="N198" s="2">
        <f t="shared" si="11"/>
        <v>0</v>
      </c>
      <c r="O198" s="2" t="str">
        <f t="shared" si="12"/>
        <v/>
      </c>
      <c r="P198" s="2">
        <f t="shared" si="13"/>
        <v>0</v>
      </c>
      <c r="Q198" s="2" t="str">
        <f t="shared" si="14"/>
        <v/>
      </c>
      <c r="R198" s="2">
        <v>10.0</v>
      </c>
      <c r="S198" s="2">
        <f t="shared" si="15"/>
        <v>0</v>
      </c>
    </row>
    <row r="199" ht="15.75" customHeight="1">
      <c r="M199" s="2" t="s">
        <v>58</v>
      </c>
      <c r="N199" s="2">
        <f t="shared" si="11"/>
        <v>0</v>
      </c>
      <c r="O199" s="2" t="str">
        <f t="shared" si="12"/>
        <v/>
      </c>
      <c r="P199" s="2">
        <f t="shared" si="13"/>
        <v>0</v>
      </c>
      <c r="Q199" s="2" t="str">
        <f t="shared" si="14"/>
        <v/>
      </c>
      <c r="R199" s="2">
        <v>10.0</v>
      </c>
      <c r="S199" s="2">
        <f t="shared" si="15"/>
        <v>0</v>
      </c>
    </row>
    <row r="200" ht="15.75" customHeight="1">
      <c r="M200" s="2" t="s">
        <v>60</v>
      </c>
      <c r="N200" s="2">
        <f t="shared" si="11"/>
        <v>0</v>
      </c>
      <c r="O200" s="2" t="str">
        <f t="shared" si="12"/>
        <v/>
      </c>
      <c r="P200" s="2">
        <f t="shared" si="13"/>
        <v>0</v>
      </c>
      <c r="Q200" s="2" t="str">
        <f t="shared" si="14"/>
        <v/>
      </c>
      <c r="R200" s="2">
        <v>10.0</v>
      </c>
      <c r="S200" s="2">
        <f t="shared" si="15"/>
        <v>0</v>
      </c>
    </row>
    <row r="201" ht="15.75" customHeight="1">
      <c r="M201" s="2" t="s">
        <v>59</v>
      </c>
      <c r="N201" s="2">
        <f t="shared" si="11"/>
        <v>0</v>
      </c>
      <c r="O201" s="2" t="str">
        <f t="shared" si="12"/>
        <v/>
      </c>
      <c r="P201" s="2">
        <f t="shared" si="13"/>
        <v>0</v>
      </c>
      <c r="Q201" s="2" t="str">
        <f t="shared" si="14"/>
        <v/>
      </c>
      <c r="R201" s="2">
        <v>10.0</v>
      </c>
      <c r="S201" s="2">
        <f t="shared" si="15"/>
        <v>0</v>
      </c>
    </row>
    <row r="202" ht="15.75" customHeight="1">
      <c r="M202" s="2" t="s">
        <v>60</v>
      </c>
      <c r="N202" s="2">
        <f t="shared" si="11"/>
        <v>0</v>
      </c>
      <c r="O202" s="2" t="str">
        <f t="shared" si="12"/>
        <v/>
      </c>
      <c r="P202" s="2">
        <f t="shared" si="13"/>
        <v>0</v>
      </c>
      <c r="Q202" s="2" t="str">
        <f t="shared" si="14"/>
        <v/>
      </c>
      <c r="R202" s="2">
        <v>10.0</v>
      </c>
      <c r="S202" s="2">
        <f t="shared" si="15"/>
        <v>0</v>
      </c>
    </row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" width="8.86"/>
    <col customWidth="1" min="3" max="3" width="20.86"/>
    <col customWidth="1" min="4" max="4" width="11.0"/>
    <col customWidth="1" min="5" max="10" width="8.86"/>
    <col customWidth="1" min="11" max="11" width="11.0"/>
    <col customWidth="1" min="12" max="43" width="8.86"/>
  </cols>
  <sheetData>
    <row r="2">
      <c r="B2" s="1" t="s">
        <v>0</v>
      </c>
      <c r="C2" s="2" t="s">
        <v>1</v>
      </c>
      <c r="J2" s="2" t="s">
        <v>137</v>
      </c>
      <c r="Q2" s="2" t="s">
        <v>138</v>
      </c>
    </row>
    <row r="3">
      <c r="C3" s="2" t="s">
        <v>3</v>
      </c>
      <c r="D3" s="2" t="s">
        <v>4</v>
      </c>
      <c r="E3" s="2" t="s">
        <v>5</v>
      </c>
      <c r="F3" s="2" t="s">
        <v>6</v>
      </c>
      <c r="I3" s="2">
        <v>1.0</v>
      </c>
      <c r="J3" s="2" t="s">
        <v>3</v>
      </c>
      <c r="K3" s="2" t="s">
        <v>4</v>
      </c>
      <c r="L3" s="2" t="s">
        <v>5</v>
      </c>
      <c r="M3" s="2" t="s">
        <v>6</v>
      </c>
      <c r="P3" s="2">
        <v>1.0</v>
      </c>
      <c r="Q3" s="2" t="s">
        <v>3</v>
      </c>
      <c r="R3" s="2" t="s">
        <v>4</v>
      </c>
      <c r="S3" s="2" t="s">
        <v>5</v>
      </c>
      <c r="T3" s="2" t="s">
        <v>6</v>
      </c>
    </row>
    <row r="5">
      <c r="C5" s="2" t="s">
        <v>7</v>
      </c>
      <c r="D5" s="2">
        <v>116.0</v>
      </c>
      <c r="E5" s="2">
        <v>26.01</v>
      </c>
      <c r="F5" s="2">
        <v>26.01</v>
      </c>
      <c r="G5" s="2" t="str">
        <f t="shared" ref="G5:G31" si="1">_xludf.CONCAT(D5, " (", ROUND(E5, 1), "%)")</f>
        <v>#NAME?</v>
      </c>
      <c r="I5" s="3"/>
      <c r="J5" s="2" t="s">
        <v>8</v>
      </c>
      <c r="K5" s="2">
        <v>90.0</v>
      </c>
      <c r="L5" s="2">
        <v>26.71</v>
      </c>
      <c r="M5" s="2">
        <v>26.71</v>
      </c>
      <c r="N5" s="2" t="str">
        <f t="shared" ref="N5:N31" si="2">_xludf.CONCAT(K5, " (", ROUND(L5, 1), "%)")</f>
        <v>#NAME?</v>
      </c>
      <c r="Q5" s="2" t="s">
        <v>8</v>
      </c>
      <c r="R5" s="2">
        <v>22.0</v>
      </c>
      <c r="S5" s="2">
        <v>22.68</v>
      </c>
      <c r="T5" s="2">
        <v>48.45</v>
      </c>
    </row>
    <row r="6">
      <c r="C6" s="2" t="s">
        <v>9</v>
      </c>
      <c r="D6" s="2">
        <v>77.0</v>
      </c>
      <c r="E6" s="2">
        <v>17.26</v>
      </c>
      <c r="F6" s="2">
        <v>43.27</v>
      </c>
      <c r="G6" s="2" t="str">
        <f t="shared" si="1"/>
        <v>#NAME?</v>
      </c>
      <c r="J6" s="2" t="s">
        <v>10</v>
      </c>
      <c r="K6" s="2">
        <v>54.0</v>
      </c>
      <c r="L6" s="2">
        <v>16.02</v>
      </c>
      <c r="M6" s="2">
        <v>42.73</v>
      </c>
      <c r="N6" s="2" t="str">
        <f t="shared" si="2"/>
        <v>#NAME?</v>
      </c>
      <c r="Q6" s="2" t="s">
        <v>10</v>
      </c>
      <c r="R6" s="2">
        <v>7.0</v>
      </c>
      <c r="S6" s="2">
        <v>7.22</v>
      </c>
      <c r="T6" s="2">
        <v>69.07</v>
      </c>
    </row>
    <row r="7">
      <c r="C7" s="2" t="s">
        <v>11</v>
      </c>
      <c r="D7" s="2">
        <v>62.0</v>
      </c>
      <c r="E7" s="2">
        <v>13.9</v>
      </c>
      <c r="F7" s="2">
        <v>57.17</v>
      </c>
      <c r="G7" s="2" t="str">
        <f t="shared" si="1"/>
        <v>#NAME?</v>
      </c>
      <c r="J7" s="2" t="s">
        <v>11</v>
      </c>
      <c r="K7" s="2">
        <v>48.0</v>
      </c>
      <c r="L7" s="2">
        <v>14.24</v>
      </c>
      <c r="M7" s="2">
        <v>56.97</v>
      </c>
      <c r="N7" s="2" t="str">
        <f t="shared" si="2"/>
        <v>#NAME?</v>
      </c>
      <c r="Q7" s="2" t="s">
        <v>11</v>
      </c>
      <c r="R7" s="2">
        <v>25.0</v>
      </c>
      <c r="S7" s="2">
        <v>25.77</v>
      </c>
      <c r="T7" s="2">
        <v>25.77</v>
      </c>
    </row>
    <row r="8">
      <c r="C8" s="2" t="s">
        <v>12</v>
      </c>
      <c r="D8" s="2">
        <v>39.0</v>
      </c>
      <c r="E8" s="2">
        <v>8.74</v>
      </c>
      <c r="F8" s="2">
        <v>65.92</v>
      </c>
      <c r="G8" s="2" t="str">
        <f t="shared" si="1"/>
        <v>#NAME?</v>
      </c>
      <c r="J8" s="2" t="s">
        <v>13</v>
      </c>
      <c r="K8" s="2">
        <v>35.0</v>
      </c>
      <c r="L8" s="2">
        <v>10.39</v>
      </c>
      <c r="M8" s="2">
        <v>67.36</v>
      </c>
      <c r="N8" s="2" t="str">
        <f t="shared" si="2"/>
        <v>#NAME?</v>
      </c>
      <c r="Q8" s="2" t="s">
        <v>13</v>
      </c>
      <c r="R8" s="2">
        <v>13.0</v>
      </c>
      <c r="S8" s="2">
        <v>13.4</v>
      </c>
      <c r="T8" s="2">
        <v>61.86</v>
      </c>
    </row>
    <row r="9">
      <c r="C9" s="2" t="s">
        <v>14</v>
      </c>
      <c r="D9" s="2">
        <v>37.0</v>
      </c>
      <c r="E9" s="2">
        <v>8.3</v>
      </c>
      <c r="F9" s="2">
        <v>74.22</v>
      </c>
      <c r="G9" s="2" t="str">
        <f t="shared" si="1"/>
        <v>#NAME?</v>
      </c>
      <c r="J9" s="2" t="s">
        <v>15</v>
      </c>
      <c r="K9" s="2">
        <v>29.0</v>
      </c>
      <c r="L9" s="2">
        <v>8.61</v>
      </c>
      <c r="M9" s="2">
        <v>75.96</v>
      </c>
      <c r="N9" s="2" t="str">
        <f t="shared" si="2"/>
        <v>#NAME?</v>
      </c>
      <c r="Q9" s="2" t="s">
        <v>15</v>
      </c>
      <c r="R9" s="2">
        <v>5.0</v>
      </c>
      <c r="S9" s="2">
        <v>5.15</v>
      </c>
      <c r="T9" s="2">
        <v>74.23</v>
      </c>
    </row>
    <row r="10">
      <c r="C10" s="2" t="s">
        <v>16</v>
      </c>
      <c r="D10" s="2">
        <v>20.0</v>
      </c>
      <c r="E10" s="2">
        <v>4.48</v>
      </c>
      <c r="F10" s="2">
        <v>78.7</v>
      </c>
      <c r="G10" s="2" t="str">
        <f t="shared" si="1"/>
        <v>#NAME?</v>
      </c>
      <c r="J10" s="2" t="s">
        <v>17</v>
      </c>
      <c r="K10" s="2">
        <v>18.0</v>
      </c>
      <c r="L10" s="2">
        <v>5.34</v>
      </c>
      <c r="M10" s="2">
        <v>81.31</v>
      </c>
      <c r="N10" s="2" t="str">
        <f t="shared" si="2"/>
        <v>#NAME?</v>
      </c>
      <c r="Q10" s="2" t="s">
        <v>17</v>
      </c>
      <c r="R10" s="2">
        <v>4.0</v>
      </c>
      <c r="S10" s="2">
        <v>4.12</v>
      </c>
      <c r="T10" s="2">
        <v>78.35</v>
      </c>
    </row>
    <row r="11">
      <c r="C11" s="2" t="s">
        <v>18</v>
      </c>
      <c r="D11" s="2">
        <v>13.0</v>
      </c>
      <c r="E11" s="2">
        <v>2.91</v>
      </c>
      <c r="F11" s="2">
        <v>81.61</v>
      </c>
      <c r="G11" s="2" t="str">
        <f t="shared" si="1"/>
        <v>#NAME?</v>
      </c>
      <c r="J11" s="2" t="s">
        <v>19</v>
      </c>
      <c r="K11" s="2">
        <v>10.0</v>
      </c>
      <c r="L11" s="2">
        <v>2.97</v>
      </c>
      <c r="M11" s="2">
        <v>84.27</v>
      </c>
      <c r="N11" s="2" t="str">
        <f t="shared" si="2"/>
        <v>#NAME?</v>
      </c>
      <c r="Q11" s="2" t="s">
        <v>19</v>
      </c>
      <c r="R11" s="2">
        <v>1.0</v>
      </c>
      <c r="S11" s="2">
        <v>1.03</v>
      </c>
      <c r="T11" s="2">
        <v>97.94</v>
      </c>
    </row>
    <row r="12">
      <c r="C12" s="2" t="s">
        <v>20</v>
      </c>
      <c r="D12" s="2">
        <v>10.0</v>
      </c>
      <c r="E12" s="2">
        <v>2.24</v>
      </c>
      <c r="F12" s="2">
        <v>83.86</v>
      </c>
      <c r="G12" s="2" t="str">
        <f t="shared" si="1"/>
        <v>#NAME?</v>
      </c>
      <c r="J12" s="2" t="s">
        <v>20</v>
      </c>
      <c r="K12" s="2">
        <v>4.0</v>
      </c>
      <c r="L12" s="2">
        <v>1.19</v>
      </c>
      <c r="M12" s="2">
        <v>95.25</v>
      </c>
      <c r="N12" s="2" t="str">
        <f t="shared" si="2"/>
        <v>#NAME?</v>
      </c>
      <c r="Q12" s="2" t="s">
        <v>20</v>
      </c>
      <c r="R12" s="2">
        <v>1.0</v>
      </c>
      <c r="S12" s="2">
        <v>1.03</v>
      </c>
      <c r="T12" s="2">
        <v>93.81</v>
      </c>
    </row>
    <row r="13">
      <c r="C13" s="2" t="s">
        <v>21</v>
      </c>
      <c r="D13" s="2">
        <v>8.0</v>
      </c>
      <c r="E13" s="2">
        <v>1.79</v>
      </c>
      <c r="F13" s="2">
        <v>85.65</v>
      </c>
      <c r="G13" s="2" t="str">
        <f t="shared" si="1"/>
        <v>#NAME?</v>
      </c>
      <c r="J13" s="2" t="s">
        <v>21</v>
      </c>
      <c r="K13" s="2">
        <v>6.0</v>
      </c>
      <c r="L13" s="2">
        <v>1.78</v>
      </c>
      <c r="M13" s="2">
        <v>88.13</v>
      </c>
      <c r="N13" s="2" t="str">
        <f t="shared" si="2"/>
        <v>#NAME?</v>
      </c>
      <c r="Q13" s="2" t="s">
        <v>21</v>
      </c>
      <c r="R13" s="2">
        <v>2.0</v>
      </c>
      <c r="S13" s="2">
        <v>2.06</v>
      </c>
      <c r="T13" s="2">
        <v>88.66</v>
      </c>
    </row>
    <row r="14">
      <c r="C14" s="2" t="s">
        <v>22</v>
      </c>
      <c r="D14" s="2">
        <v>7.0</v>
      </c>
      <c r="E14" s="2">
        <v>1.57</v>
      </c>
      <c r="F14" s="2">
        <v>87.22</v>
      </c>
      <c r="G14" s="2" t="str">
        <f t="shared" si="1"/>
        <v>#NAME?</v>
      </c>
      <c r="J14" s="2" t="s">
        <v>22</v>
      </c>
      <c r="K14" s="2">
        <v>5.0</v>
      </c>
      <c r="L14" s="2">
        <v>1.48</v>
      </c>
      <c r="M14" s="2">
        <v>89.61</v>
      </c>
      <c r="N14" s="2" t="str">
        <f t="shared" si="2"/>
        <v>#NAME?</v>
      </c>
      <c r="Q14" s="2" t="s">
        <v>22</v>
      </c>
      <c r="R14" s="2">
        <v>2.0</v>
      </c>
      <c r="S14" s="2">
        <v>2.06</v>
      </c>
      <c r="T14" s="2">
        <v>84.54</v>
      </c>
    </row>
    <row r="15">
      <c r="C15" s="2" t="s">
        <v>23</v>
      </c>
      <c r="D15" s="2">
        <v>7.0</v>
      </c>
      <c r="E15" s="2">
        <v>1.57</v>
      </c>
      <c r="F15" s="2">
        <v>88.79</v>
      </c>
      <c r="G15" s="2" t="str">
        <f t="shared" si="1"/>
        <v>#NAME?</v>
      </c>
      <c r="J15" s="2" t="s">
        <v>24</v>
      </c>
      <c r="K15" s="2">
        <v>5.0</v>
      </c>
      <c r="L15" s="2">
        <v>1.48</v>
      </c>
      <c r="M15" s="2">
        <v>91.1</v>
      </c>
      <c r="N15" s="2" t="str">
        <f t="shared" si="2"/>
        <v>#NAME?</v>
      </c>
      <c r="Q15" s="2" t="s">
        <v>24</v>
      </c>
      <c r="R15" s="2">
        <v>1.0</v>
      </c>
      <c r="S15" s="2">
        <v>1.03</v>
      </c>
      <c r="T15" s="2">
        <v>95.88</v>
      </c>
    </row>
    <row r="16">
      <c r="C16" s="2" t="s">
        <v>25</v>
      </c>
      <c r="D16" s="2">
        <v>7.0</v>
      </c>
      <c r="E16" s="2">
        <v>1.57</v>
      </c>
      <c r="F16" s="2">
        <v>90.36</v>
      </c>
      <c r="G16" s="2" t="str">
        <f t="shared" si="1"/>
        <v>#NAME?</v>
      </c>
      <c r="J16" s="2" t="s">
        <v>25</v>
      </c>
      <c r="K16" s="2">
        <v>5.0</v>
      </c>
      <c r="L16" s="2">
        <v>1.48</v>
      </c>
      <c r="M16" s="2">
        <v>92.58</v>
      </c>
      <c r="N16" s="2" t="str">
        <f t="shared" si="2"/>
        <v>#NAME?</v>
      </c>
    </row>
    <row r="17">
      <c r="C17" s="2" t="s">
        <v>26</v>
      </c>
      <c r="D17" s="2">
        <v>7.0</v>
      </c>
      <c r="E17" s="2">
        <v>1.57</v>
      </c>
      <c r="F17" s="2">
        <v>91.93</v>
      </c>
      <c r="G17" s="2" t="str">
        <f t="shared" si="1"/>
        <v>#NAME?</v>
      </c>
      <c r="J17" s="2" t="s">
        <v>26</v>
      </c>
      <c r="K17" s="2">
        <v>7.0</v>
      </c>
      <c r="L17" s="2">
        <v>2.08</v>
      </c>
      <c r="M17" s="2">
        <v>86.35</v>
      </c>
      <c r="N17" s="2" t="str">
        <f t="shared" si="2"/>
        <v>#NAME?</v>
      </c>
    </row>
    <row r="18">
      <c r="C18" s="2" t="s">
        <v>27</v>
      </c>
      <c r="D18" s="2">
        <v>5.0</v>
      </c>
      <c r="E18" s="2">
        <v>1.12</v>
      </c>
      <c r="F18" s="2">
        <v>93.05</v>
      </c>
      <c r="G18" s="2" t="str">
        <f t="shared" si="1"/>
        <v>#NAME?</v>
      </c>
      <c r="J18" s="2" t="s">
        <v>28</v>
      </c>
      <c r="K18" s="2">
        <v>1.0</v>
      </c>
      <c r="L18" s="2">
        <v>0.3</v>
      </c>
      <c r="M18" s="2">
        <v>97.92</v>
      </c>
      <c r="N18" s="2" t="str">
        <f t="shared" si="2"/>
        <v>#NAME?</v>
      </c>
    </row>
    <row r="19">
      <c r="C19" s="2" t="s">
        <v>29</v>
      </c>
      <c r="D19" s="2">
        <v>5.0</v>
      </c>
      <c r="E19" s="2">
        <v>1.12</v>
      </c>
      <c r="F19" s="2">
        <v>94.17</v>
      </c>
      <c r="G19" s="2" t="str">
        <f t="shared" si="1"/>
        <v>#NAME?</v>
      </c>
      <c r="J19" s="2" t="s">
        <v>30</v>
      </c>
      <c r="K19" s="2">
        <v>2.0</v>
      </c>
      <c r="L19" s="2">
        <v>0.59</v>
      </c>
      <c r="M19" s="2">
        <v>97.33</v>
      </c>
      <c r="N19" s="2" t="str">
        <f t="shared" si="2"/>
        <v>#NAME?</v>
      </c>
      <c r="Q19" s="2" t="s">
        <v>30</v>
      </c>
      <c r="R19" s="2">
        <v>2.0</v>
      </c>
      <c r="S19" s="2">
        <v>2.06</v>
      </c>
      <c r="T19" s="2">
        <v>92.78</v>
      </c>
    </row>
    <row r="20">
      <c r="C20" s="2" t="s">
        <v>31</v>
      </c>
      <c r="D20" s="2">
        <v>5.0</v>
      </c>
      <c r="E20" s="2">
        <v>1.12</v>
      </c>
      <c r="F20" s="2">
        <v>95.29</v>
      </c>
      <c r="G20" s="2" t="str">
        <f t="shared" si="1"/>
        <v>#NAME?</v>
      </c>
      <c r="J20" s="2" t="s">
        <v>31</v>
      </c>
      <c r="K20" s="2">
        <v>5.0</v>
      </c>
      <c r="L20" s="2">
        <v>1.48</v>
      </c>
      <c r="M20" s="2">
        <v>94.07</v>
      </c>
      <c r="N20" s="2" t="str">
        <f t="shared" si="2"/>
        <v>#NAME?</v>
      </c>
      <c r="Q20" s="2" t="s">
        <v>31</v>
      </c>
      <c r="R20" s="2">
        <v>4.0</v>
      </c>
      <c r="S20" s="2">
        <v>4.12</v>
      </c>
      <c r="T20" s="2">
        <v>82.47</v>
      </c>
    </row>
    <row r="21" ht="15.75" customHeight="1">
      <c r="C21" s="2" t="s">
        <v>32</v>
      </c>
      <c r="D21" s="2">
        <v>4.0</v>
      </c>
      <c r="E21" s="2">
        <v>0.9</v>
      </c>
      <c r="F21" s="2">
        <v>96.19</v>
      </c>
      <c r="G21" s="2" t="str">
        <f t="shared" si="1"/>
        <v>#NAME?</v>
      </c>
      <c r="J21" s="2" t="s">
        <v>33</v>
      </c>
      <c r="K21" s="2">
        <v>3.0</v>
      </c>
      <c r="L21" s="2">
        <v>0.89</v>
      </c>
      <c r="M21" s="2">
        <v>96.14</v>
      </c>
      <c r="N21" s="2" t="str">
        <f t="shared" si="2"/>
        <v>#NAME?</v>
      </c>
      <c r="Q21" s="2" t="s">
        <v>33</v>
      </c>
      <c r="R21" s="2">
        <v>1.0</v>
      </c>
      <c r="S21" s="2">
        <v>1.03</v>
      </c>
      <c r="T21" s="2">
        <v>98.97</v>
      </c>
    </row>
    <row r="22" ht="15.75" customHeight="1">
      <c r="C22" s="2" t="s">
        <v>34</v>
      </c>
      <c r="D22" s="2">
        <v>3.0</v>
      </c>
      <c r="E22" s="2">
        <v>0.67</v>
      </c>
      <c r="F22" s="2">
        <v>96.86</v>
      </c>
      <c r="G22" s="2" t="str">
        <f t="shared" si="1"/>
        <v>#NAME?</v>
      </c>
      <c r="J22" s="2" t="s">
        <v>35</v>
      </c>
      <c r="K22" s="2">
        <v>2.0</v>
      </c>
      <c r="L22" s="2">
        <v>0.59</v>
      </c>
      <c r="M22" s="2">
        <v>96.74</v>
      </c>
      <c r="N22" s="2" t="str">
        <f t="shared" si="2"/>
        <v>#NAME?</v>
      </c>
    </row>
    <row r="23" ht="15.75" customHeight="1">
      <c r="C23" s="2" t="s">
        <v>36</v>
      </c>
      <c r="D23" s="2">
        <v>3.0</v>
      </c>
      <c r="E23" s="2">
        <v>0.67</v>
      </c>
      <c r="F23" s="2">
        <v>97.53</v>
      </c>
      <c r="G23" s="2" t="str">
        <f t="shared" si="1"/>
        <v>#NAME?</v>
      </c>
      <c r="J23" s="2" t="s">
        <v>37</v>
      </c>
      <c r="K23" s="2">
        <v>1.0</v>
      </c>
      <c r="L23" s="2">
        <v>0.3</v>
      </c>
      <c r="M23" s="2">
        <v>99.7</v>
      </c>
      <c r="N23" s="2" t="str">
        <f t="shared" si="2"/>
        <v>#NAME?</v>
      </c>
      <c r="Q23" s="2" t="s">
        <v>37</v>
      </c>
      <c r="R23" s="2">
        <v>2.0</v>
      </c>
      <c r="S23" s="2">
        <v>2.06</v>
      </c>
      <c r="T23" s="2">
        <v>90.72</v>
      </c>
    </row>
    <row r="24" ht="15.75" customHeight="1">
      <c r="C24" s="2" t="s">
        <v>38</v>
      </c>
      <c r="D24" s="2">
        <v>2.0</v>
      </c>
      <c r="E24" s="2">
        <v>0.45</v>
      </c>
      <c r="F24" s="2">
        <v>97.98</v>
      </c>
      <c r="G24" s="2" t="str">
        <f t="shared" si="1"/>
        <v>#NAME?</v>
      </c>
      <c r="J24" s="2" t="s">
        <v>39</v>
      </c>
      <c r="K24" s="2">
        <v>1.0</v>
      </c>
      <c r="L24" s="2">
        <v>0.3</v>
      </c>
      <c r="M24" s="2">
        <v>97.63</v>
      </c>
      <c r="N24" s="2" t="str">
        <f t="shared" si="2"/>
        <v>#NAME?</v>
      </c>
    </row>
    <row r="25" ht="15.75" customHeight="1">
      <c r="C25" s="2" t="s">
        <v>40</v>
      </c>
      <c r="D25" s="2">
        <v>2.0</v>
      </c>
      <c r="E25" s="2">
        <v>0.45</v>
      </c>
      <c r="F25" s="2">
        <v>98.43</v>
      </c>
      <c r="G25" s="2" t="str">
        <f t="shared" si="1"/>
        <v>#NAME?</v>
      </c>
      <c r="J25" s="2" t="s">
        <v>41</v>
      </c>
      <c r="K25" s="2">
        <v>1.0</v>
      </c>
      <c r="L25" s="2">
        <v>0.3</v>
      </c>
      <c r="M25" s="2">
        <v>98.22</v>
      </c>
      <c r="N25" s="2" t="str">
        <f t="shared" si="2"/>
        <v>#NAME?</v>
      </c>
    </row>
    <row r="26" ht="15.75" customHeight="1">
      <c r="C26" s="2" t="s">
        <v>42</v>
      </c>
      <c r="D26" s="2">
        <v>2.0</v>
      </c>
      <c r="E26" s="2">
        <v>0.45</v>
      </c>
      <c r="F26" s="2">
        <v>98.88</v>
      </c>
      <c r="G26" s="2" t="str">
        <f t="shared" si="1"/>
        <v>#NAME?</v>
      </c>
      <c r="J26" s="2" t="s">
        <v>43</v>
      </c>
      <c r="K26" s="2">
        <v>1.0</v>
      </c>
      <c r="L26" s="2">
        <v>0.3</v>
      </c>
      <c r="M26" s="2">
        <v>99.11</v>
      </c>
      <c r="N26" s="2" t="str">
        <f t="shared" si="2"/>
        <v>#NAME?</v>
      </c>
    </row>
    <row r="27" ht="15.75" customHeight="1">
      <c r="C27" s="2" t="s">
        <v>44</v>
      </c>
      <c r="D27" s="2">
        <v>1.0</v>
      </c>
      <c r="E27" s="2">
        <v>0.22</v>
      </c>
      <c r="F27" s="2">
        <v>99.1</v>
      </c>
      <c r="G27" s="2" t="str">
        <f t="shared" si="1"/>
        <v>#NAME?</v>
      </c>
      <c r="J27" s="2" t="s">
        <v>45</v>
      </c>
      <c r="K27" s="2">
        <v>0.0</v>
      </c>
      <c r="L27" s="2">
        <v>0.0</v>
      </c>
      <c r="M27" s="2">
        <v>99.11</v>
      </c>
      <c r="N27" s="2" t="str">
        <f t="shared" si="2"/>
        <v>#NAME?</v>
      </c>
    </row>
    <row r="28" ht="15.75" customHeight="1">
      <c r="C28" s="2" t="s">
        <v>46</v>
      </c>
      <c r="D28" s="2">
        <v>1.0</v>
      </c>
      <c r="E28" s="2">
        <v>0.22</v>
      </c>
      <c r="F28" s="2">
        <v>99.33</v>
      </c>
      <c r="G28" s="2" t="str">
        <f t="shared" si="1"/>
        <v>#NAME?</v>
      </c>
      <c r="J28" s="2" t="s">
        <v>47</v>
      </c>
      <c r="K28" s="2">
        <v>1.0</v>
      </c>
      <c r="L28" s="2">
        <v>0.3</v>
      </c>
      <c r="M28" s="2">
        <v>98.52</v>
      </c>
      <c r="N28" s="2" t="str">
        <f t="shared" si="2"/>
        <v>#NAME?</v>
      </c>
      <c r="Q28" s="2" t="s">
        <v>47</v>
      </c>
      <c r="R28" s="2">
        <v>2.0</v>
      </c>
      <c r="S28" s="2">
        <v>2.06</v>
      </c>
      <c r="T28" s="2">
        <v>86.6</v>
      </c>
    </row>
    <row r="29" ht="15.75" customHeight="1">
      <c r="C29" s="2" t="s">
        <v>48</v>
      </c>
      <c r="D29" s="2">
        <v>1.0</v>
      </c>
      <c r="E29" s="2">
        <v>0.22</v>
      </c>
      <c r="F29" s="2">
        <v>99.55</v>
      </c>
      <c r="G29" s="2" t="str">
        <f t="shared" si="1"/>
        <v>#NAME?</v>
      </c>
      <c r="J29" s="2" t="s">
        <v>49</v>
      </c>
      <c r="K29" s="2">
        <v>1.0</v>
      </c>
      <c r="L29" s="2">
        <v>0.3</v>
      </c>
      <c r="M29" s="2">
        <v>98.81</v>
      </c>
      <c r="N29" s="2" t="str">
        <f t="shared" si="2"/>
        <v>#NAME?</v>
      </c>
      <c r="Q29" s="2" t="s">
        <v>49</v>
      </c>
      <c r="R29" s="2">
        <v>1.0</v>
      </c>
      <c r="S29" s="2">
        <v>1.03</v>
      </c>
      <c r="T29" s="2">
        <v>96.91</v>
      </c>
    </row>
    <row r="30" ht="15.75" customHeight="1">
      <c r="C30" s="2" t="s">
        <v>50</v>
      </c>
      <c r="D30" s="2">
        <v>1.0</v>
      </c>
      <c r="E30" s="2">
        <v>0.22</v>
      </c>
      <c r="F30" s="2">
        <v>99.78</v>
      </c>
      <c r="G30" s="2" t="str">
        <f t="shared" si="1"/>
        <v>#NAME?</v>
      </c>
      <c r="J30" s="2" t="s">
        <v>51</v>
      </c>
      <c r="K30" s="2">
        <v>1.0</v>
      </c>
      <c r="L30" s="2">
        <v>0.3</v>
      </c>
      <c r="M30" s="2">
        <v>99.41</v>
      </c>
      <c r="N30" s="2" t="str">
        <f t="shared" si="2"/>
        <v>#NAME?</v>
      </c>
    </row>
    <row r="31" ht="15.75" customHeight="1">
      <c r="C31" s="2" t="s">
        <v>52</v>
      </c>
      <c r="D31" s="2">
        <v>1.0</v>
      </c>
      <c r="E31" s="2">
        <v>0.22</v>
      </c>
      <c r="F31" s="2">
        <v>100.0</v>
      </c>
      <c r="G31" s="2" t="str">
        <f t="shared" si="1"/>
        <v>#NAME?</v>
      </c>
      <c r="J31" s="2" t="s">
        <v>52</v>
      </c>
      <c r="K31" s="2">
        <v>1.0</v>
      </c>
      <c r="L31" s="2">
        <v>0.3</v>
      </c>
      <c r="M31" s="2">
        <v>100.0</v>
      </c>
      <c r="N31" s="2" t="str">
        <f t="shared" si="2"/>
        <v>#NAME?</v>
      </c>
    </row>
    <row r="32" ht="15.75" customHeight="1">
      <c r="C32" s="2" t="s">
        <v>53</v>
      </c>
      <c r="D32" s="2">
        <v>0.0</v>
      </c>
      <c r="G32" s="2" t="str">
        <f t="shared" ref="G32:G37" si="3">_xludf.CONCAT(D32)</f>
        <v>#NAME?</v>
      </c>
      <c r="J32" s="2" t="s">
        <v>53</v>
      </c>
      <c r="K32" s="2">
        <v>0.0</v>
      </c>
      <c r="N32" s="2" t="str">
        <f t="shared" ref="N32:N37" si="4">_xludf.CONCAT(K32)</f>
        <v>#NAME?</v>
      </c>
    </row>
    <row r="33" ht="15.75" customHeight="1">
      <c r="C33" s="2" t="s">
        <v>54</v>
      </c>
      <c r="D33" s="2">
        <v>0.0</v>
      </c>
      <c r="G33" s="2" t="str">
        <f t="shared" si="3"/>
        <v>#NAME?</v>
      </c>
      <c r="J33" s="2" t="s">
        <v>54</v>
      </c>
      <c r="K33" s="2">
        <v>0.0</v>
      </c>
      <c r="N33" s="2" t="str">
        <f t="shared" si="4"/>
        <v>#NAME?</v>
      </c>
    </row>
    <row r="34" ht="15.75" customHeight="1">
      <c r="C34" s="2" t="s">
        <v>55</v>
      </c>
      <c r="D34" s="2">
        <v>0.0</v>
      </c>
      <c r="G34" s="2" t="str">
        <f t="shared" si="3"/>
        <v>#NAME?</v>
      </c>
      <c r="J34" s="2" t="s">
        <v>56</v>
      </c>
      <c r="K34" s="2">
        <v>0.0</v>
      </c>
      <c r="N34" s="2" t="str">
        <f t="shared" si="4"/>
        <v>#NAME?</v>
      </c>
      <c r="Q34" s="2" t="s">
        <v>56</v>
      </c>
      <c r="R34" s="2">
        <v>1.0</v>
      </c>
      <c r="S34" s="2">
        <v>1.03</v>
      </c>
      <c r="T34" s="2">
        <v>94.85</v>
      </c>
    </row>
    <row r="35" ht="15.75" customHeight="1">
      <c r="C35" s="2" t="s">
        <v>57</v>
      </c>
      <c r="D35" s="2">
        <v>0.0</v>
      </c>
      <c r="G35" s="2" t="str">
        <f t="shared" si="3"/>
        <v>#NAME?</v>
      </c>
      <c r="J35" s="2" t="s">
        <v>57</v>
      </c>
      <c r="K35" s="2">
        <v>0.0</v>
      </c>
      <c r="N35" s="2" t="str">
        <f t="shared" si="4"/>
        <v>#NAME?</v>
      </c>
    </row>
    <row r="36" ht="15.75" customHeight="1">
      <c r="C36" s="2" t="s">
        <v>58</v>
      </c>
      <c r="D36" s="2">
        <v>0.0</v>
      </c>
      <c r="G36" s="2" t="str">
        <f t="shared" si="3"/>
        <v>#NAME?</v>
      </c>
      <c r="J36" s="2" t="s">
        <v>59</v>
      </c>
      <c r="K36" s="2">
        <v>0.0</v>
      </c>
      <c r="N36" s="2" t="str">
        <f t="shared" si="4"/>
        <v>#NAME?</v>
      </c>
      <c r="Q36" s="2" t="s">
        <v>59</v>
      </c>
      <c r="R36" s="2">
        <v>1.0</v>
      </c>
      <c r="S36" s="2">
        <v>1.03</v>
      </c>
      <c r="T36" s="2">
        <v>100.0</v>
      </c>
    </row>
    <row r="37" ht="15.75" customHeight="1">
      <c r="C37" s="2" t="s">
        <v>60</v>
      </c>
      <c r="D37" s="2">
        <v>0.0</v>
      </c>
      <c r="G37" s="2" t="str">
        <f t="shared" si="3"/>
        <v>#NAME?</v>
      </c>
      <c r="J37" s="2" t="s">
        <v>60</v>
      </c>
      <c r="K37" s="2">
        <v>0.0</v>
      </c>
      <c r="N37" s="2" t="str">
        <f t="shared" si="4"/>
        <v>#NAME?</v>
      </c>
    </row>
    <row r="38" ht="15.75" customHeight="1"/>
    <row r="39" ht="15.75" customHeight="1">
      <c r="C39" s="2" t="s">
        <v>61</v>
      </c>
      <c r="D39" s="2">
        <v>446.0</v>
      </c>
      <c r="E39" s="2">
        <v>100.0</v>
      </c>
    </row>
    <row r="40" ht="15.75" customHeight="1"/>
    <row r="41" ht="15.75" customHeight="1"/>
    <row r="42" ht="15.75" customHeight="1">
      <c r="B42" s="1" t="s">
        <v>62</v>
      </c>
    </row>
    <row r="43" ht="15.75" customHeight="1">
      <c r="C43" s="2" t="s">
        <v>63</v>
      </c>
    </row>
    <row r="44" ht="15.75" customHeight="1">
      <c r="C44" s="2" t="s">
        <v>64</v>
      </c>
    </row>
    <row r="45" ht="15.75" customHeight="1">
      <c r="C45" s="2" t="s">
        <v>65</v>
      </c>
    </row>
    <row r="46" ht="15.75" customHeight="1">
      <c r="C46" s="2" t="s">
        <v>66</v>
      </c>
    </row>
    <row r="47" ht="15.75" customHeight="1">
      <c r="C47" s="2" t="s">
        <v>67</v>
      </c>
    </row>
    <row r="48" ht="15.75" customHeight="1">
      <c r="C48" s="2" t="s">
        <v>68</v>
      </c>
      <c r="D48" s="2" t="s">
        <v>4</v>
      </c>
      <c r="E48" s="2" t="s">
        <v>5</v>
      </c>
      <c r="F48" s="2" t="s">
        <v>6</v>
      </c>
    </row>
    <row r="49" ht="15.75" customHeight="1"/>
    <row r="50" ht="15.75" customHeight="1">
      <c r="C50" s="2" t="s">
        <v>69</v>
      </c>
      <c r="D50" s="2">
        <v>36.0</v>
      </c>
      <c r="E50" s="2">
        <v>37.11</v>
      </c>
      <c r="F50" s="2">
        <v>37.11</v>
      </c>
      <c r="G50" s="2" t="str">
        <f t="shared" ref="G50:G55" si="5">_xludf.CONCAT(D50, " (", ROUND(E50, 1), "%)")</f>
        <v>#NAME?</v>
      </c>
      <c r="H50" s="4"/>
      <c r="I50" s="5"/>
    </row>
    <row r="51" ht="15.75" customHeight="1">
      <c r="C51" s="2" t="s">
        <v>70</v>
      </c>
      <c r="D51" s="2">
        <v>6.0</v>
      </c>
      <c r="E51" s="2">
        <v>6.19</v>
      </c>
      <c r="F51" s="2">
        <v>43.3</v>
      </c>
      <c r="G51" s="2" t="str">
        <f t="shared" si="5"/>
        <v>#NAME?</v>
      </c>
      <c r="I51" s="5"/>
    </row>
    <row r="52" ht="15.75" customHeight="1">
      <c r="C52" s="2" t="s">
        <v>71</v>
      </c>
      <c r="D52" s="2">
        <v>23.0</v>
      </c>
      <c r="E52" s="2">
        <v>23.71</v>
      </c>
      <c r="F52" s="2">
        <v>67.01</v>
      </c>
      <c r="G52" s="2" t="str">
        <f t="shared" si="5"/>
        <v>#NAME?</v>
      </c>
    </row>
    <row r="53" ht="15.75" customHeight="1">
      <c r="C53" s="2" t="s">
        <v>72</v>
      </c>
      <c r="D53" s="2">
        <v>12.0</v>
      </c>
      <c r="E53" s="2">
        <v>12.37</v>
      </c>
      <c r="F53" s="2">
        <v>79.38</v>
      </c>
      <c r="G53" s="2" t="str">
        <f t="shared" si="5"/>
        <v>#NAME?</v>
      </c>
      <c r="H53" s="4"/>
    </row>
    <row r="54" ht="15.75" customHeight="1">
      <c r="C54" s="2" t="s">
        <v>73</v>
      </c>
      <c r="D54" s="2">
        <v>6.0</v>
      </c>
      <c r="E54" s="2">
        <v>6.19</v>
      </c>
      <c r="F54" s="2">
        <v>85.57</v>
      </c>
      <c r="G54" s="2" t="str">
        <f t="shared" si="5"/>
        <v>#NAME?</v>
      </c>
    </row>
    <row r="55" ht="15.75" customHeight="1">
      <c r="C55" s="2" t="s">
        <v>74</v>
      </c>
      <c r="D55" s="2">
        <v>14.0</v>
      </c>
      <c r="E55" s="2">
        <v>14.43</v>
      </c>
      <c r="F55" s="2">
        <v>100.0</v>
      </c>
      <c r="G55" s="2" t="str">
        <f t="shared" si="5"/>
        <v>#NAME?</v>
      </c>
    </row>
    <row r="56" ht="15.75" customHeight="1"/>
    <row r="57" ht="15.75" customHeight="1">
      <c r="C57" s="2" t="s">
        <v>61</v>
      </c>
      <c r="D57" s="2">
        <v>97.0</v>
      </c>
      <c r="E57" s="2">
        <v>100.0</v>
      </c>
    </row>
    <row r="58" ht="15.75" customHeight="1"/>
    <row r="59" ht="15.75" customHeight="1">
      <c r="B59" s="1" t="s">
        <v>75</v>
      </c>
    </row>
    <row r="60" ht="15.75" customHeight="1">
      <c r="D60" s="2" t="s">
        <v>69</v>
      </c>
      <c r="E60" s="2" t="s">
        <v>70</v>
      </c>
      <c r="F60" s="2" t="s">
        <v>76</v>
      </c>
      <c r="G60" s="2" t="s">
        <v>77</v>
      </c>
      <c r="H60" s="2" t="s">
        <v>78</v>
      </c>
      <c r="I60" s="2" t="s">
        <v>74</v>
      </c>
      <c r="J60" s="2" t="s">
        <v>61</v>
      </c>
      <c r="K60" s="6" t="s">
        <v>79</v>
      </c>
    </row>
    <row r="61" ht="15.75" customHeight="1">
      <c r="C61" s="2" t="s">
        <v>20</v>
      </c>
      <c r="D61" s="2">
        <v>1.0</v>
      </c>
      <c r="E61" s="2">
        <v>0.0</v>
      </c>
      <c r="F61" s="2">
        <v>0.0</v>
      </c>
      <c r="G61" s="2">
        <v>0.0</v>
      </c>
      <c r="H61" s="2">
        <v>0.0</v>
      </c>
      <c r="I61" s="3">
        <v>0.0</v>
      </c>
      <c r="J61" s="2">
        <v>1.0</v>
      </c>
      <c r="K61" s="6">
        <f t="shared" ref="K61:K79" si="6">J61-I61</f>
        <v>1</v>
      </c>
    </row>
    <row r="62" ht="15.75" customHeight="1">
      <c r="C62" s="2" t="s">
        <v>22</v>
      </c>
      <c r="D62" s="2">
        <v>1.0</v>
      </c>
      <c r="E62" s="2">
        <v>0.0</v>
      </c>
      <c r="F62" s="2">
        <v>0.0</v>
      </c>
      <c r="G62" s="2">
        <v>0.0</v>
      </c>
      <c r="H62" s="2">
        <v>1.0</v>
      </c>
      <c r="I62" s="3">
        <v>0.0</v>
      </c>
      <c r="J62" s="2">
        <v>2.0</v>
      </c>
      <c r="K62" s="6">
        <f t="shared" si="6"/>
        <v>2</v>
      </c>
    </row>
    <row r="63" ht="15.75" customHeight="1">
      <c r="C63" s="2" t="s">
        <v>8</v>
      </c>
      <c r="D63" s="2">
        <v>14.0</v>
      </c>
      <c r="E63" s="2">
        <v>0.0</v>
      </c>
      <c r="F63" s="2">
        <v>3.0</v>
      </c>
      <c r="G63" s="2">
        <v>5.0</v>
      </c>
      <c r="H63" s="2">
        <v>0.0</v>
      </c>
      <c r="I63" s="3">
        <v>0.0</v>
      </c>
      <c r="J63" s="2">
        <v>22.0</v>
      </c>
      <c r="K63" s="6">
        <f t="shared" si="6"/>
        <v>22</v>
      </c>
    </row>
    <row r="64" ht="15.75" customHeight="1">
      <c r="C64" s="2" t="s">
        <v>13</v>
      </c>
      <c r="D64" s="2">
        <v>3.0</v>
      </c>
      <c r="E64" s="2">
        <v>0.0</v>
      </c>
      <c r="F64" s="2">
        <v>5.0</v>
      </c>
      <c r="G64" s="2">
        <v>2.0</v>
      </c>
      <c r="H64" s="2">
        <v>3.0</v>
      </c>
      <c r="I64" s="3">
        <v>0.0</v>
      </c>
      <c r="J64" s="2">
        <v>13.0</v>
      </c>
      <c r="K64" s="6">
        <f t="shared" si="6"/>
        <v>13</v>
      </c>
    </row>
    <row r="65" ht="15.75" customHeight="1">
      <c r="C65" s="2" t="s">
        <v>56</v>
      </c>
      <c r="D65" s="2">
        <v>0.0</v>
      </c>
      <c r="E65" s="2">
        <v>0.0</v>
      </c>
      <c r="F65" s="2">
        <v>0.0</v>
      </c>
      <c r="G65" s="2">
        <v>0.0</v>
      </c>
      <c r="H65" s="2">
        <v>0.0</v>
      </c>
      <c r="I65" s="3">
        <v>1.0</v>
      </c>
      <c r="J65" s="2">
        <v>1.0</v>
      </c>
      <c r="K65" s="6">
        <f t="shared" si="6"/>
        <v>0</v>
      </c>
    </row>
    <row r="66" ht="15.75" customHeight="1">
      <c r="C66" s="2" t="s">
        <v>10</v>
      </c>
      <c r="D66" s="2">
        <v>2.0</v>
      </c>
      <c r="E66" s="2">
        <v>2.0</v>
      </c>
      <c r="F66" s="2">
        <v>1.0</v>
      </c>
      <c r="G66" s="2">
        <v>0.0</v>
      </c>
      <c r="H66" s="2">
        <v>0.0</v>
      </c>
      <c r="I66" s="3">
        <v>2.0</v>
      </c>
      <c r="J66" s="2">
        <v>7.0</v>
      </c>
      <c r="K66" s="6">
        <f t="shared" si="6"/>
        <v>5</v>
      </c>
      <c r="N66" s="3"/>
    </row>
    <row r="67" ht="15.75" customHeight="1">
      <c r="C67" s="2" t="s">
        <v>47</v>
      </c>
      <c r="D67" s="2">
        <v>0.0</v>
      </c>
      <c r="E67" s="2">
        <v>0.0</v>
      </c>
      <c r="F67" s="2">
        <v>0.0</v>
      </c>
      <c r="G67" s="2">
        <v>1.0</v>
      </c>
      <c r="H67" s="2">
        <v>0.0</v>
      </c>
      <c r="I67" s="3">
        <v>1.0</v>
      </c>
      <c r="J67" s="2">
        <v>2.0</v>
      </c>
      <c r="K67" s="6">
        <f t="shared" si="6"/>
        <v>1</v>
      </c>
    </row>
    <row r="68" ht="15.75" customHeight="1">
      <c r="C68" s="2" t="s">
        <v>24</v>
      </c>
      <c r="D68" s="2">
        <v>0.0</v>
      </c>
      <c r="E68" s="2">
        <v>0.0</v>
      </c>
      <c r="F68" s="2">
        <v>1.0</v>
      </c>
      <c r="G68" s="2">
        <v>0.0</v>
      </c>
      <c r="H68" s="2">
        <v>0.0</v>
      </c>
      <c r="I68" s="3">
        <v>0.0</v>
      </c>
      <c r="J68" s="2">
        <v>1.0</v>
      </c>
      <c r="K68" s="6">
        <f t="shared" si="6"/>
        <v>1</v>
      </c>
    </row>
    <row r="69" ht="15.75" customHeight="1">
      <c r="C69" s="2" t="s">
        <v>49</v>
      </c>
      <c r="D69" s="2">
        <v>1.0</v>
      </c>
      <c r="E69" s="2">
        <v>0.0</v>
      </c>
      <c r="F69" s="2">
        <v>0.0</v>
      </c>
      <c r="G69" s="2">
        <v>0.0</v>
      </c>
      <c r="H69" s="2">
        <v>0.0</v>
      </c>
      <c r="I69" s="3">
        <v>0.0</v>
      </c>
      <c r="J69" s="2">
        <v>1.0</v>
      </c>
      <c r="K69" s="6">
        <f t="shared" si="6"/>
        <v>1</v>
      </c>
    </row>
    <row r="70" ht="15.75" customHeight="1">
      <c r="C70" s="2" t="s">
        <v>19</v>
      </c>
      <c r="D70" s="2">
        <v>1.0</v>
      </c>
      <c r="E70" s="2">
        <v>0.0</v>
      </c>
      <c r="F70" s="2">
        <v>0.0</v>
      </c>
      <c r="G70" s="2">
        <v>0.0</v>
      </c>
      <c r="H70" s="2">
        <v>0.0</v>
      </c>
      <c r="I70" s="3">
        <v>0.0</v>
      </c>
      <c r="J70" s="2">
        <v>1.0</v>
      </c>
      <c r="K70" s="6">
        <f t="shared" si="6"/>
        <v>1</v>
      </c>
    </row>
    <row r="71" ht="15.75" customHeight="1">
      <c r="C71" s="2" t="s">
        <v>15</v>
      </c>
      <c r="D71" s="2">
        <v>0.0</v>
      </c>
      <c r="E71" s="2">
        <v>1.0</v>
      </c>
      <c r="F71" s="2">
        <v>1.0</v>
      </c>
      <c r="G71" s="2">
        <v>0.0</v>
      </c>
      <c r="H71" s="2">
        <v>0.0</v>
      </c>
      <c r="I71" s="3">
        <v>3.0</v>
      </c>
      <c r="J71" s="2">
        <v>5.0</v>
      </c>
      <c r="K71" s="6">
        <f t="shared" si="6"/>
        <v>2</v>
      </c>
    </row>
    <row r="72" ht="15.75" customHeight="1">
      <c r="C72" s="2" t="s">
        <v>21</v>
      </c>
      <c r="D72" s="2">
        <v>1.0</v>
      </c>
      <c r="E72" s="2">
        <v>0.0</v>
      </c>
      <c r="F72" s="2">
        <v>0.0</v>
      </c>
      <c r="G72" s="2">
        <v>0.0</v>
      </c>
      <c r="H72" s="2">
        <v>1.0</v>
      </c>
      <c r="I72" s="3">
        <v>0.0</v>
      </c>
      <c r="J72" s="2">
        <v>2.0</v>
      </c>
      <c r="K72" s="6">
        <f t="shared" si="6"/>
        <v>2</v>
      </c>
    </row>
    <row r="73" ht="15.75" customHeight="1">
      <c r="C73" s="2" t="s">
        <v>11</v>
      </c>
      <c r="D73" s="2">
        <v>9.0</v>
      </c>
      <c r="E73" s="2">
        <v>1.0</v>
      </c>
      <c r="F73" s="2">
        <v>9.0</v>
      </c>
      <c r="G73" s="2">
        <v>2.0</v>
      </c>
      <c r="H73" s="2">
        <v>1.0</v>
      </c>
      <c r="I73" s="3">
        <v>3.0</v>
      </c>
      <c r="J73" s="2">
        <v>25.0</v>
      </c>
      <c r="K73" s="6">
        <f t="shared" si="6"/>
        <v>22</v>
      </c>
    </row>
    <row r="74" ht="15.75" customHeight="1">
      <c r="C74" s="2" t="s">
        <v>33</v>
      </c>
      <c r="D74" s="2">
        <v>0.0</v>
      </c>
      <c r="E74" s="2">
        <v>0.0</v>
      </c>
      <c r="F74" s="2">
        <v>0.0</v>
      </c>
      <c r="G74" s="2">
        <v>0.0</v>
      </c>
      <c r="H74" s="2">
        <v>0.0</v>
      </c>
      <c r="I74" s="3">
        <v>1.0</v>
      </c>
      <c r="J74" s="2">
        <v>1.0</v>
      </c>
      <c r="K74" s="6">
        <f t="shared" si="6"/>
        <v>0</v>
      </c>
    </row>
    <row r="75" ht="15.75" customHeight="1">
      <c r="C75" s="2" t="s">
        <v>59</v>
      </c>
      <c r="D75" s="2">
        <v>0.0</v>
      </c>
      <c r="E75" s="2">
        <v>0.0</v>
      </c>
      <c r="F75" s="2">
        <v>0.0</v>
      </c>
      <c r="G75" s="2">
        <v>0.0</v>
      </c>
      <c r="H75" s="2">
        <v>0.0</v>
      </c>
      <c r="I75" s="3">
        <v>1.0</v>
      </c>
      <c r="J75" s="2">
        <v>1.0</v>
      </c>
      <c r="K75" s="6">
        <f t="shared" si="6"/>
        <v>0</v>
      </c>
    </row>
    <row r="76" ht="15.75" customHeight="1">
      <c r="C76" s="2" t="s">
        <v>17</v>
      </c>
      <c r="D76" s="2">
        <v>1.0</v>
      </c>
      <c r="E76" s="2">
        <v>1.0</v>
      </c>
      <c r="F76" s="2">
        <v>1.0</v>
      </c>
      <c r="G76" s="2">
        <v>1.0</v>
      </c>
      <c r="H76" s="2">
        <v>0.0</v>
      </c>
      <c r="I76" s="3">
        <v>0.0</v>
      </c>
      <c r="J76" s="2">
        <v>4.0</v>
      </c>
      <c r="K76" s="6">
        <f t="shared" si="6"/>
        <v>4</v>
      </c>
    </row>
    <row r="77" ht="15.75" customHeight="1">
      <c r="C77" s="2" t="s">
        <v>81</v>
      </c>
      <c r="D77" s="2">
        <v>0.0</v>
      </c>
      <c r="E77" s="2">
        <v>0.0</v>
      </c>
      <c r="F77" s="2">
        <v>1.0</v>
      </c>
      <c r="G77" s="2">
        <v>0.0</v>
      </c>
      <c r="H77" s="2">
        <v>0.0</v>
      </c>
      <c r="I77" s="3">
        <v>1.0</v>
      </c>
      <c r="J77" s="2">
        <v>2.0</v>
      </c>
      <c r="K77" s="6">
        <f t="shared" si="6"/>
        <v>1</v>
      </c>
    </row>
    <row r="78" ht="15.75" customHeight="1">
      <c r="C78" s="2" t="s">
        <v>30</v>
      </c>
      <c r="D78" s="2">
        <v>1.0</v>
      </c>
      <c r="E78" s="2">
        <v>1.0</v>
      </c>
      <c r="F78" s="2">
        <v>0.0</v>
      </c>
      <c r="G78" s="2">
        <v>0.0</v>
      </c>
      <c r="H78" s="2">
        <v>0.0</v>
      </c>
      <c r="I78" s="3">
        <v>0.0</v>
      </c>
      <c r="J78" s="2">
        <v>2.0</v>
      </c>
      <c r="K78" s="6">
        <f t="shared" si="6"/>
        <v>2</v>
      </c>
    </row>
    <row r="79" ht="15.75" customHeight="1">
      <c r="C79" s="2" t="s">
        <v>31</v>
      </c>
      <c r="D79" s="2">
        <v>1.0</v>
      </c>
      <c r="E79" s="2">
        <v>0.0</v>
      </c>
      <c r="F79" s="2">
        <v>1.0</v>
      </c>
      <c r="G79" s="2">
        <v>1.0</v>
      </c>
      <c r="H79" s="2">
        <v>0.0</v>
      </c>
      <c r="I79" s="3">
        <v>1.0</v>
      </c>
      <c r="J79" s="2">
        <v>4.0</v>
      </c>
      <c r="K79" s="6">
        <f t="shared" si="6"/>
        <v>3</v>
      </c>
    </row>
    <row r="80" ht="15.75" customHeight="1"/>
    <row r="81" ht="15.75" customHeight="1"/>
    <row r="82" ht="15.75" customHeight="1">
      <c r="B82" s="1" t="s">
        <v>83</v>
      </c>
    </row>
    <row r="83" ht="15.75" customHeight="1">
      <c r="D83" s="2" t="s">
        <v>84</v>
      </c>
      <c r="E83" s="2" t="s">
        <v>85</v>
      </c>
      <c r="F83" s="2" t="s">
        <v>86</v>
      </c>
      <c r="G83" s="2" t="s">
        <v>61</v>
      </c>
    </row>
    <row r="84" ht="15.75" customHeight="1">
      <c r="C84" s="2" t="s">
        <v>69</v>
      </c>
      <c r="D84" s="2">
        <v>0.0</v>
      </c>
      <c r="E84" s="2">
        <v>0.0</v>
      </c>
      <c r="F84" s="2">
        <v>36.0</v>
      </c>
      <c r="G84" s="2">
        <v>36.0</v>
      </c>
    </row>
    <row r="85" ht="15.75" customHeight="1">
      <c r="C85" s="2" t="s">
        <v>70</v>
      </c>
      <c r="D85" s="2">
        <v>0.0</v>
      </c>
      <c r="E85" s="2">
        <v>0.0</v>
      </c>
      <c r="F85" s="2">
        <v>6.0</v>
      </c>
      <c r="G85" s="2">
        <v>6.0</v>
      </c>
    </row>
    <row r="86" ht="15.75" customHeight="1">
      <c r="C86" s="2" t="s">
        <v>71</v>
      </c>
      <c r="D86" s="2">
        <v>14.0</v>
      </c>
      <c r="E86" s="2">
        <v>8.0</v>
      </c>
      <c r="F86" s="2">
        <v>1.0</v>
      </c>
      <c r="G86" s="2">
        <v>23.0</v>
      </c>
    </row>
    <row r="87" ht="15.75" customHeight="1">
      <c r="C87" s="2" t="s">
        <v>72</v>
      </c>
      <c r="D87" s="2">
        <v>2.0</v>
      </c>
      <c r="E87" s="2">
        <v>10.0</v>
      </c>
      <c r="F87" s="2">
        <v>0.0</v>
      </c>
      <c r="G87" s="2">
        <v>12.0</v>
      </c>
    </row>
    <row r="88" ht="15.75" customHeight="1">
      <c r="C88" s="2" t="s">
        <v>73</v>
      </c>
      <c r="D88" s="2">
        <v>2.0</v>
      </c>
      <c r="E88" s="2">
        <v>4.0</v>
      </c>
      <c r="F88" s="2">
        <v>0.0</v>
      </c>
      <c r="G88" s="2">
        <v>6.0</v>
      </c>
    </row>
    <row r="89" ht="15.75" customHeight="1">
      <c r="C89" s="2" t="s">
        <v>74</v>
      </c>
      <c r="D89" s="2">
        <v>0.0</v>
      </c>
      <c r="E89" s="2">
        <v>0.0</v>
      </c>
      <c r="F89" s="2">
        <v>14.0</v>
      </c>
      <c r="G89" s="2">
        <v>14.0</v>
      </c>
    </row>
    <row r="90" ht="15.75" customHeight="1">
      <c r="C90" s="2" t="s">
        <v>61</v>
      </c>
      <c r="D90" s="2">
        <v>18.0</v>
      </c>
      <c r="E90" s="2">
        <v>22.0</v>
      </c>
      <c r="F90" s="2">
        <v>57.0</v>
      </c>
      <c r="G90" s="2">
        <v>97.0</v>
      </c>
    </row>
    <row r="91" ht="15.75" customHeight="1">
      <c r="C91" s="2" t="s">
        <v>87</v>
      </c>
      <c r="D91" s="7">
        <f>D90/G90</f>
        <v>0.1855670103</v>
      </c>
    </row>
    <row r="92" ht="15.75" customHeight="1"/>
    <row r="93" ht="15.75" customHeight="1">
      <c r="B93" s="1" t="s">
        <v>88</v>
      </c>
    </row>
    <row r="94" ht="15.75" customHeight="1"/>
    <row r="95" ht="15.75" customHeight="1">
      <c r="C95" s="2" t="s">
        <v>68</v>
      </c>
      <c r="D95" s="2" t="s">
        <v>89</v>
      </c>
      <c r="E95" s="2" t="s">
        <v>90</v>
      </c>
      <c r="F95" s="2" t="s">
        <v>91</v>
      </c>
      <c r="G95" s="2" t="s">
        <v>92</v>
      </c>
      <c r="H95" s="2" t="s">
        <v>93</v>
      </c>
      <c r="I95" s="2" t="s">
        <v>74</v>
      </c>
      <c r="J95" s="2" t="s">
        <v>61</v>
      </c>
      <c r="K95" s="2" t="s">
        <v>87</v>
      </c>
    </row>
    <row r="96" ht="15.75" customHeight="1"/>
    <row r="97" ht="15.75" customHeight="1">
      <c r="C97" s="2" t="s">
        <v>94</v>
      </c>
      <c r="D97" s="2">
        <v>8.0</v>
      </c>
      <c r="E97" s="2">
        <v>2.0</v>
      </c>
      <c r="F97" s="2">
        <v>2.0</v>
      </c>
      <c r="G97" s="2">
        <v>0.0</v>
      </c>
      <c r="H97" s="2">
        <v>0.0</v>
      </c>
      <c r="I97" s="2">
        <v>2.0</v>
      </c>
      <c r="J97" s="2">
        <v>14.0</v>
      </c>
      <c r="K97" s="9">
        <f t="shared" ref="K97:K101" si="7">J97/SUM(J$97:J$101)</f>
        <v>0.1443298969</v>
      </c>
      <c r="L97" s="2" t="str">
        <f t="shared" ref="L97:L101" si="8">_xludf.CONCAT(J97, " (", ROUND(K97*100, 0), "%)")</f>
        <v>#NAME?</v>
      </c>
    </row>
    <row r="98" ht="15.75" customHeight="1">
      <c r="C98" s="2" t="s">
        <v>95</v>
      </c>
      <c r="D98" s="2">
        <v>7.0</v>
      </c>
      <c r="E98" s="2">
        <v>0.0</v>
      </c>
      <c r="F98" s="2">
        <v>4.0</v>
      </c>
      <c r="G98" s="2">
        <v>3.0</v>
      </c>
      <c r="H98" s="2">
        <v>4.0</v>
      </c>
      <c r="I98" s="2">
        <v>2.0</v>
      </c>
      <c r="J98" s="2">
        <v>20.0</v>
      </c>
      <c r="K98" s="9">
        <f t="shared" si="7"/>
        <v>0.206185567</v>
      </c>
      <c r="L98" s="2" t="str">
        <f t="shared" si="8"/>
        <v>#NAME?</v>
      </c>
    </row>
    <row r="99" ht="15.75" customHeight="1">
      <c r="C99" s="2" t="s">
        <v>96</v>
      </c>
      <c r="D99" s="2">
        <v>1.0</v>
      </c>
      <c r="E99" s="2">
        <v>0.0</v>
      </c>
      <c r="F99" s="2">
        <v>2.0</v>
      </c>
      <c r="G99" s="2">
        <v>1.0</v>
      </c>
      <c r="H99" s="2">
        <v>0.0</v>
      </c>
      <c r="I99" s="2">
        <v>1.0</v>
      </c>
      <c r="J99" s="2">
        <v>5.0</v>
      </c>
      <c r="K99" s="9">
        <f t="shared" si="7"/>
        <v>0.05154639175</v>
      </c>
      <c r="L99" s="2" t="str">
        <f t="shared" si="8"/>
        <v>#NAME?</v>
      </c>
    </row>
    <row r="100" ht="15.75" customHeight="1">
      <c r="C100" s="2" t="s">
        <v>97</v>
      </c>
      <c r="D100" s="2">
        <v>2.0</v>
      </c>
      <c r="E100" s="2">
        <v>2.0</v>
      </c>
      <c r="F100" s="2">
        <v>2.0</v>
      </c>
      <c r="G100" s="2">
        <v>1.0</v>
      </c>
      <c r="H100" s="2">
        <v>0.0</v>
      </c>
      <c r="I100" s="2">
        <v>6.0</v>
      </c>
      <c r="J100" s="2">
        <v>13.0</v>
      </c>
      <c r="K100" s="9">
        <f t="shared" si="7"/>
        <v>0.1340206186</v>
      </c>
      <c r="L100" s="2" t="str">
        <f t="shared" si="8"/>
        <v>#NAME?</v>
      </c>
    </row>
    <row r="101" ht="15.75" customHeight="1">
      <c r="C101" s="2" t="s">
        <v>98</v>
      </c>
      <c r="D101" s="2">
        <v>18.0</v>
      </c>
      <c r="E101" s="2">
        <v>2.0</v>
      </c>
      <c r="F101" s="2">
        <v>13.0</v>
      </c>
      <c r="G101" s="2">
        <v>7.0</v>
      </c>
      <c r="H101" s="2">
        <v>2.0</v>
      </c>
      <c r="I101" s="2">
        <v>3.0</v>
      </c>
      <c r="J101" s="2">
        <v>45.0</v>
      </c>
      <c r="K101" s="9">
        <f t="shared" si="7"/>
        <v>0.4639175258</v>
      </c>
      <c r="L101" s="2" t="str">
        <f t="shared" si="8"/>
        <v>#NAME?</v>
      </c>
    </row>
    <row r="102" ht="15.75" customHeight="1"/>
    <row r="103" ht="15.75" customHeight="1"/>
    <row r="104" ht="15.75" customHeight="1">
      <c r="B104" s="1" t="s">
        <v>99</v>
      </c>
    </row>
    <row r="105" ht="15.75" customHeight="1">
      <c r="D105" s="2" t="s">
        <v>91</v>
      </c>
      <c r="E105" s="2" t="s">
        <v>92</v>
      </c>
      <c r="F105" s="2" t="s">
        <v>93</v>
      </c>
      <c r="G105" s="2" t="s">
        <v>74</v>
      </c>
      <c r="H105" s="2" t="s">
        <v>61</v>
      </c>
      <c r="I105" s="2" t="s">
        <v>87</v>
      </c>
    </row>
    <row r="106" ht="15.75" customHeight="1">
      <c r="C106" s="2" t="s">
        <v>100</v>
      </c>
      <c r="D106" s="2">
        <v>6.0</v>
      </c>
      <c r="E106" s="2">
        <v>2.0</v>
      </c>
      <c r="F106" s="2">
        <v>4.0</v>
      </c>
      <c r="G106" s="2">
        <v>0.0</v>
      </c>
      <c r="H106" s="2">
        <v>12.0</v>
      </c>
      <c r="I106" s="9">
        <f t="shared" ref="I106:I110" si="9">H106/SUM(H$106:H$110)</f>
        <v>0.2181818182</v>
      </c>
      <c r="J106" s="2" t="str">
        <f t="shared" ref="J106:J110" si="10">_xludf.CONCAT(G106, " (", ROUND(I106*100, 0), "%)")</f>
        <v>#NAME?</v>
      </c>
    </row>
    <row r="107" ht="15.75" customHeight="1">
      <c r="C107" s="2" t="s">
        <v>101</v>
      </c>
      <c r="D107" s="2">
        <v>3.0</v>
      </c>
      <c r="E107" s="2">
        <v>2.0</v>
      </c>
      <c r="F107" s="2">
        <v>0.0</v>
      </c>
      <c r="G107" s="2">
        <v>0.0</v>
      </c>
      <c r="H107" s="2">
        <v>5.0</v>
      </c>
      <c r="I107" s="9">
        <f t="shared" si="9"/>
        <v>0.09090909091</v>
      </c>
      <c r="J107" s="2" t="str">
        <f t="shared" si="10"/>
        <v>#NAME?</v>
      </c>
    </row>
    <row r="108" ht="15.75" customHeight="1">
      <c r="C108" s="2" t="s">
        <v>102</v>
      </c>
      <c r="I108" s="9">
        <f t="shared" si="9"/>
        <v>0</v>
      </c>
      <c r="J108" s="2" t="str">
        <f t="shared" si="10"/>
        <v>#NAME?</v>
      </c>
    </row>
    <row r="109" ht="15.75" customHeight="1">
      <c r="C109" s="2" t="s">
        <v>74</v>
      </c>
      <c r="D109" s="2">
        <v>1.0</v>
      </c>
      <c r="E109" s="2">
        <v>1.0</v>
      </c>
      <c r="F109" s="2">
        <v>0.0</v>
      </c>
      <c r="G109" s="2">
        <v>0.0</v>
      </c>
      <c r="H109" s="2">
        <v>2.0</v>
      </c>
      <c r="I109" s="9">
        <f t="shared" si="9"/>
        <v>0.03636363636</v>
      </c>
      <c r="J109" s="2" t="str">
        <f t="shared" si="10"/>
        <v>#NAME?</v>
      </c>
    </row>
    <row r="110" ht="15.75" customHeight="1">
      <c r="C110" s="2" t="s">
        <v>98</v>
      </c>
      <c r="D110" s="2">
        <v>13.0</v>
      </c>
      <c r="E110" s="2">
        <v>7.0</v>
      </c>
      <c r="F110" s="2">
        <v>2.0</v>
      </c>
      <c r="G110" s="2">
        <v>14.0</v>
      </c>
      <c r="H110" s="2">
        <v>36.0</v>
      </c>
      <c r="I110" s="9">
        <f t="shared" si="9"/>
        <v>0.6545454545</v>
      </c>
      <c r="J110" s="2" t="str">
        <f t="shared" si="10"/>
        <v>#NAME?</v>
      </c>
    </row>
    <row r="111" ht="15.75" customHeight="1"/>
    <row r="112" ht="15.75" customHeight="1">
      <c r="C112" s="2" t="s">
        <v>61</v>
      </c>
      <c r="D112" s="2">
        <v>23.0</v>
      </c>
      <c r="E112" s="2">
        <v>12.0</v>
      </c>
      <c r="F112" s="2">
        <v>6.0</v>
      </c>
      <c r="G112" s="2">
        <v>14.0</v>
      </c>
      <c r="H112" s="2">
        <v>55.0</v>
      </c>
    </row>
    <row r="113" ht="15.75" customHeight="1"/>
    <row r="114" ht="15.75" customHeight="1">
      <c r="B114" s="1" t="s">
        <v>103</v>
      </c>
      <c r="D114" s="2" t="s">
        <v>104</v>
      </c>
    </row>
    <row r="115" ht="15.75" customHeight="1">
      <c r="B115" s="2" t="s">
        <v>105</v>
      </c>
      <c r="F115" s="2" t="s">
        <v>106</v>
      </c>
    </row>
    <row r="116" ht="15.75" customHeight="1">
      <c r="B116" s="2" t="s">
        <v>107</v>
      </c>
      <c r="C116" s="2" t="s">
        <v>108</v>
      </c>
      <c r="D116" s="2" t="s">
        <v>109</v>
      </c>
      <c r="F116" s="2" t="s">
        <v>107</v>
      </c>
      <c r="G116" s="2" t="s">
        <v>108</v>
      </c>
      <c r="H116" s="2" t="s">
        <v>109</v>
      </c>
    </row>
    <row r="117" ht="15.75" customHeight="1">
      <c r="K117" s="2" t="s">
        <v>139</v>
      </c>
    </row>
    <row r="118" ht="15.75" customHeight="1">
      <c r="B118" s="2" t="s">
        <v>112</v>
      </c>
      <c r="C118" s="2">
        <v>0.0</v>
      </c>
      <c r="D118" s="2">
        <v>0.0</v>
      </c>
      <c r="F118" s="2" t="s">
        <v>112</v>
      </c>
      <c r="G118" s="2">
        <v>0.0</v>
      </c>
      <c r="H118" s="2">
        <v>0.0</v>
      </c>
      <c r="J118" s="2" t="s">
        <v>113</v>
      </c>
      <c r="K118" s="7">
        <f t="array" ref="K118:K123">D118:D123</f>
        <v>0</v>
      </c>
      <c r="L118" s="2" t="s">
        <v>140</v>
      </c>
    </row>
    <row r="119" ht="15.75" customHeight="1">
      <c r="B119" s="2" t="s">
        <v>114</v>
      </c>
      <c r="C119" s="2">
        <v>3.0</v>
      </c>
      <c r="D119" s="2">
        <v>0.15</v>
      </c>
      <c r="F119" s="2" t="s">
        <v>114</v>
      </c>
      <c r="G119" s="2">
        <v>1.0</v>
      </c>
      <c r="H119" s="2">
        <v>0.25</v>
      </c>
      <c r="J119" s="2" t="s">
        <v>115</v>
      </c>
      <c r="K119" s="7">
        <v>0.15</v>
      </c>
      <c r="L119" s="7">
        <f t="array" ref="L119:L124">H118:H123</f>
        <v>0</v>
      </c>
    </row>
    <row r="120" ht="15.75" customHeight="1">
      <c r="B120" s="2" t="s">
        <v>116</v>
      </c>
      <c r="C120" s="2">
        <v>5.0</v>
      </c>
      <c r="D120" s="2">
        <v>0.25</v>
      </c>
      <c r="F120" s="2" t="s">
        <v>116</v>
      </c>
      <c r="G120" s="2">
        <v>1.0</v>
      </c>
      <c r="H120" s="2">
        <v>0.25</v>
      </c>
      <c r="J120" s="2" t="s">
        <v>117</v>
      </c>
      <c r="K120" s="7">
        <v>0.25</v>
      </c>
      <c r="L120" s="7">
        <v>0.25</v>
      </c>
    </row>
    <row r="121" ht="15.75" customHeight="1">
      <c r="B121" s="2" t="s">
        <v>118</v>
      </c>
      <c r="C121" s="2">
        <v>0.0</v>
      </c>
      <c r="D121" s="2">
        <v>0.0</v>
      </c>
      <c r="F121" s="2" t="s">
        <v>118</v>
      </c>
      <c r="G121" s="2">
        <v>1.0</v>
      </c>
      <c r="H121" s="2">
        <v>0.25</v>
      </c>
      <c r="J121" s="2" t="s">
        <v>119</v>
      </c>
      <c r="K121" s="7">
        <v>0.0</v>
      </c>
      <c r="L121" s="7">
        <v>0.25</v>
      </c>
    </row>
    <row r="122" ht="15.75" customHeight="1">
      <c r="B122" s="2" t="s">
        <v>120</v>
      </c>
      <c r="C122" s="2">
        <v>11.0</v>
      </c>
      <c r="D122" s="2">
        <v>0.55</v>
      </c>
      <c r="F122" s="2" t="s">
        <v>120</v>
      </c>
      <c r="G122" s="2">
        <v>1.0</v>
      </c>
      <c r="H122" s="2">
        <v>0.25</v>
      </c>
      <c r="J122" s="2" t="s">
        <v>121</v>
      </c>
      <c r="K122" s="7">
        <v>0.55</v>
      </c>
      <c r="L122" s="7">
        <v>0.25</v>
      </c>
    </row>
    <row r="123" ht="15.75" customHeight="1">
      <c r="B123" s="2" t="s">
        <v>122</v>
      </c>
      <c r="C123" s="2">
        <v>2.0</v>
      </c>
      <c r="D123" s="2">
        <v>0.1</v>
      </c>
      <c r="F123" s="2" t="s">
        <v>122</v>
      </c>
      <c r="G123" s="2">
        <v>0.0</v>
      </c>
      <c r="H123" s="2">
        <v>0.0</v>
      </c>
      <c r="J123" s="2" t="s">
        <v>123</v>
      </c>
      <c r="K123" s="7">
        <v>0.1</v>
      </c>
      <c r="L123" s="7">
        <v>0.25</v>
      </c>
    </row>
    <row r="124" ht="15.75" customHeight="1">
      <c r="L124" s="7">
        <v>0.0</v>
      </c>
    </row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>
      <c r="B141" s="1" t="s">
        <v>124</v>
      </c>
    </row>
    <row r="142" ht="15.75" customHeight="1">
      <c r="C142" s="2" t="s">
        <v>125</v>
      </c>
      <c r="D142" s="2" t="s">
        <v>4</v>
      </c>
      <c r="E142" s="2" t="s">
        <v>5</v>
      </c>
      <c r="F142" s="2" t="s">
        <v>6</v>
      </c>
    </row>
    <row r="143" ht="15.75" customHeight="1"/>
    <row r="144" ht="15.75" customHeight="1">
      <c r="C144" s="2" t="s">
        <v>126</v>
      </c>
      <c r="D144" s="2">
        <v>0.0</v>
      </c>
      <c r="E144" s="2" t="s">
        <v>86</v>
      </c>
      <c r="F144" s="2" t="s">
        <v>86</v>
      </c>
    </row>
    <row r="145" ht="15.75" customHeight="1">
      <c r="C145" s="2" t="s">
        <v>127</v>
      </c>
      <c r="D145" s="2">
        <v>0.0</v>
      </c>
      <c r="E145" s="2" t="s">
        <v>86</v>
      </c>
      <c r="F145" s="2" t="s">
        <v>86</v>
      </c>
    </row>
    <row r="146" ht="15.75" customHeight="1"/>
    <row r="147" ht="15.75" customHeight="1">
      <c r="C147" s="2" t="s">
        <v>141</v>
      </c>
    </row>
    <row r="148" ht="15.75" customHeight="1"/>
    <row r="149" ht="15.75" customHeight="1">
      <c r="D149" s="8"/>
    </row>
    <row r="150" ht="15.75" customHeight="1"/>
    <row r="151" ht="15.75" customHeight="1">
      <c r="D151" s="10"/>
    </row>
    <row r="152" ht="15.75" customHeight="1"/>
    <row r="153" ht="15.75" customHeight="1"/>
    <row r="154" ht="15.75" customHeight="1">
      <c r="L154" s="10"/>
      <c r="M154" s="10"/>
      <c r="N154" s="10"/>
      <c r="O154" s="10"/>
      <c r="P154" s="10"/>
    </row>
    <row r="155" ht="15.75" customHeight="1">
      <c r="L155" s="10"/>
      <c r="M155" s="10"/>
      <c r="N155" s="10"/>
      <c r="O155" s="10"/>
      <c r="P155" s="10"/>
    </row>
    <row r="156" ht="15.75" customHeight="1">
      <c r="L156" s="10"/>
      <c r="M156" s="10"/>
      <c r="N156" s="10"/>
      <c r="O156" s="10"/>
      <c r="P156" s="10"/>
    </row>
    <row r="157" ht="15.75" customHeight="1">
      <c r="L157" s="10"/>
      <c r="M157" s="10"/>
      <c r="N157" s="10"/>
      <c r="O157" s="10"/>
      <c r="P157" s="10"/>
    </row>
    <row r="158" ht="15.75" customHeight="1">
      <c r="L158" s="10"/>
      <c r="M158" s="10"/>
      <c r="N158" s="10"/>
      <c r="O158" s="10"/>
      <c r="P158" s="10"/>
    </row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paperSize="9"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8.71"/>
    <col customWidth="1" min="2" max="2" width="19.14"/>
    <col customWidth="1" min="3" max="26" width="8.71"/>
  </cols>
  <sheetData>
    <row r="1" ht="14.25" customHeight="1"/>
    <row r="2" ht="14.25" customHeight="1">
      <c r="B2" s="1" t="s">
        <v>0</v>
      </c>
      <c r="C2" s="2" t="s">
        <v>142</v>
      </c>
      <c r="D2" s="2" t="s">
        <v>87</v>
      </c>
    </row>
    <row r="3" ht="14.25" customHeight="1">
      <c r="B3" s="2" t="s">
        <v>8</v>
      </c>
      <c r="C3" s="2">
        <v>90.0</v>
      </c>
      <c r="D3" s="2">
        <v>26.71</v>
      </c>
    </row>
    <row r="4" ht="14.25" customHeight="1">
      <c r="B4" s="2" t="s">
        <v>10</v>
      </c>
      <c r="C4" s="2">
        <v>54.0</v>
      </c>
      <c r="D4" s="2">
        <v>16.02</v>
      </c>
    </row>
    <row r="5" ht="14.25" customHeight="1">
      <c r="B5" s="2" t="s">
        <v>11</v>
      </c>
      <c r="C5" s="2">
        <v>48.0</v>
      </c>
      <c r="D5" s="2">
        <v>14.24</v>
      </c>
    </row>
    <row r="6" ht="14.25" customHeight="1">
      <c r="B6" s="2" t="s">
        <v>13</v>
      </c>
      <c r="C6" s="2">
        <v>35.0</v>
      </c>
      <c r="D6" s="2">
        <v>10.39</v>
      </c>
    </row>
    <row r="7" ht="14.25" customHeight="1">
      <c r="B7" s="2" t="s">
        <v>15</v>
      </c>
      <c r="C7" s="2">
        <v>29.0</v>
      </c>
      <c r="D7" s="2">
        <v>8.61</v>
      </c>
    </row>
    <row r="8" ht="14.25" customHeight="1">
      <c r="B8" s="2" t="s">
        <v>17</v>
      </c>
      <c r="C8" s="2">
        <v>18.0</v>
      </c>
      <c r="D8" s="2">
        <v>5.34</v>
      </c>
    </row>
    <row r="9" ht="14.25" customHeight="1">
      <c r="B9" s="11" t="s">
        <v>74</v>
      </c>
      <c r="C9" s="11">
        <v>27.0</v>
      </c>
      <c r="D9" s="11">
        <v>18.71</v>
      </c>
    </row>
    <row r="10" ht="14.25" customHeight="1">
      <c r="B10" s="1" t="s">
        <v>62</v>
      </c>
    </row>
    <row r="11" ht="14.25" customHeight="1">
      <c r="B11" s="2" t="s">
        <v>69</v>
      </c>
      <c r="C11" s="2">
        <v>158.0</v>
      </c>
      <c r="D11" s="2">
        <v>35.43</v>
      </c>
    </row>
    <row r="12" ht="14.25" customHeight="1">
      <c r="B12" s="2" t="s">
        <v>70</v>
      </c>
      <c r="C12" s="2">
        <v>61.0</v>
      </c>
      <c r="D12" s="2">
        <v>13.68</v>
      </c>
    </row>
    <row r="13" ht="14.25" customHeight="1">
      <c r="B13" s="2" t="s">
        <v>71</v>
      </c>
      <c r="C13" s="2">
        <v>71.0</v>
      </c>
      <c r="D13" s="2">
        <v>15.92</v>
      </c>
    </row>
    <row r="14" ht="14.25" customHeight="1">
      <c r="B14" s="2" t="s">
        <v>72</v>
      </c>
      <c r="C14" s="2">
        <v>25.0</v>
      </c>
      <c r="D14" s="2">
        <v>5.61</v>
      </c>
    </row>
    <row r="15" ht="14.25" customHeight="1">
      <c r="B15" s="2" t="s">
        <v>73</v>
      </c>
      <c r="C15" s="2">
        <v>64.0</v>
      </c>
      <c r="D15" s="2">
        <v>14.35</v>
      </c>
    </row>
    <row r="16" ht="14.25" customHeight="1">
      <c r="B16" s="2" t="s">
        <v>74</v>
      </c>
      <c r="C16" s="2">
        <v>67.0</v>
      </c>
      <c r="D16" s="2">
        <v>15.02</v>
      </c>
    </row>
    <row r="17" ht="14.25" customHeight="1">
      <c r="B17" s="1" t="s">
        <v>143</v>
      </c>
    </row>
    <row r="18" ht="14.25" customHeight="1">
      <c r="B18" s="2" t="s">
        <v>84</v>
      </c>
      <c r="C18" s="2">
        <v>83.0</v>
      </c>
      <c r="D18" s="12">
        <f t="shared" ref="D18:D20" si="1">ROUND(C18/160, 4)*100</f>
        <v>51.88</v>
      </c>
    </row>
    <row r="19" ht="14.25" customHeight="1">
      <c r="B19" s="2" t="s">
        <v>85</v>
      </c>
      <c r="C19" s="2">
        <v>71.0</v>
      </c>
      <c r="D19" s="12">
        <f t="shared" si="1"/>
        <v>44.38</v>
      </c>
    </row>
    <row r="20" ht="14.25" customHeight="1">
      <c r="B20" s="2" t="s">
        <v>86</v>
      </c>
      <c r="C20" s="2">
        <v>6.0</v>
      </c>
      <c r="D20" s="12">
        <f t="shared" si="1"/>
        <v>3.75</v>
      </c>
    </row>
    <row r="21" ht="14.25" customHeight="1">
      <c r="B21" s="1" t="s">
        <v>88</v>
      </c>
    </row>
    <row r="22" ht="14.25" customHeight="1">
      <c r="B22" s="2" t="s">
        <v>94</v>
      </c>
      <c r="C22" s="11">
        <v>105.0</v>
      </c>
      <c r="D22" s="9">
        <f t="shared" ref="D22:D26" si="2">C22/SUM(C$22:C$26)</f>
        <v>0.235426009</v>
      </c>
    </row>
    <row r="23" ht="14.25" customHeight="1">
      <c r="B23" s="2" t="s">
        <v>95</v>
      </c>
      <c r="C23" s="11">
        <v>162.0</v>
      </c>
      <c r="D23" s="9">
        <f t="shared" si="2"/>
        <v>0.3632286996</v>
      </c>
    </row>
    <row r="24" ht="14.25" customHeight="1">
      <c r="B24" s="2" t="s">
        <v>96</v>
      </c>
      <c r="C24" s="11">
        <v>78.0</v>
      </c>
      <c r="D24" s="9">
        <f t="shared" si="2"/>
        <v>0.1748878924</v>
      </c>
    </row>
    <row r="25" ht="14.25" customHeight="1">
      <c r="B25" s="2" t="s">
        <v>97</v>
      </c>
      <c r="C25" s="11">
        <v>93.0</v>
      </c>
      <c r="D25" s="9">
        <f t="shared" si="2"/>
        <v>0.2085201794</v>
      </c>
    </row>
    <row r="26" ht="14.25" customHeight="1">
      <c r="B26" s="2" t="s">
        <v>98</v>
      </c>
      <c r="C26" s="11">
        <v>8.0</v>
      </c>
      <c r="D26" s="9">
        <f t="shared" si="2"/>
        <v>0.01793721973</v>
      </c>
    </row>
    <row r="27" ht="14.25" customHeight="1">
      <c r="B27" s="1" t="s">
        <v>99</v>
      </c>
    </row>
    <row r="28" ht="14.25" customHeight="1">
      <c r="B28" s="2" t="s">
        <v>100</v>
      </c>
      <c r="C28" s="2">
        <v>117.0</v>
      </c>
      <c r="D28" s="9">
        <f t="shared" ref="D28:D32" si="3">C28/SUM(C$28:C$32)</f>
        <v>0.5154185022</v>
      </c>
    </row>
    <row r="29" ht="14.25" customHeight="1">
      <c r="B29" s="2" t="s">
        <v>101</v>
      </c>
      <c r="C29" s="2">
        <v>28.0</v>
      </c>
      <c r="D29" s="9">
        <f t="shared" si="3"/>
        <v>0.1233480176</v>
      </c>
    </row>
    <row r="30" ht="14.25" customHeight="1">
      <c r="B30" s="2" t="s">
        <v>102</v>
      </c>
      <c r="C30" s="2">
        <v>7.0</v>
      </c>
      <c r="D30" s="9">
        <f t="shared" si="3"/>
        <v>0.03083700441</v>
      </c>
    </row>
    <row r="31" ht="14.25" customHeight="1">
      <c r="B31" s="2" t="s">
        <v>74</v>
      </c>
      <c r="C31" s="2">
        <v>5.0</v>
      </c>
      <c r="D31" s="9">
        <f t="shared" si="3"/>
        <v>0.02202643172</v>
      </c>
    </row>
    <row r="32" ht="14.25" customHeight="1">
      <c r="B32" s="2" t="s">
        <v>98</v>
      </c>
      <c r="C32" s="2">
        <v>70.0</v>
      </c>
      <c r="D32" s="9">
        <f t="shared" si="3"/>
        <v>0.3083700441</v>
      </c>
    </row>
    <row r="33" ht="14.25" customHeight="1">
      <c r="B33" s="1" t="s">
        <v>144</v>
      </c>
    </row>
    <row r="34" ht="14.25" customHeight="1">
      <c r="B34" s="2" t="s">
        <v>113</v>
      </c>
      <c r="C34" s="11">
        <v>17.0</v>
      </c>
      <c r="D34" s="11">
        <v>5.800000000000001</v>
      </c>
    </row>
    <row r="35" ht="14.25" customHeight="1">
      <c r="B35" s="2" t="s">
        <v>115</v>
      </c>
      <c r="C35" s="11">
        <v>64.0</v>
      </c>
      <c r="D35" s="11">
        <v>21.84</v>
      </c>
    </row>
    <row r="36" ht="14.25" customHeight="1">
      <c r="B36" s="2" t="s">
        <v>117</v>
      </c>
      <c r="C36" s="11">
        <v>43.0</v>
      </c>
      <c r="D36" s="11">
        <v>14.680000000000001</v>
      </c>
    </row>
    <row r="37" ht="14.25" customHeight="1">
      <c r="B37" s="2" t="s">
        <v>119</v>
      </c>
      <c r="C37" s="11">
        <v>56.0</v>
      </c>
      <c r="D37" s="11">
        <v>19.11</v>
      </c>
    </row>
    <row r="38" ht="14.25" customHeight="1">
      <c r="B38" s="2" t="s">
        <v>121</v>
      </c>
      <c r="C38" s="11">
        <v>77.0</v>
      </c>
      <c r="D38" s="11">
        <v>26.279999999999998</v>
      </c>
    </row>
    <row r="39" ht="14.25" customHeight="1">
      <c r="B39" s="2" t="s">
        <v>123</v>
      </c>
      <c r="C39" s="11">
        <v>36.0</v>
      </c>
      <c r="D39" s="11">
        <v>12.29</v>
      </c>
    </row>
    <row r="40" ht="14.25" customHeight="1">
      <c r="B40" s="1" t="s">
        <v>124</v>
      </c>
    </row>
    <row r="41" ht="14.25" customHeight="1">
      <c r="B41" s="2" t="s">
        <v>126</v>
      </c>
      <c r="C41" s="2">
        <v>182.0</v>
      </c>
      <c r="D41" s="2">
        <v>52.15</v>
      </c>
    </row>
    <row r="42" ht="14.25" customHeight="1">
      <c r="B42" s="2" t="s">
        <v>127</v>
      </c>
      <c r="C42" s="2">
        <v>167.0</v>
      </c>
      <c r="D42" s="2">
        <v>47.85</v>
      </c>
    </row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rintOptions/>
  <pageMargins bottom="0.75" footer="0.0" header="0.0" left="0.7" right="0.7" top="0.75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8.86"/>
    <col customWidth="1" min="2" max="2" width="17.29"/>
    <col customWidth="1" min="3" max="3" width="8.86"/>
    <col customWidth="1" min="4" max="4" width="10.0"/>
    <col customWidth="1" min="5" max="6" width="8.86"/>
    <col customWidth="1" min="7" max="8" width="11.0"/>
    <col customWidth="1" min="9" max="10" width="8.86"/>
    <col customWidth="1" min="11" max="11" width="13.71"/>
    <col customWidth="1" min="12" max="12" width="12.29"/>
    <col customWidth="1" min="13" max="17" width="8.86"/>
    <col customWidth="1" min="18" max="18" width="14.0"/>
    <col customWidth="1" min="19" max="116" width="8.86"/>
  </cols>
  <sheetData>
    <row r="2">
      <c r="B2" s="1" t="s">
        <v>145</v>
      </c>
      <c r="I2" s="2" t="s">
        <v>146</v>
      </c>
    </row>
    <row r="3">
      <c r="B3" s="2" t="s">
        <v>107</v>
      </c>
      <c r="C3" s="2" t="s">
        <v>109</v>
      </c>
      <c r="D3" s="2" t="s">
        <v>108</v>
      </c>
    </row>
    <row r="5">
      <c r="B5" s="13" t="s">
        <v>147</v>
      </c>
      <c r="C5" s="7">
        <v>0.5583756</v>
      </c>
      <c r="D5" s="2">
        <v>220.0</v>
      </c>
    </row>
    <row r="6">
      <c r="B6" s="13" t="s">
        <v>148</v>
      </c>
      <c r="C6" s="7">
        <v>0.455157</v>
      </c>
      <c r="D6" s="2">
        <v>203.0</v>
      </c>
    </row>
    <row r="7">
      <c r="B7" s="13" t="s">
        <v>149</v>
      </c>
      <c r="C7" s="7">
        <v>0.6278027</v>
      </c>
      <c r="D7" s="2">
        <v>280.0</v>
      </c>
    </row>
    <row r="8">
      <c r="B8" s="13" t="s">
        <v>150</v>
      </c>
      <c r="C8" s="7">
        <v>0.3408072</v>
      </c>
      <c r="D8" s="2">
        <v>152.0</v>
      </c>
    </row>
    <row r="9">
      <c r="B9" s="2" t="s">
        <v>151</v>
      </c>
      <c r="C9" s="7">
        <v>0.0426009</v>
      </c>
      <c r="D9" s="2">
        <v>19.0</v>
      </c>
    </row>
    <row r="10">
      <c r="B10" s="2" t="s">
        <v>152</v>
      </c>
      <c r="C10" s="7">
        <v>0.0358744</v>
      </c>
      <c r="D10" s="2">
        <v>16.0</v>
      </c>
    </row>
    <row r="13">
      <c r="B13" s="14" t="s">
        <v>153</v>
      </c>
    </row>
    <row r="15">
      <c r="C15" s="2" t="s">
        <v>154</v>
      </c>
      <c r="D15" s="2" t="s">
        <v>155</v>
      </c>
      <c r="E15" s="2" t="s">
        <v>156</v>
      </c>
      <c r="F15" s="2" t="s">
        <v>157</v>
      </c>
      <c r="G15" s="2" t="s">
        <v>150</v>
      </c>
      <c r="H15" s="2" t="s">
        <v>151</v>
      </c>
      <c r="I15" s="2" t="s">
        <v>152</v>
      </c>
    </row>
    <row r="16">
      <c r="B16" s="2">
        <v>1.0</v>
      </c>
      <c r="C16" s="2" t="s">
        <v>158</v>
      </c>
      <c r="D16" s="7">
        <v>0.6506849315</v>
      </c>
      <c r="E16" s="7">
        <v>0.6075949367</v>
      </c>
      <c r="F16" s="7">
        <v>0.6329113924</v>
      </c>
      <c r="G16" s="7">
        <v>0.4430379747</v>
      </c>
      <c r="H16" s="7">
        <v>0.0443037975</v>
      </c>
      <c r="I16" s="7">
        <v>0.0189873418</v>
      </c>
    </row>
    <row r="17">
      <c r="B17" s="2">
        <v>2.0</v>
      </c>
      <c r="C17" s="2" t="s">
        <v>159</v>
      </c>
      <c r="D17" s="7">
        <v>0.58</v>
      </c>
      <c r="E17" s="7">
        <v>0.4426229508</v>
      </c>
      <c r="F17" s="7">
        <v>0.606557377</v>
      </c>
      <c r="G17" s="7">
        <v>0.2950819672</v>
      </c>
      <c r="H17" s="7">
        <v>0.0163934426</v>
      </c>
      <c r="I17" s="7">
        <v>0.0491803279</v>
      </c>
    </row>
    <row r="18">
      <c r="B18" s="2">
        <v>3.0</v>
      </c>
      <c r="C18" s="2" t="s">
        <v>160</v>
      </c>
      <c r="D18" s="7">
        <v>0.4615384615</v>
      </c>
      <c r="E18" s="7">
        <v>0.3661971831</v>
      </c>
      <c r="F18" s="7">
        <v>0.5915492958</v>
      </c>
      <c r="G18" s="7">
        <v>0.2112676056</v>
      </c>
      <c r="H18" s="7">
        <v>0.0422535211</v>
      </c>
      <c r="I18" s="7">
        <v>0.0563380282</v>
      </c>
    </row>
    <row r="19">
      <c r="B19" s="2">
        <v>4.0</v>
      </c>
      <c r="C19" s="2" t="s">
        <v>161</v>
      </c>
      <c r="D19" s="7">
        <v>0.5652173913</v>
      </c>
      <c r="E19" s="7">
        <v>0.32</v>
      </c>
      <c r="F19" s="7">
        <v>0.8</v>
      </c>
      <c r="G19" s="7">
        <v>0.24</v>
      </c>
      <c r="H19" s="7">
        <v>0.04</v>
      </c>
      <c r="I19" s="7">
        <v>0.0</v>
      </c>
    </row>
    <row r="20">
      <c r="B20" s="2">
        <v>5.0</v>
      </c>
      <c r="C20" s="2" t="s">
        <v>162</v>
      </c>
      <c r="D20" s="7">
        <v>0.4516129032</v>
      </c>
      <c r="E20" s="7">
        <v>0.40625</v>
      </c>
      <c r="F20" s="7">
        <v>0.796875</v>
      </c>
      <c r="G20" s="7">
        <v>0.40625</v>
      </c>
      <c r="H20" s="7">
        <v>0.046875</v>
      </c>
      <c r="I20" s="7">
        <v>0.046875</v>
      </c>
    </row>
    <row r="21" ht="15.75" customHeight="1">
      <c r="B21" s="2">
        <v>6.0</v>
      </c>
      <c r="C21" s="2" t="s">
        <v>163</v>
      </c>
      <c r="D21" s="7">
        <v>0.5208333333</v>
      </c>
      <c r="E21" s="7">
        <v>0.2985074627</v>
      </c>
      <c r="F21" s="7">
        <v>0.447761194</v>
      </c>
      <c r="G21" s="7">
        <v>0.2537313433</v>
      </c>
      <c r="H21" s="7">
        <v>0.0597014925</v>
      </c>
      <c r="I21" s="7">
        <v>0.0447761194</v>
      </c>
    </row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>
      <c r="B29" s="14" t="s">
        <v>164</v>
      </c>
    </row>
    <row r="30" ht="15.75" customHeight="1"/>
    <row r="31" ht="15.75" customHeight="1">
      <c r="B31" s="2" t="s">
        <v>165</v>
      </c>
      <c r="C31" s="2" t="s">
        <v>166</v>
      </c>
      <c r="D31" s="2" t="s">
        <v>167</v>
      </c>
    </row>
    <row r="32" ht="15.75" customHeight="1"/>
    <row r="33" ht="15.75" customHeight="1">
      <c r="A33" s="2">
        <v>1.0</v>
      </c>
      <c r="B33" s="2" t="s">
        <v>8</v>
      </c>
      <c r="C33" s="2">
        <v>0.9913793206</v>
      </c>
      <c r="D33" s="2">
        <v>116.0</v>
      </c>
      <c r="F33" s="2" t="str">
        <f t="shared" ref="F33:F59" si="1">_xludf.CONCAT(B33, " (", D33, ")")</f>
        <v>#NAME?</v>
      </c>
      <c r="G33" s="7">
        <f t="shared" ref="G33:G59" si="2">C33</f>
        <v>0.9913793206</v>
      </c>
    </row>
    <row r="34" ht="15.75" customHeight="1">
      <c r="A34" s="2">
        <v>2.0</v>
      </c>
      <c r="B34" s="2" t="s">
        <v>10</v>
      </c>
      <c r="C34" s="2">
        <v>0.9610389471</v>
      </c>
      <c r="D34" s="2">
        <v>77.0</v>
      </c>
      <c r="F34" s="2" t="str">
        <f t="shared" si="1"/>
        <v>#NAME?</v>
      </c>
      <c r="G34" s="7">
        <f t="shared" si="2"/>
        <v>0.9610389471</v>
      </c>
    </row>
    <row r="35" ht="15.75" customHeight="1">
      <c r="A35" s="2">
        <v>3.0</v>
      </c>
      <c r="B35" s="2" t="s">
        <v>11</v>
      </c>
      <c r="C35" s="2">
        <v>0.9677419066</v>
      </c>
      <c r="D35" s="2">
        <v>62.0</v>
      </c>
      <c r="F35" s="2" t="str">
        <f t="shared" si="1"/>
        <v>#NAME?</v>
      </c>
      <c r="G35" s="7">
        <f t="shared" si="2"/>
        <v>0.9677419066</v>
      </c>
    </row>
    <row r="36" ht="15.75" customHeight="1">
      <c r="A36" s="2">
        <v>4.0</v>
      </c>
      <c r="B36" s="2" t="s">
        <v>13</v>
      </c>
      <c r="C36" s="2">
        <v>0.9487179518</v>
      </c>
      <c r="D36" s="2">
        <v>39.0</v>
      </c>
      <c r="F36" s="2" t="str">
        <f t="shared" si="1"/>
        <v>#NAME?</v>
      </c>
      <c r="G36" s="7">
        <f t="shared" si="2"/>
        <v>0.9487179518</v>
      </c>
    </row>
    <row r="37" ht="15.75" customHeight="1">
      <c r="A37" s="2">
        <v>5.0</v>
      </c>
      <c r="B37" s="2" t="s">
        <v>15</v>
      </c>
      <c r="C37" s="2">
        <v>1.0</v>
      </c>
      <c r="D37" s="2">
        <v>37.0</v>
      </c>
      <c r="F37" s="2" t="str">
        <f t="shared" si="1"/>
        <v>#NAME?</v>
      </c>
      <c r="G37" s="7">
        <f t="shared" si="2"/>
        <v>1</v>
      </c>
    </row>
    <row r="38" ht="15.75" customHeight="1">
      <c r="A38" s="2">
        <v>6.0</v>
      </c>
      <c r="B38" s="2" t="s">
        <v>17</v>
      </c>
      <c r="C38" s="2">
        <v>1.0</v>
      </c>
      <c r="D38" s="2">
        <v>20.0</v>
      </c>
      <c r="F38" s="2" t="str">
        <f t="shared" si="1"/>
        <v>#NAME?</v>
      </c>
      <c r="G38" s="7">
        <f t="shared" si="2"/>
        <v>1</v>
      </c>
    </row>
    <row r="39" ht="15.75" customHeight="1">
      <c r="A39" s="2">
        <v>7.0</v>
      </c>
      <c r="B39" s="2" t="s">
        <v>19</v>
      </c>
      <c r="C39" s="2">
        <v>1.0</v>
      </c>
      <c r="D39" s="2">
        <v>13.0</v>
      </c>
      <c r="F39" s="2" t="str">
        <f t="shared" si="1"/>
        <v>#NAME?</v>
      </c>
      <c r="G39" s="7">
        <f t="shared" si="2"/>
        <v>1</v>
      </c>
    </row>
    <row r="40" ht="15.75" customHeight="1">
      <c r="A40" s="2">
        <v>8.0</v>
      </c>
      <c r="B40" s="2" t="s">
        <v>20</v>
      </c>
      <c r="C40" s="2">
        <v>0.8999999762</v>
      </c>
      <c r="D40" s="2">
        <v>10.0</v>
      </c>
      <c r="F40" s="2" t="str">
        <f t="shared" si="1"/>
        <v>#NAME?</v>
      </c>
      <c r="G40" s="7">
        <f t="shared" si="2"/>
        <v>0.8999999762</v>
      </c>
    </row>
    <row r="41" ht="15.75" customHeight="1">
      <c r="A41" s="2">
        <v>9.0</v>
      </c>
      <c r="B41" s="2" t="s">
        <v>21</v>
      </c>
      <c r="C41" s="2">
        <v>0.875</v>
      </c>
      <c r="D41" s="2">
        <v>8.0</v>
      </c>
      <c r="F41" s="2" t="str">
        <f t="shared" si="1"/>
        <v>#NAME?</v>
      </c>
      <c r="G41" s="7">
        <f t="shared" si="2"/>
        <v>0.875</v>
      </c>
    </row>
    <row r="42" ht="15.75" customHeight="1">
      <c r="A42" s="2">
        <v>10.0</v>
      </c>
      <c r="B42" s="2" t="s">
        <v>26</v>
      </c>
      <c r="C42" s="2">
        <v>0.7142857313</v>
      </c>
      <c r="D42" s="2">
        <v>7.0</v>
      </c>
      <c r="F42" s="2" t="str">
        <f t="shared" si="1"/>
        <v>#NAME?</v>
      </c>
      <c r="G42" s="7">
        <f t="shared" si="2"/>
        <v>0.7142857313</v>
      </c>
    </row>
    <row r="43" ht="15.75" customHeight="1">
      <c r="A43" s="2">
        <v>11.0</v>
      </c>
      <c r="B43" s="2" t="s">
        <v>22</v>
      </c>
      <c r="C43" s="2">
        <v>1.0</v>
      </c>
      <c r="D43" s="2">
        <v>7.0</v>
      </c>
      <c r="F43" s="2" t="str">
        <f t="shared" si="1"/>
        <v>#NAME?</v>
      </c>
      <c r="G43" s="7">
        <f t="shared" si="2"/>
        <v>1</v>
      </c>
    </row>
    <row r="44" ht="15.75" customHeight="1">
      <c r="A44" s="2">
        <v>12.0</v>
      </c>
      <c r="B44" s="2" t="s">
        <v>24</v>
      </c>
      <c r="C44" s="2">
        <v>0.8571428657</v>
      </c>
      <c r="D44" s="2">
        <v>7.0</v>
      </c>
      <c r="F44" s="2" t="str">
        <f t="shared" si="1"/>
        <v>#NAME?</v>
      </c>
      <c r="G44" s="7">
        <f t="shared" si="2"/>
        <v>0.8571428657</v>
      </c>
    </row>
    <row r="45" ht="15.75" customHeight="1">
      <c r="A45" s="2">
        <v>13.0</v>
      </c>
      <c r="B45" s="2" t="s">
        <v>25</v>
      </c>
      <c r="C45" s="2">
        <v>1.0</v>
      </c>
      <c r="D45" s="2">
        <v>7.0</v>
      </c>
      <c r="F45" s="2" t="str">
        <f t="shared" si="1"/>
        <v>#NAME?</v>
      </c>
      <c r="G45" s="7">
        <f t="shared" si="2"/>
        <v>1</v>
      </c>
    </row>
    <row r="46" ht="15.75" customHeight="1">
      <c r="A46" s="2">
        <v>14.0</v>
      </c>
      <c r="B46" s="2" t="s">
        <v>31</v>
      </c>
      <c r="C46" s="2">
        <v>0.6000000238</v>
      </c>
      <c r="D46" s="2">
        <v>5.0</v>
      </c>
      <c r="F46" s="2" t="str">
        <f t="shared" si="1"/>
        <v>#NAME?</v>
      </c>
      <c r="G46" s="7">
        <f t="shared" si="2"/>
        <v>0.6000000238</v>
      </c>
    </row>
    <row r="47" ht="15.75" customHeight="1">
      <c r="A47" s="2">
        <v>15.0</v>
      </c>
      <c r="B47" s="2" t="s">
        <v>28</v>
      </c>
      <c r="C47" s="2">
        <v>1.0</v>
      </c>
      <c r="D47" s="2">
        <v>5.0</v>
      </c>
      <c r="F47" s="2" t="str">
        <f t="shared" si="1"/>
        <v>#NAME?</v>
      </c>
      <c r="G47" s="7">
        <f t="shared" si="2"/>
        <v>1</v>
      </c>
    </row>
    <row r="48" ht="15.75" customHeight="1">
      <c r="A48" s="2">
        <v>16.0</v>
      </c>
      <c r="B48" s="2" t="s">
        <v>30</v>
      </c>
      <c r="C48" s="2">
        <v>1.0</v>
      </c>
      <c r="D48" s="2">
        <v>5.0</v>
      </c>
      <c r="F48" s="2" t="str">
        <f t="shared" si="1"/>
        <v>#NAME?</v>
      </c>
      <c r="G48" s="7">
        <f t="shared" si="2"/>
        <v>1</v>
      </c>
    </row>
    <row r="49" ht="15.75" customHeight="1">
      <c r="A49" s="2">
        <v>17.0</v>
      </c>
      <c r="B49" s="2" t="s">
        <v>33</v>
      </c>
      <c r="C49" s="2">
        <v>1.0</v>
      </c>
      <c r="D49" s="2">
        <v>4.0</v>
      </c>
      <c r="F49" s="2" t="str">
        <f t="shared" si="1"/>
        <v>#NAME?</v>
      </c>
      <c r="G49" s="7">
        <f t="shared" si="2"/>
        <v>1</v>
      </c>
    </row>
    <row r="50" ht="15.75" customHeight="1">
      <c r="A50" s="2">
        <v>18.0</v>
      </c>
      <c r="B50" s="2" t="s">
        <v>35</v>
      </c>
      <c r="C50" s="2">
        <v>0.6666666865</v>
      </c>
      <c r="D50" s="2">
        <v>3.0</v>
      </c>
      <c r="F50" s="2" t="str">
        <f t="shared" si="1"/>
        <v>#NAME?</v>
      </c>
      <c r="G50" s="7">
        <f t="shared" si="2"/>
        <v>0.6666666865</v>
      </c>
    </row>
    <row r="51" ht="15.75" customHeight="1">
      <c r="A51" s="2">
        <v>19.0</v>
      </c>
      <c r="B51" s="2" t="s">
        <v>37</v>
      </c>
      <c r="C51" s="2">
        <v>1.0</v>
      </c>
      <c r="D51" s="2">
        <v>3.0</v>
      </c>
      <c r="F51" s="2" t="str">
        <f t="shared" si="1"/>
        <v>#NAME?</v>
      </c>
      <c r="G51" s="7">
        <f t="shared" si="2"/>
        <v>1</v>
      </c>
    </row>
    <row r="52" ht="15.75" customHeight="1">
      <c r="A52" s="2">
        <v>20.0</v>
      </c>
      <c r="B52" s="2" t="s">
        <v>39</v>
      </c>
      <c r="C52" s="2">
        <v>1.0</v>
      </c>
      <c r="D52" s="2">
        <v>2.0</v>
      </c>
      <c r="F52" s="2" t="str">
        <f t="shared" si="1"/>
        <v>#NAME?</v>
      </c>
      <c r="G52" s="7">
        <f t="shared" si="2"/>
        <v>1</v>
      </c>
    </row>
    <row r="53" ht="15.75" customHeight="1">
      <c r="A53" s="2">
        <v>21.0</v>
      </c>
      <c r="B53" s="2" t="s">
        <v>41</v>
      </c>
      <c r="C53" s="2">
        <v>1.0</v>
      </c>
      <c r="D53" s="2">
        <v>2.0</v>
      </c>
      <c r="F53" s="2" t="str">
        <f t="shared" si="1"/>
        <v>#NAME?</v>
      </c>
      <c r="G53" s="7">
        <f t="shared" si="2"/>
        <v>1</v>
      </c>
    </row>
    <row r="54" ht="15.75" customHeight="1">
      <c r="A54" s="2">
        <v>22.0</v>
      </c>
      <c r="B54" s="2" t="s">
        <v>43</v>
      </c>
      <c r="C54" s="2">
        <v>1.0</v>
      </c>
      <c r="D54" s="2">
        <v>2.0</v>
      </c>
      <c r="F54" s="2" t="str">
        <f t="shared" si="1"/>
        <v>#NAME?</v>
      </c>
      <c r="G54" s="7">
        <f t="shared" si="2"/>
        <v>1</v>
      </c>
    </row>
    <row r="55" ht="15.75" customHeight="1">
      <c r="A55" s="2">
        <v>23.0</v>
      </c>
      <c r="B55" s="2" t="s">
        <v>52</v>
      </c>
      <c r="C55" s="2">
        <v>1.0</v>
      </c>
      <c r="D55" s="2">
        <v>1.0</v>
      </c>
      <c r="F55" s="2" t="str">
        <f t="shared" si="1"/>
        <v>#NAME?</v>
      </c>
      <c r="G55" s="7">
        <f t="shared" si="2"/>
        <v>1</v>
      </c>
    </row>
    <row r="56" ht="15.75" customHeight="1">
      <c r="A56" s="2">
        <v>24.0</v>
      </c>
      <c r="B56" s="2" t="s">
        <v>47</v>
      </c>
      <c r="C56" s="2">
        <v>1.0</v>
      </c>
      <c r="D56" s="2">
        <v>1.0</v>
      </c>
      <c r="F56" s="2" t="str">
        <f t="shared" si="1"/>
        <v>#NAME?</v>
      </c>
      <c r="G56" s="7">
        <f t="shared" si="2"/>
        <v>1</v>
      </c>
    </row>
    <row r="57" ht="15.75" customHeight="1">
      <c r="A57" s="2">
        <v>25.0</v>
      </c>
      <c r="B57" s="2" t="s">
        <v>49</v>
      </c>
      <c r="C57" s="2">
        <v>1.0</v>
      </c>
      <c r="D57" s="2">
        <v>1.0</v>
      </c>
      <c r="F57" s="2" t="str">
        <f t="shared" si="1"/>
        <v>#NAME?</v>
      </c>
      <c r="G57" s="7">
        <f t="shared" si="2"/>
        <v>1</v>
      </c>
    </row>
    <row r="58" ht="15.75" customHeight="1">
      <c r="A58" s="2">
        <v>26.0</v>
      </c>
      <c r="B58" s="2" t="s">
        <v>45</v>
      </c>
      <c r="C58" s="2">
        <v>1.0</v>
      </c>
      <c r="D58" s="2">
        <v>1.0</v>
      </c>
      <c r="F58" s="2" t="str">
        <f t="shared" si="1"/>
        <v>#NAME?</v>
      </c>
      <c r="G58" s="7">
        <f t="shared" si="2"/>
        <v>1</v>
      </c>
    </row>
    <row r="59" ht="15.75" customHeight="1">
      <c r="A59" s="2">
        <v>27.0</v>
      </c>
      <c r="B59" s="2" t="s">
        <v>51</v>
      </c>
      <c r="C59" s="2">
        <v>1.0</v>
      </c>
      <c r="D59" s="2">
        <v>1.0</v>
      </c>
      <c r="F59" s="2" t="str">
        <f t="shared" si="1"/>
        <v>#NAME?</v>
      </c>
      <c r="G59" s="7">
        <f t="shared" si="2"/>
        <v>1</v>
      </c>
    </row>
    <row r="60" ht="15.75" customHeight="1">
      <c r="B60" s="1"/>
      <c r="C60" s="1"/>
      <c r="D60" s="1"/>
      <c r="E60" s="1"/>
      <c r="F60" s="1"/>
      <c r="G60" s="1"/>
      <c r="H60" s="1"/>
      <c r="R60" s="1"/>
      <c r="S60" s="1"/>
      <c r="T60" s="1"/>
      <c r="U60" s="1"/>
      <c r="V60" s="1"/>
      <c r="W60" s="1"/>
      <c r="X60" s="1"/>
    </row>
    <row r="61" ht="15.75" customHeight="1">
      <c r="B61" s="1" t="s">
        <v>168</v>
      </c>
      <c r="C61" s="7"/>
      <c r="D61" s="7"/>
      <c r="E61" s="7"/>
      <c r="F61" s="7"/>
      <c r="G61" s="7"/>
      <c r="T61" s="7"/>
      <c r="U61" s="7"/>
      <c r="V61" s="7"/>
      <c r="W61" s="7"/>
      <c r="X61" s="7"/>
    </row>
    <row r="62" ht="15.75" customHeight="1">
      <c r="B62" s="1" t="s">
        <v>169</v>
      </c>
      <c r="C62" s="7"/>
      <c r="D62" s="7"/>
      <c r="E62" s="7"/>
      <c r="F62" s="7"/>
      <c r="G62" s="7"/>
      <c r="K62" s="1" t="s">
        <v>170</v>
      </c>
      <c r="T62" s="15" t="s">
        <v>171</v>
      </c>
      <c r="U62" s="7"/>
      <c r="V62" s="7"/>
      <c r="W62" s="7"/>
      <c r="X62" s="7"/>
      <c r="AC62" s="1" t="s">
        <v>172</v>
      </c>
      <c r="AL62" s="1" t="s">
        <v>173</v>
      </c>
      <c r="AU62" s="1" t="s">
        <v>174</v>
      </c>
      <c r="BD62" s="1" t="s">
        <v>175</v>
      </c>
      <c r="BM62" s="1" t="s">
        <v>176</v>
      </c>
      <c r="BV62" s="1" t="s">
        <v>177</v>
      </c>
      <c r="CE62" s="1" t="s">
        <v>178</v>
      </c>
      <c r="CN62" s="1" t="s">
        <v>179</v>
      </c>
      <c r="CW62" s="1" t="s">
        <v>180</v>
      </c>
      <c r="DF62" s="1" t="s">
        <v>181</v>
      </c>
    </row>
    <row r="63" ht="15.75" customHeight="1">
      <c r="B63" s="2" t="s">
        <v>165</v>
      </c>
      <c r="C63" s="2" t="s">
        <v>182</v>
      </c>
      <c r="D63" s="2" t="s">
        <v>183</v>
      </c>
      <c r="E63" s="2" t="s">
        <v>184</v>
      </c>
      <c r="F63" s="2" t="s">
        <v>185</v>
      </c>
      <c r="G63" s="2" t="s">
        <v>186</v>
      </c>
      <c r="H63" s="2" t="s">
        <v>187</v>
      </c>
      <c r="K63" s="2" t="s">
        <v>0</v>
      </c>
      <c r="L63" s="2" t="s">
        <v>182</v>
      </c>
      <c r="M63" s="2" t="s">
        <v>183</v>
      </c>
      <c r="N63" s="2" t="s">
        <v>184</v>
      </c>
      <c r="O63" s="2" t="s">
        <v>185</v>
      </c>
      <c r="P63" s="2" t="s">
        <v>186</v>
      </c>
      <c r="Q63" s="2" t="s">
        <v>187</v>
      </c>
      <c r="T63" s="2" t="s">
        <v>0</v>
      </c>
      <c r="U63" s="2" t="s">
        <v>182</v>
      </c>
      <c r="V63" s="2" t="s">
        <v>183</v>
      </c>
      <c r="W63" s="2" t="s">
        <v>184</v>
      </c>
      <c r="X63" s="2" t="s">
        <v>185</v>
      </c>
      <c r="Y63" s="2" t="s">
        <v>186</v>
      </c>
      <c r="Z63" s="2" t="s">
        <v>187</v>
      </c>
      <c r="AC63" s="2" t="s">
        <v>0</v>
      </c>
      <c r="AD63" s="2" t="s">
        <v>182</v>
      </c>
      <c r="AE63" s="2" t="s">
        <v>183</v>
      </c>
      <c r="AF63" s="2" t="s">
        <v>184</v>
      </c>
      <c r="AG63" s="2" t="s">
        <v>185</v>
      </c>
      <c r="AH63" s="2" t="s">
        <v>186</v>
      </c>
      <c r="AI63" s="2" t="s">
        <v>187</v>
      </c>
      <c r="AL63" s="2" t="s">
        <v>0</v>
      </c>
      <c r="AM63" s="2" t="s">
        <v>182</v>
      </c>
      <c r="AN63" s="2" t="s">
        <v>183</v>
      </c>
      <c r="AO63" s="2" t="s">
        <v>184</v>
      </c>
      <c r="AP63" s="2" t="s">
        <v>185</v>
      </c>
      <c r="AQ63" s="2" t="s">
        <v>186</v>
      </c>
      <c r="AR63" s="2" t="s">
        <v>187</v>
      </c>
      <c r="AU63" s="2" t="s">
        <v>0</v>
      </c>
      <c r="AV63" s="2" t="s">
        <v>182</v>
      </c>
      <c r="AW63" s="2" t="s">
        <v>183</v>
      </c>
      <c r="AX63" s="2" t="s">
        <v>184</v>
      </c>
      <c r="AY63" s="2" t="s">
        <v>185</v>
      </c>
      <c r="AZ63" s="2" t="s">
        <v>186</v>
      </c>
      <c r="BA63" s="2" t="s">
        <v>187</v>
      </c>
      <c r="BD63" s="2" t="s">
        <v>0</v>
      </c>
      <c r="BE63" s="2" t="s">
        <v>182</v>
      </c>
      <c r="BF63" s="2" t="s">
        <v>183</v>
      </c>
      <c r="BG63" s="2" t="s">
        <v>184</v>
      </c>
      <c r="BH63" s="2" t="s">
        <v>185</v>
      </c>
      <c r="BI63" s="2" t="s">
        <v>186</v>
      </c>
      <c r="BJ63" s="2" t="s">
        <v>187</v>
      </c>
      <c r="BM63" s="2" t="s">
        <v>0</v>
      </c>
      <c r="BN63" s="2" t="s">
        <v>182</v>
      </c>
      <c r="BO63" s="2" t="s">
        <v>183</v>
      </c>
      <c r="BP63" s="2" t="s">
        <v>184</v>
      </c>
      <c r="BQ63" s="2" t="s">
        <v>185</v>
      </c>
      <c r="BR63" s="2" t="s">
        <v>186</v>
      </c>
      <c r="BS63" s="2" t="s">
        <v>187</v>
      </c>
      <c r="BV63" s="2" t="s">
        <v>0</v>
      </c>
      <c r="BW63" s="2" t="s">
        <v>182</v>
      </c>
      <c r="BX63" s="2" t="s">
        <v>183</v>
      </c>
      <c r="BY63" s="2" t="s">
        <v>184</v>
      </c>
      <c r="BZ63" s="2" t="s">
        <v>185</v>
      </c>
      <c r="CA63" s="2" t="s">
        <v>186</v>
      </c>
      <c r="CB63" s="2" t="s">
        <v>187</v>
      </c>
      <c r="CE63" s="2" t="s">
        <v>0</v>
      </c>
      <c r="CF63" s="2" t="s">
        <v>182</v>
      </c>
      <c r="CG63" s="2" t="s">
        <v>183</v>
      </c>
      <c r="CH63" s="2" t="s">
        <v>184</v>
      </c>
      <c r="CI63" s="2" t="s">
        <v>185</v>
      </c>
      <c r="CJ63" s="2" t="s">
        <v>186</v>
      </c>
      <c r="CK63" s="2" t="s">
        <v>187</v>
      </c>
      <c r="CN63" s="2" t="s">
        <v>0</v>
      </c>
      <c r="CO63" s="2" t="s">
        <v>182</v>
      </c>
      <c r="CP63" s="2" t="s">
        <v>183</v>
      </c>
      <c r="CQ63" s="2" t="s">
        <v>184</v>
      </c>
      <c r="CR63" s="2" t="s">
        <v>185</v>
      </c>
      <c r="CS63" s="2" t="s">
        <v>186</v>
      </c>
      <c r="CT63" s="2" t="s">
        <v>187</v>
      </c>
      <c r="CW63" s="2" t="s">
        <v>0</v>
      </c>
      <c r="CX63" s="2" t="s">
        <v>182</v>
      </c>
      <c r="CY63" s="2" t="s">
        <v>183</v>
      </c>
      <c r="CZ63" s="2" t="s">
        <v>184</v>
      </c>
      <c r="DA63" s="2" t="s">
        <v>185</v>
      </c>
      <c r="DB63" s="2" t="s">
        <v>186</v>
      </c>
      <c r="DC63" s="2" t="s">
        <v>187</v>
      </c>
      <c r="DF63" s="2" t="s">
        <v>0</v>
      </c>
      <c r="DG63" s="2" t="s">
        <v>182</v>
      </c>
      <c r="DH63" s="2" t="s">
        <v>183</v>
      </c>
      <c r="DI63" s="2" t="s">
        <v>184</v>
      </c>
      <c r="DJ63" s="2" t="s">
        <v>185</v>
      </c>
      <c r="DK63" s="2" t="s">
        <v>186</v>
      </c>
      <c r="DL63" s="2" t="s">
        <v>187</v>
      </c>
    </row>
    <row r="64" ht="15.75" customHeight="1"/>
    <row r="65" ht="15.75" customHeight="1">
      <c r="A65" s="2">
        <v>1.0</v>
      </c>
      <c r="B65" s="2" t="s">
        <v>8</v>
      </c>
      <c r="C65" s="7">
        <v>0.6960784314</v>
      </c>
      <c r="D65" s="7">
        <v>0.8431372549</v>
      </c>
      <c r="E65" s="7">
        <v>0.7941176471</v>
      </c>
      <c r="F65" s="15">
        <v>0.9705882</v>
      </c>
      <c r="G65" s="2">
        <v>102.0</v>
      </c>
      <c r="H65" s="2">
        <v>138.0</v>
      </c>
      <c r="J65" s="2">
        <v>1.0</v>
      </c>
      <c r="K65" s="2" t="s">
        <v>8</v>
      </c>
      <c r="L65" s="7">
        <v>0.5588235294</v>
      </c>
      <c r="M65" s="7">
        <v>0.6862745098</v>
      </c>
      <c r="N65" s="7">
        <v>0.6666666667</v>
      </c>
      <c r="O65" s="15">
        <v>0.8627451</v>
      </c>
      <c r="P65" s="2">
        <v>102.0</v>
      </c>
      <c r="Q65" s="2">
        <v>138.0</v>
      </c>
      <c r="S65" s="2">
        <v>1.0</v>
      </c>
      <c r="T65" s="2" t="s">
        <v>8</v>
      </c>
      <c r="U65" s="7">
        <v>0.5392156863</v>
      </c>
      <c r="V65" s="7">
        <v>0.6176470588</v>
      </c>
      <c r="W65" s="7">
        <v>0.5294117647</v>
      </c>
      <c r="X65" s="15">
        <v>0.8137255</v>
      </c>
      <c r="Y65" s="2">
        <v>102.0</v>
      </c>
      <c r="Z65" s="2">
        <v>138.0</v>
      </c>
      <c r="AB65" s="2">
        <v>1.0</v>
      </c>
      <c r="AC65" s="2" t="s">
        <v>8</v>
      </c>
      <c r="AD65" s="7">
        <v>0.5098039216</v>
      </c>
      <c r="AE65" s="7">
        <v>0.5294117647</v>
      </c>
      <c r="AF65" s="7">
        <v>0.4411764706</v>
      </c>
      <c r="AG65" s="15">
        <v>0.7549019</v>
      </c>
      <c r="AH65" s="2">
        <v>102.0</v>
      </c>
      <c r="AI65" s="2">
        <v>138.0</v>
      </c>
      <c r="AK65" s="2">
        <v>1.0</v>
      </c>
      <c r="AL65" s="2" t="s">
        <v>8</v>
      </c>
      <c r="AM65" s="7">
        <v>0.2450980392</v>
      </c>
      <c r="AN65" s="7">
        <v>0.3137254902</v>
      </c>
      <c r="AO65" s="7">
        <v>0.2450980392</v>
      </c>
      <c r="AP65" s="15">
        <v>0.4509804</v>
      </c>
      <c r="AQ65" s="2">
        <v>102.0</v>
      </c>
      <c r="AR65" s="2">
        <v>138.0</v>
      </c>
      <c r="AT65" s="2">
        <v>1.0</v>
      </c>
      <c r="AU65" s="2" t="s">
        <v>8</v>
      </c>
      <c r="AV65" s="7">
        <v>0.4215686275</v>
      </c>
      <c r="AW65" s="7">
        <v>0.568627451</v>
      </c>
      <c r="AX65" s="7">
        <v>0.4803921569</v>
      </c>
      <c r="AY65" s="15">
        <v>0.7156863</v>
      </c>
      <c r="AZ65" s="2">
        <v>102.0</v>
      </c>
      <c r="BA65" s="2">
        <v>138.0</v>
      </c>
      <c r="BC65" s="2">
        <v>1.0</v>
      </c>
      <c r="BD65" s="2" t="s">
        <v>8</v>
      </c>
      <c r="BE65" s="7">
        <v>0.4117647059</v>
      </c>
      <c r="BF65" s="7">
        <v>0.5588235294</v>
      </c>
      <c r="BG65" s="7">
        <v>0.4705882353</v>
      </c>
      <c r="BH65" s="15">
        <v>0.7058824</v>
      </c>
      <c r="BI65" s="2">
        <v>102.0</v>
      </c>
      <c r="BJ65" s="2">
        <v>138.0</v>
      </c>
      <c r="BL65" s="2">
        <v>1.0</v>
      </c>
      <c r="BM65" s="2" t="s">
        <v>8</v>
      </c>
      <c r="BN65" s="7">
        <v>0.1960784314</v>
      </c>
      <c r="BO65" s="7">
        <v>0.2647058824</v>
      </c>
      <c r="BP65" s="7">
        <v>0.2254901961</v>
      </c>
      <c r="BQ65" s="15">
        <v>0.3823529</v>
      </c>
      <c r="BR65" s="2">
        <v>102.0</v>
      </c>
      <c r="BS65" s="2">
        <v>138.0</v>
      </c>
      <c r="BU65" s="2">
        <v>1.0</v>
      </c>
      <c r="BV65" s="2" t="s">
        <v>8</v>
      </c>
      <c r="BW65" s="7">
        <v>0.3431372549</v>
      </c>
      <c r="BX65" s="7">
        <v>0.5098039216</v>
      </c>
      <c r="BY65" s="7">
        <v>0.4705882353</v>
      </c>
      <c r="BZ65" s="7">
        <v>0.6470588</v>
      </c>
      <c r="CA65" s="2">
        <v>102.0</v>
      </c>
      <c r="CB65" s="2">
        <v>138.0</v>
      </c>
      <c r="CD65" s="2">
        <v>1.0</v>
      </c>
      <c r="CE65" s="2" t="s">
        <v>8</v>
      </c>
      <c r="CF65" s="7" t="s">
        <v>86</v>
      </c>
      <c r="CG65" s="7" t="s">
        <v>86</v>
      </c>
      <c r="CH65" s="7" t="s">
        <v>86</v>
      </c>
      <c r="CI65" s="7" t="s">
        <v>86</v>
      </c>
      <c r="CJ65" s="2">
        <v>0.0</v>
      </c>
      <c r="CK65" s="2">
        <v>138.0</v>
      </c>
      <c r="CM65" s="2">
        <v>1.0</v>
      </c>
      <c r="CN65" s="2" t="s">
        <v>8</v>
      </c>
      <c r="CO65" s="7">
        <v>0.5</v>
      </c>
      <c r="CP65" s="7">
        <v>0.875</v>
      </c>
      <c r="CQ65" s="7">
        <v>0.75</v>
      </c>
      <c r="CR65" s="7">
        <v>1.0</v>
      </c>
      <c r="CS65" s="2">
        <v>8.0</v>
      </c>
      <c r="CT65" s="2">
        <v>138.0</v>
      </c>
      <c r="CV65" s="2">
        <v>1.0</v>
      </c>
      <c r="CW65" s="2" t="s">
        <v>8</v>
      </c>
      <c r="CX65" s="7">
        <v>0.5</v>
      </c>
      <c r="CY65" s="7">
        <v>1.0</v>
      </c>
      <c r="CZ65" s="7">
        <v>0.5</v>
      </c>
      <c r="DA65" s="7">
        <v>1.0</v>
      </c>
      <c r="DB65" s="2">
        <v>2.0</v>
      </c>
      <c r="DC65" s="2">
        <v>138.0</v>
      </c>
      <c r="DE65" s="2">
        <v>1.0</v>
      </c>
      <c r="DF65" s="2" t="s">
        <v>8</v>
      </c>
      <c r="DG65" s="7">
        <v>0.0</v>
      </c>
      <c r="DH65" s="7">
        <v>1.0</v>
      </c>
      <c r="DI65" s="7">
        <v>0.0</v>
      </c>
      <c r="DJ65" s="15">
        <v>1.0</v>
      </c>
      <c r="DK65" s="2">
        <v>1.0</v>
      </c>
      <c r="DL65" s="2">
        <v>138.0</v>
      </c>
    </row>
    <row r="66" ht="15.75" customHeight="1">
      <c r="A66" s="2">
        <v>2.0</v>
      </c>
      <c r="B66" s="2" t="s">
        <v>11</v>
      </c>
      <c r="C66" s="7">
        <v>0.6603773585</v>
      </c>
      <c r="D66" s="7">
        <v>0.9622641509</v>
      </c>
      <c r="E66" s="7">
        <v>0.6226415094</v>
      </c>
      <c r="F66" s="15">
        <v>1.0</v>
      </c>
      <c r="G66" s="2">
        <v>53.0</v>
      </c>
      <c r="H66" s="2">
        <v>87.0</v>
      </c>
      <c r="J66" s="2">
        <v>2.0</v>
      </c>
      <c r="K66" s="2" t="s">
        <v>11</v>
      </c>
      <c r="L66" s="7">
        <v>0.5660377358</v>
      </c>
      <c r="M66" s="7">
        <v>0.9811320755</v>
      </c>
      <c r="N66" s="7">
        <v>0.7358490566</v>
      </c>
      <c r="O66" s="15">
        <v>0.9811321</v>
      </c>
      <c r="P66" s="2">
        <v>53.0</v>
      </c>
      <c r="Q66" s="2">
        <v>87.0</v>
      </c>
      <c r="S66" s="2">
        <v>2.0</v>
      </c>
      <c r="T66" s="2" t="s">
        <v>11</v>
      </c>
      <c r="U66" s="7">
        <v>0.5660377358</v>
      </c>
      <c r="V66" s="7">
        <v>0.7169811321</v>
      </c>
      <c r="W66" s="7">
        <v>0.320754717</v>
      </c>
      <c r="X66" s="15">
        <v>0.8679245</v>
      </c>
      <c r="Y66" s="2">
        <v>53.0</v>
      </c>
      <c r="Z66" s="2">
        <v>87.0</v>
      </c>
      <c r="AB66" s="2">
        <v>2.0</v>
      </c>
      <c r="AC66" s="2" t="s">
        <v>11</v>
      </c>
      <c r="AD66" s="7">
        <v>0.5660377358</v>
      </c>
      <c r="AE66" s="7">
        <v>0.6226415094</v>
      </c>
      <c r="AF66" s="7">
        <v>0.3018867925</v>
      </c>
      <c r="AG66" s="15">
        <v>0.7924528</v>
      </c>
      <c r="AH66" s="2">
        <v>53.0</v>
      </c>
      <c r="AI66" s="2">
        <v>87.0</v>
      </c>
      <c r="AK66" s="2">
        <v>2.0</v>
      </c>
      <c r="AL66" s="2" t="s">
        <v>11</v>
      </c>
      <c r="AM66" s="7">
        <v>0.4339622642</v>
      </c>
      <c r="AN66" s="7">
        <v>0.5471698113</v>
      </c>
      <c r="AO66" s="7">
        <v>0.4150943396</v>
      </c>
      <c r="AP66" s="15">
        <v>0.6792453</v>
      </c>
      <c r="AQ66" s="2">
        <v>53.0</v>
      </c>
      <c r="AR66" s="2">
        <v>87.0</v>
      </c>
      <c r="AT66" s="2">
        <v>2.0</v>
      </c>
      <c r="AU66" s="2" t="s">
        <v>11</v>
      </c>
      <c r="AV66" s="7">
        <v>0.2830188679</v>
      </c>
      <c r="AW66" s="7">
        <v>0.3962264151</v>
      </c>
      <c r="AX66" s="7">
        <v>0.2075471698</v>
      </c>
      <c r="AY66" s="15">
        <v>0.4716981</v>
      </c>
      <c r="AZ66" s="2">
        <v>53.0</v>
      </c>
      <c r="BA66" s="2">
        <v>87.0</v>
      </c>
      <c r="BC66" s="2">
        <v>2.0</v>
      </c>
      <c r="BD66" s="2" t="s">
        <v>11</v>
      </c>
      <c r="BE66" s="7">
        <v>0.3396226415</v>
      </c>
      <c r="BF66" s="7">
        <v>0.5094339623</v>
      </c>
      <c r="BG66" s="7">
        <v>0.2830188679</v>
      </c>
      <c r="BH66" s="15">
        <v>0.6037736</v>
      </c>
      <c r="BI66" s="2">
        <v>53.0</v>
      </c>
      <c r="BJ66" s="2">
        <v>87.0</v>
      </c>
      <c r="BL66" s="2">
        <v>2.0</v>
      </c>
      <c r="BM66" s="2" t="s">
        <v>11</v>
      </c>
      <c r="BN66" s="7">
        <v>0.4339622642</v>
      </c>
      <c r="BO66" s="7">
        <v>0.4716981132</v>
      </c>
      <c r="BP66" s="7">
        <v>0.3396226415</v>
      </c>
      <c r="BQ66" s="15">
        <v>0.6226415</v>
      </c>
      <c r="BR66" s="2">
        <v>53.0</v>
      </c>
      <c r="BS66" s="2">
        <v>87.0</v>
      </c>
      <c r="BU66" s="2">
        <v>2.0</v>
      </c>
      <c r="BV66" s="2" t="s">
        <v>11</v>
      </c>
      <c r="BW66" s="7">
        <v>0.4716981132</v>
      </c>
      <c r="BX66" s="7">
        <v>0.7169811321</v>
      </c>
      <c r="BY66" s="7">
        <v>0.679245283</v>
      </c>
      <c r="BZ66" s="7">
        <v>0.8490566</v>
      </c>
      <c r="CA66" s="2">
        <v>53.0</v>
      </c>
      <c r="CB66" s="2">
        <v>87.0</v>
      </c>
      <c r="CD66" s="2">
        <v>2.0</v>
      </c>
      <c r="CE66" s="2" t="s">
        <v>11</v>
      </c>
      <c r="CF66" s="7">
        <v>1.0</v>
      </c>
      <c r="CG66" s="7">
        <v>1.0</v>
      </c>
      <c r="CH66" s="7">
        <v>0.0</v>
      </c>
      <c r="CI66" s="7">
        <v>1.0</v>
      </c>
      <c r="CJ66" s="2">
        <v>1.0</v>
      </c>
      <c r="CK66" s="2">
        <v>87.0</v>
      </c>
      <c r="CM66" s="2">
        <v>2.0</v>
      </c>
      <c r="CN66" s="2" t="s">
        <v>11</v>
      </c>
      <c r="CO66" s="7" t="s">
        <v>86</v>
      </c>
      <c r="CP66" s="7" t="s">
        <v>86</v>
      </c>
      <c r="CQ66" s="7" t="s">
        <v>86</v>
      </c>
      <c r="CR66" s="7" t="s">
        <v>86</v>
      </c>
      <c r="CS66" s="2">
        <v>0.0</v>
      </c>
      <c r="CT66" s="2">
        <v>87.0</v>
      </c>
      <c r="CV66" s="2">
        <v>2.0</v>
      </c>
      <c r="CW66" s="2" t="s">
        <v>11</v>
      </c>
      <c r="CX66" s="7">
        <v>1.0</v>
      </c>
      <c r="CY66" s="7">
        <v>1.0</v>
      </c>
      <c r="CZ66" s="7">
        <v>1.0</v>
      </c>
      <c r="DA66" s="7">
        <v>1.0</v>
      </c>
      <c r="DB66" s="2">
        <v>2.0</v>
      </c>
      <c r="DC66" s="2">
        <v>87.0</v>
      </c>
      <c r="DE66" s="2">
        <v>2.0</v>
      </c>
      <c r="DF66" s="2" t="s">
        <v>11</v>
      </c>
      <c r="DG66" s="7">
        <v>1.0</v>
      </c>
      <c r="DH66" s="7">
        <v>0.3333333</v>
      </c>
      <c r="DI66" s="7">
        <v>0.6666667</v>
      </c>
      <c r="DJ66" s="15">
        <v>1.0</v>
      </c>
      <c r="DK66" s="2">
        <v>3.0</v>
      </c>
      <c r="DL66" s="2">
        <v>87.0</v>
      </c>
    </row>
    <row r="67" ht="15.75" customHeight="1">
      <c r="A67" s="2">
        <v>3.0</v>
      </c>
      <c r="B67" s="2" t="s">
        <v>10</v>
      </c>
      <c r="C67" s="7">
        <v>0.606557377</v>
      </c>
      <c r="D67" s="7">
        <v>0.6393442623</v>
      </c>
      <c r="E67" s="7">
        <v>0.6229508197</v>
      </c>
      <c r="F67" s="15">
        <v>0.8688524</v>
      </c>
      <c r="G67" s="2">
        <v>61.0</v>
      </c>
      <c r="H67" s="2">
        <v>84.0</v>
      </c>
      <c r="J67" s="2">
        <v>3.0</v>
      </c>
      <c r="K67" s="2" t="s">
        <v>10</v>
      </c>
      <c r="L67" s="7">
        <v>0.3770491803</v>
      </c>
      <c r="M67" s="7">
        <v>0.5081967213</v>
      </c>
      <c r="N67" s="7">
        <v>0.4918032787</v>
      </c>
      <c r="O67" s="15">
        <v>0.7213115</v>
      </c>
      <c r="P67" s="2">
        <v>61.0</v>
      </c>
      <c r="Q67" s="2">
        <v>84.0</v>
      </c>
      <c r="S67" s="2">
        <v>3.0</v>
      </c>
      <c r="T67" s="2" t="s">
        <v>10</v>
      </c>
      <c r="U67" s="7">
        <v>0.606557377</v>
      </c>
      <c r="V67" s="7">
        <v>0.4590163934</v>
      </c>
      <c r="W67" s="7">
        <v>0.3278688525</v>
      </c>
      <c r="X67" s="15">
        <v>0.7704918</v>
      </c>
      <c r="Y67" s="2">
        <v>61.0</v>
      </c>
      <c r="Z67" s="2">
        <v>84.0</v>
      </c>
      <c r="AB67" s="2">
        <v>3.0</v>
      </c>
      <c r="AC67" s="2" t="s">
        <v>10</v>
      </c>
      <c r="AD67" s="7">
        <v>0.5901639344</v>
      </c>
      <c r="AE67" s="7">
        <v>0.4262295082</v>
      </c>
      <c r="AF67" s="7">
        <v>0.3606557377</v>
      </c>
      <c r="AG67" s="15">
        <v>0.7213115</v>
      </c>
      <c r="AH67" s="2">
        <v>61.0</v>
      </c>
      <c r="AI67" s="2">
        <v>84.0</v>
      </c>
      <c r="AK67" s="2">
        <v>3.0</v>
      </c>
      <c r="AL67" s="2" t="s">
        <v>10</v>
      </c>
      <c r="AM67" s="7">
        <v>0.3770491803</v>
      </c>
      <c r="AN67" s="7">
        <v>0.3606557377</v>
      </c>
      <c r="AO67" s="7">
        <v>0.4098360656</v>
      </c>
      <c r="AP67" s="15">
        <v>0.5737705</v>
      </c>
      <c r="AQ67" s="2">
        <v>61.0</v>
      </c>
      <c r="AR67" s="2">
        <v>84.0</v>
      </c>
      <c r="AT67" s="2">
        <v>3.0</v>
      </c>
      <c r="AU67" s="2" t="s">
        <v>10</v>
      </c>
      <c r="AV67" s="7">
        <v>0.2459016393</v>
      </c>
      <c r="AW67" s="7">
        <v>0.2950819672</v>
      </c>
      <c r="AX67" s="7">
        <v>0.3770491803</v>
      </c>
      <c r="AY67" s="15">
        <v>0.4918033</v>
      </c>
      <c r="AZ67" s="2">
        <v>61.0</v>
      </c>
      <c r="BA67" s="2">
        <v>84.0</v>
      </c>
      <c r="BC67" s="2">
        <v>3.0</v>
      </c>
      <c r="BD67" s="2" t="s">
        <v>10</v>
      </c>
      <c r="BE67" s="7">
        <v>0.2295081967</v>
      </c>
      <c r="BF67" s="7">
        <v>0.262295082</v>
      </c>
      <c r="BG67" s="7">
        <v>0.2950819672</v>
      </c>
      <c r="BH67" s="15">
        <v>0.442623</v>
      </c>
      <c r="BI67" s="2">
        <v>61.0</v>
      </c>
      <c r="BJ67" s="2">
        <v>84.0</v>
      </c>
      <c r="BL67" s="2">
        <v>3.0</v>
      </c>
      <c r="BM67" s="2" t="s">
        <v>10</v>
      </c>
      <c r="BN67" s="7">
        <v>0.2786885246</v>
      </c>
      <c r="BO67" s="7">
        <v>0.3114754098</v>
      </c>
      <c r="BP67" s="7">
        <v>0.3442622951</v>
      </c>
      <c r="BQ67" s="15">
        <v>0.4918033</v>
      </c>
      <c r="BR67" s="2">
        <v>61.0</v>
      </c>
      <c r="BS67" s="2">
        <v>84.0</v>
      </c>
      <c r="BU67" s="2">
        <v>3.0</v>
      </c>
      <c r="BV67" s="2" t="s">
        <v>10</v>
      </c>
      <c r="BW67" s="7">
        <v>0.262295082</v>
      </c>
      <c r="BX67" s="7">
        <v>0.2459016393</v>
      </c>
      <c r="BY67" s="7">
        <v>0.3442622951</v>
      </c>
      <c r="BZ67" s="7">
        <v>0.4590164</v>
      </c>
      <c r="CA67" s="2">
        <v>61.0</v>
      </c>
      <c r="CB67" s="2">
        <v>84.0</v>
      </c>
      <c r="CD67" s="2">
        <v>3.0</v>
      </c>
      <c r="CE67" s="2" t="s">
        <v>10</v>
      </c>
      <c r="CF67" s="7">
        <v>1.0</v>
      </c>
      <c r="CG67" s="7">
        <v>1.0</v>
      </c>
      <c r="CH67" s="7">
        <v>1.0</v>
      </c>
      <c r="CI67" s="7">
        <v>1.0</v>
      </c>
      <c r="CJ67" s="2">
        <v>1.0</v>
      </c>
      <c r="CK67" s="2">
        <v>84.0</v>
      </c>
      <c r="CM67" s="2">
        <v>3.0</v>
      </c>
      <c r="CN67" s="2" t="s">
        <v>10</v>
      </c>
      <c r="CO67" s="7" t="s">
        <v>86</v>
      </c>
      <c r="CP67" s="7" t="s">
        <v>86</v>
      </c>
      <c r="CQ67" s="7" t="s">
        <v>86</v>
      </c>
      <c r="CR67" s="7" t="s">
        <v>86</v>
      </c>
      <c r="CS67" s="2">
        <v>0.0</v>
      </c>
      <c r="CT67" s="2">
        <v>84.0</v>
      </c>
      <c r="CV67" s="2">
        <v>3.0</v>
      </c>
      <c r="CW67" s="2" t="s">
        <v>10</v>
      </c>
      <c r="CX67" s="7" t="s">
        <v>86</v>
      </c>
      <c r="CY67" s="7" t="s">
        <v>86</v>
      </c>
      <c r="CZ67" s="7" t="s">
        <v>86</v>
      </c>
      <c r="DA67" s="7" t="s">
        <v>86</v>
      </c>
      <c r="DB67" s="2">
        <v>0.0</v>
      </c>
      <c r="DC67" s="2">
        <v>84.0</v>
      </c>
      <c r="DE67" s="2">
        <v>3.0</v>
      </c>
      <c r="DF67" s="2" t="s">
        <v>10</v>
      </c>
      <c r="DG67" s="7" t="s">
        <v>86</v>
      </c>
      <c r="DH67" s="7" t="s">
        <v>86</v>
      </c>
      <c r="DI67" s="7" t="s">
        <v>86</v>
      </c>
      <c r="DJ67" s="15" t="s">
        <v>86</v>
      </c>
      <c r="DK67" s="2">
        <v>0.0</v>
      </c>
      <c r="DL67" s="2">
        <v>84.0</v>
      </c>
    </row>
    <row r="68" ht="15.75" customHeight="1">
      <c r="A68" s="2">
        <v>4.0</v>
      </c>
      <c r="B68" s="2" t="s">
        <v>13</v>
      </c>
      <c r="C68" s="7">
        <v>0.6944444444</v>
      </c>
      <c r="D68" s="7">
        <v>0.6388888889</v>
      </c>
      <c r="E68" s="7">
        <v>0.8333333333</v>
      </c>
      <c r="F68" s="15">
        <v>0.9722222</v>
      </c>
      <c r="G68" s="2">
        <v>36.0</v>
      </c>
      <c r="H68" s="2">
        <v>52.0</v>
      </c>
      <c r="J68" s="2">
        <v>4.0</v>
      </c>
      <c r="K68" s="2" t="s">
        <v>13</v>
      </c>
      <c r="L68" s="7">
        <v>0.6388888889</v>
      </c>
      <c r="M68" s="7">
        <v>0.6111111111</v>
      </c>
      <c r="N68" s="7">
        <v>0.7777777778</v>
      </c>
      <c r="O68" s="15">
        <v>0.8611111</v>
      </c>
      <c r="P68" s="2">
        <v>36.0</v>
      </c>
      <c r="Q68" s="2">
        <v>52.0</v>
      </c>
      <c r="S68" s="2">
        <v>4.0</v>
      </c>
      <c r="T68" s="2" t="s">
        <v>13</v>
      </c>
      <c r="U68" s="7">
        <v>0.5555555556</v>
      </c>
      <c r="V68" s="7">
        <v>0.4444444444</v>
      </c>
      <c r="W68" s="7">
        <v>0.4166666667</v>
      </c>
      <c r="X68" s="15">
        <v>0.6388889</v>
      </c>
      <c r="Y68" s="2">
        <v>36.0</v>
      </c>
      <c r="Z68" s="2">
        <v>52.0</v>
      </c>
      <c r="AB68" s="2">
        <v>4.0</v>
      </c>
      <c r="AC68" s="2" t="s">
        <v>13</v>
      </c>
      <c r="AD68" s="7">
        <v>0.5277777778</v>
      </c>
      <c r="AE68" s="7">
        <v>0.3888888889</v>
      </c>
      <c r="AF68" s="7">
        <v>0.4444444444</v>
      </c>
      <c r="AG68" s="15">
        <v>0.6666667</v>
      </c>
      <c r="AH68" s="2">
        <v>36.0</v>
      </c>
      <c r="AI68" s="2">
        <v>52.0</v>
      </c>
      <c r="AK68" s="2">
        <v>4.0</v>
      </c>
      <c r="AL68" s="2" t="s">
        <v>13</v>
      </c>
      <c r="AM68" s="7">
        <v>0.5</v>
      </c>
      <c r="AN68" s="7">
        <v>0.3611111111</v>
      </c>
      <c r="AO68" s="7">
        <v>0.5555555556</v>
      </c>
      <c r="AP68" s="15">
        <v>0.6666667</v>
      </c>
      <c r="AQ68" s="2">
        <v>36.0</v>
      </c>
      <c r="AR68" s="2">
        <v>52.0</v>
      </c>
      <c r="AT68" s="2">
        <v>4.0</v>
      </c>
      <c r="AU68" s="2" t="s">
        <v>13</v>
      </c>
      <c r="AV68" s="7">
        <v>0.5277777778</v>
      </c>
      <c r="AW68" s="7">
        <v>0.4722222222</v>
      </c>
      <c r="AX68" s="7">
        <v>0.6944444444</v>
      </c>
      <c r="AY68" s="15">
        <v>0.7222222</v>
      </c>
      <c r="AZ68" s="2">
        <v>36.0</v>
      </c>
      <c r="BA68" s="2">
        <v>52.0</v>
      </c>
      <c r="BC68" s="2">
        <v>4.0</v>
      </c>
      <c r="BD68" s="2" t="s">
        <v>13</v>
      </c>
      <c r="BE68" s="7">
        <v>0.5277777778</v>
      </c>
      <c r="BF68" s="7">
        <v>0.5</v>
      </c>
      <c r="BG68" s="7">
        <v>0.75</v>
      </c>
      <c r="BH68" s="15">
        <v>0.7777778</v>
      </c>
      <c r="BI68" s="2">
        <v>36.0</v>
      </c>
      <c r="BJ68" s="2">
        <v>52.0</v>
      </c>
      <c r="BL68" s="2">
        <v>4.0</v>
      </c>
      <c r="BM68" s="2" t="s">
        <v>13</v>
      </c>
      <c r="BN68" s="7">
        <v>0.4444444444</v>
      </c>
      <c r="BO68" s="7">
        <v>0.3333333333</v>
      </c>
      <c r="BP68" s="7">
        <v>0.5555555556</v>
      </c>
      <c r="BQ68" s="15">
        <v>0.6388889</v>
      </c>
      <c r="BR68" s="2">
        <v>36.0</v>
      </c>
      <c r="BS68" s="2">
        <v>52.0</v>
      </c>
      <c r="BU68" s="2">
        <v>4.0</v>
      </c>
      <c r="BV68" s="2" t="s">
        <v>13</v>
      </c>
      <c r="BW68" s="7">
        <v>0.5833333333</v>
      </c>
      <c r="BX68" s="7">
        <v>0.5555555556</v>
      </c>
      <c r="BY68" s="7">
        <v>0.75</v>
      </c>
      <c r="BZ68" s="7">
        <v>0.8055556</v>
      </c>
      <c r="CA68" s="2">
        <v>36.0</v>
      </c>
      <c r="CB68" s="2">
        <v>52.0</v>
      </c>
      <c r="CD68" s="2">
        <v>4.0</v>
      </c>
      <c r="CE68" s="2" t="s">
        <v>13</v>
      </c>
      <c r="CF68" s="7" t="s">
        <v>86</v>
      </c>
      <c r="CG68" s="7" t="s">
        <v>86</v>
      </c>
      <c r="CH68" s="7" t="s">
        <v>86</v>
      </c>
      <c r="CI68" s="7" t="s">
        <v>86</v>
      </c>
      <c r="CJ68" s="2">
        <v>0.0</v>
      </c>
      <c r="CK68" s="2">
        <v>52.0</v>
      </c>
      <c r="CM68" s="2">
        <v>4.0</v>
      </c>
      <c r="CN68" s="2" t="s">
        <v>13</v>
      </c>
      <c r="CO68" s="7" t="s">
        <v>86</v>
      </c>
      <c r="CP68" s="7" t="s">
        <v>86</v>
      </c>
      <c r="CQ68" s="7" t="s">
        <v>86</v>
      </c>
      <c r="CR68" s="7" t="s">
        <v>86</v>
      </c>
      <c r="CS68" s="2">
        <v>0.0</v>
      </c>
      <c r="CT68" s="2">
        <v>52.0</v>
      </c>
      <c r="CV68" s="2">
        <v>4.0</v>
      </c>
      <c r="CW68" s="2" t="s">
        <v>13</v>
      </c>
      <c r="CX68" s="7">
        <v>1.0</v>
      </c>
      <c r="CY68" s="7">
        <v>1.0</v>
      </c>
      <c r="CZ68" s="7">
        <v>1.0</v>
      </c>
      <c r="DA68" s="7">
        <v>1.0</v>
      </c>
      <c r="DB68" s="2">
        <v>1.0</v>
      </c>
      <c r="DC68" s="2">
        <v>52.0</v>
      </c>
      <c r="DE68" s="2">
        <v>4.0</v>
      </c>
      <c r="DF68" s="2" t="s">
        <v>13</v>
      </c>
      <c r="DG68" s="7" t="s">
        <v>86</v>
      </c>
      <c r="DH68" s="7" t="s">
        <v>86</v>
      </c>
      <c r="DI68" s="7" t="s">
        <v>86</v>
      </c>
      <c r="DJ68" s="15" t="s">
        <v>86</v>
      </c>
      <c r="DK68" s="2">
        <v>0.0</v>
      </c>
      <c r="DL68" s="2">
        <v>52.0</v>
      </c>
    </row>
    <row r="69" ht="15.75" customHeight="1">
      <c r="A69" s="2">
        <v>5.0</v>
      </c>
      <c r="B69" s="2" t="s">
        <v>15</v>
      </c>
      <c r="C69" s="7">
        <v>0.8709677419</v>
      </c>
      <c r="D69" s="7">
        <v>0.935483871</v>
      </c>
      <c r="E69" s="7">
        <v>0.935483871</v>
      </c>
      <c r="F69" s="15">
        <v>0.9677419</v>
      </c>
      <c r="G69" s="2">
        <v>31.0</v>
      </c>
      <c r="H69" s="2">
        <v>42.0</v>
      </c>
      <c r="J69" s="2">
        <v>5.0</v>
      </c>
      <c r="K69" s="2" t="s">
        <v>15</v>
      </c>
      <c r="L69" s="7">
        <v>0.1290322581</v>
      </c>
      <c r="M69" s="7">
        <v>0.1935483871</v>
      </c>
      <c r="N69" s="7">
        <v>0.2580645161</v>
      </c>
      <c r="O69" s="15">
        <v>0.2580645</v>
      </c>
      <c r="P69" s="2">
        <v>31.0</v>
      </c>
      <c r="Q69" s="2">
        <v>42.0</v>
      </c>
      <c r="S69" s="2">
        <v>5.0</v>
      </c>
      <c r="T69" s="2" t="s">
        <v>15</v>
      </c>
      <c r="U69" s="7">
        <v>0.1290322581</v>
      </c>
      <c r="V69" s="7">
        <v>0.0967741935</v>
      </c>
      <c r="W69" s="7">
        <v>0.0967741935</v>
      </c>
      <c r="X69" s="15">
        <v>0.1290323</v>
      </c>
      <c r="Y69" s="2">
        <v>31.0</v>
      </c>
      <c r="Z69" s="2">
        <v>42.0</v>
      </c>
      <c r="AB69" s="2">
        <v>5.0</v>
      </c>
      <c r="AC69" s="2" t="s">
        <v>15</v>
      </c>
      <c r="AD69" s="7">
        <v>0.1935483871</v>
      </c>
      <c r="AE69" s="7">
        <v>0.1612903226</v>
      </c>
      <c r="AF69" s="7">
        <v>0.1612903226</v>
      </c>
      <c r="AG69" s="15">
        <v>0.1935484</v>
      </c>
      <c r="AH69" s="2">
        <v>31.0</v>
      </c>
      <c r="AI69" s="2">
        <v>42.0</v>
      </c>
      <c r="AK69" s="2">
        <v>5.0</v>
      </c>
      <c r="AL69" s="2" t="s">
        <v>15</v>
      </c>
      <c r="AM69" s="7">
        <v>0.0967741935</v>
      </c>
      <c r="AN69" s="7">
        <v>0.064516129</v>
      </c>
      <c r="AO69" s="7">
        <v>0.064516129</v>
      </c>
      <c r="AP69" s="15">
        <v>0.0967742</v>
      </c>
      <c r="AQ69" s="2">
        <v>31.0</v>
      </c>
      <c r="AR69" s="2">
        <v>42.0</v>
      </c>
      <c r="AT69" s="2">
        <v>5.0</v>
      </c>
      <c r="AU69" s="2" t="s">
        <v>15</v>
      </c>
      <c r="AV69" s="7">
        <v>0.2258064516</v>
      </c>
      <c r="AW69" s="7">
        <v>0.2258064516</v>
      </c>
      <c r="AX69" s="7">
        <v>0.2258064516</v>
      </c>
      <c r="AY69" s="15">
        <v>0.2903226</v>
      </c>
      <c r="AZ69" s="2">
        <v>31.0</v>
      </c>
      <c r="BA69" s="2">
        <v>42.0</v>
      </c>
      <c r="BC69" s="2">
        <v>5.0</v>
      </c>
      <c r="BD69" s="2" t="s">
        <v>15</v>
      </c>
      <c r="BE69" s="7">
        <v>0.2903225806</v>
      </c>
      <c r="BF69" s="7">
        <v>0.3225806452</v>
      </c>
      <c r="BG69" s="7">
        <v>0.3225806452</v>
      </c>
      <c r="BH69" s="15">
        <v>0.3870968</v>
      </c>
      <c r="BI69" s="2">
        <v>31.0</v>
      </c>
      <c r="BJ69" s="2">
        <v>42.0</v>
      </c>
      <c r="BL69" s="2">
        <v>5.0</v>
      </c>
      <c r="BM69" s="2" t="s">
        <v>15</v>
      </c>
      <c r="BN69" s="7">
        <v>0.0967741935</v>
      </c>
      <c r="BO69" s="7">
        <v>0.064516129</v>
      </c>
      <c r="BP69" s="7">
        <v>0.064516129</v>
      </c>
      <c r="BQ69" s="15">
        <v>0.0967742</v>
      </c>
      <c r="BR69" s="2">
        <v>31.0</v>
      </c>
      <c r="BS69" s="2">
        <v>42.0</v>
      </c>
      <c r="BU69" s="2">
        <v>5.0</v>
      </c>
      <c r="BV69" s="2" t="s">
        <v>15</v>
      </c>
      <c r="BW69" s="7">
        <v>0.2258064516</v>
      </c>
      <c r="BX69" s="7">
        <v>0.2258064516</v>
      </c>
      <c r="BY69" s="7">
        <v>0.2258064516</v>
      </c>
      <c r="BZ69" s="7">
        <v>0.2903226</v>
      </c>
      <c r="CA69" s="2">
        <v>31.0</v>
      </c>
      <c r="CB69" s="2">
        <v>42.0</v>
      </c>
      <c r="CD69" s="2">
        <v>5.0</v>
      </c>
      <c r="CE69" s="2" t="s">
        <v>15</v>
      </c>
      <c r="CF69" s="7" t="s">
        <v>86</v>
      </c>
      <c r="CG69" s="7" t="s">
        <v>86</v>
      </c>
      <c r="CH69" s="7" t="s">
        <v>86</v>
      </c>
      <c r="CI69" s="7" t="s">
        <v>86</v>
      </c>
      <c r="CJ69" s="2">
        <v>0.0</v>
      </c>
      <c r="CK69" s="2">
        <v>42.0</v>
      </c>
      <c r="CM69" s="2">
        <v>5.0</v>
      </c>
      <c r="CN69" s="2" t="s">
        <v>15</v>
      </c>
      <c r="CO69" s="7" t="s">
        <v>86</v>
      </c>
      <c r="CP69" s="7" t="s">
        <v>86</v>
      </c>
      <c r="CQ69" s="7" t="s">
        <v>86</v>
      </c>
      <c r="CR69" s="7" t="s">
        <v>86</v>
      </c>
      <c r="CS69" s="2">
        <v>0.0</v>
      </c>
      <c r="CT69" s="2">
        <v>42.0</v>
      </c>
      <c r="CV69" s="2">
        <v>5.0</v>
      </c>
      <c r="CW69" s="2" t="s">
        <v>15</v>
      </c>
      <c r="CX69" s="7" t="s">
        <v>86</v>
      </c>
      <c r="CY69" s="7" t="s">
        <v>86</v>
      </c>
      <c r="CZ69" s="7" t="s">
        <v>86</v>
      </c>
      <c r="DA69" s="7" t="s">
        <v>86</v>
      </c>
      <c r="DB69" s="2">
        <v>0.0</v>
      </c>
      <c r="DC69" s="2">
        <v>42.0</v>
      </c>
      <c r="DE69" s="2">
        <v>5.0</v>
      </c>
      <c r="DF69" s="2" t="s">
        <v>15</v>
      </c>
      <c r="DG69" s="7" t="s">
        <v>86</v>
      </c>
      <c r="DH69" s="7" t="s">
        <v>86</v>
      </c>
      <c r="DI69" s="7" t="s">
        <v>86</v>
      </c>
      <c r="DJ69" s="15" t="s">
        <v>86</v>
      </c>
      <c r="DK69" s="2">
        <v>0.0</v>
      </c>
      <c r="DL69" s="2">
        <v>42.0</v>
      </c>
    </row>
    <row r="70" ht="15.75" customHeight="1">
      <c r="A70" s="2">
        <v>6.0</v>
      </c>
      <c r="B70" s="2" t="s">
        <v>17</v>
      </c>
      <c r="C70" s="7">
        <v>0.8947368421</v>
      </c>
      <c r="D70" s="7">
        <v>0.8421052632</v>
      </c>
      <c r="E70" s="7">
        <v>0.8947368421</v>
      </c>
      <c r="F70" s="15">
        <v>0.9473684</v>
      </c>
      <c r="G70" s="2">
        <v>19.0</v>
      </c>
      <c r="H70" s="2">
        <v>24.0</v>
      </c>
      <c r="J70" s="2">
        <v>6.0</v>
      </c>
      <c r="K70" s="2" t="s">
        <v>17</v>
      </c>
      <c r="L70" s="7">
        <v>0.4210526316</v>
      </c>
      <c r="M70" s="7">
        <v>0.6842105263</v>
      </c>
      <c r="N70" s="7">
        <v>0.5789473684</v>
      </c>
      <c r="O70" s="15">
        <v>0.7894737</v>
      </c>
      <c r="P70" s="2">
        <v>19.0</v>
      </c>
      <c r="Q70" s="2">
        <v>24.0</v>
      </c>
      <c r="S70" s="2">
        <v>6.0</v>
      </c>
      <c r="T70" s="2" t="s">
        <v>17</v>
      </c>
      <c r="U70" s="7">
        <v>0.5789473684</v>
      </c>
      <c r="V70" s="7">
        <v>0.3157894737</v>
      </c>
      <c r="W70" s="7">
        <v>0.2105263158</v>
      </c>
      <c r="X70" s="15">
        <v>0.6842105</v>
      </c>
      <c r="Y70" s="2">
        <v>19.0</v>
      </c>
      <c r="Z70" s="2">
        <v>24.0</v>
      </c>
      <c r="AB70" s="2">
        <v>6.0</v>
      </c>
      <c r="AC70" s="2" t="s">
        <v>17</v>
      </c>
      <c r="AD70" s="7">
        <v>0.6315789474</v>
      </c>
      <c r="AE70" s="7">
        <v>0.3684210526</v>
      </c>
      <c r="AF70" s="7">
        <v>0.2631578947</v>
      </c>
      <c r="AG70" s="15">
        <v>0.7368421</v>
      </c>
      <c r="AH70" s="2">
        <v>19.0</v>
      </c>
      <c r="AI70" s="2">
        <v>24.0</v>
      </c>
      <c r="AK70" s="2">
        <v>6.0</v>
      </c>
      <c r="AL70" s="2" t="s">
        <v>17</v>
      </c>
      <c r="AM70" s="7">
        <v>0.4210526316</v>
      </c>
      <c r="AN70" s="7">
        <v>0.3684210526</v>
      </c>
      <c r="AO70" s="7">
        <v>0.2105263158</v>
      </c>
      <c r="AP70" s="15">
        <v>0.4736842</v>
      </c>
      <c r="AQ70" s="2">
        <v>19.0</v>
      </c>
      <c r="AR70" s="2">
        <v>24.0</v>
      </c>
      <c r="AT70" s="2">
        <v>6.0</v>
      </c>
      <c r="AU70" s="2" t="s">
        <v>17</v>
      </c>
      <c r="AV70" s="7">
        <v>0.3684210526</v>
      </c>
      <c r="AW70" s="7">
        <v>0.3157894737</v>
      </c>
      <c r="AX70" s="7">
        <v>0.3684210526</v>
      </c>
      <c r="AY70" s="15">
        <v>0.5263158</v>
      </c>
      <c r="AZ70" s="2">
        <v>19.0</v>
      </c>
      <c r="BA70" s="2">
        <v>24.0</v>
      </c>
      <c r="BC70" s="2">
        <v>6.0</v>
      </c>
      <c r="BD70" s="2" t="s">
        <v>17</v>
      </c>
      <c r="BE70" s="7">
        <v>0.3684210526</v>
      </c>
      <c r="BF70" s="7">
        <v>0.5263157895</v>
      </c>
      <c r="BG70" s="7">
        <v>0.5263157895</v>
      </c>
      <c r="BH70" s="15">
        <v>0.5789474</v>
      </c>
      <c r="BI70" s="2">
        <v>19.0</v>
      </c>
      <c r="BJ70" s="2">
        <v>24.0</v>
      </c>
      <c r="BL70" s="2">
        <v>6.0</v>
      </c>
      <c r="BM70" s="2" t="s">
        <v>17</v>
      </c>
      <c r="BN70" s="7">
        <v>0.3684210526</v>
      </c>
      <c r="BO70" s="7">
        <v>0.2631578947</v>
      </c>
      <c r="BP70" s="7">
        <v>0.1578947368</v>
      </c>
      <c r="BQ70" s="15">
        <v>0.368421</v>
      </c>
      <c r="BR70" s="2">
        <v>19.0</v>
      </c>
      <c r="BS70" s="2">
        <v>24.0</v>
      </c>
      <c r="BU70" s="2">
        <v>6.0</v>
      </c>
      <c r="BV70" s="2" t="s">
        <v>17</v>
      </c>
      <c r="BW70" s="7">
        <v>0.3157894737</v>
      </c>
      <c r="BX70" s="7">
        <v>0.4210526316</v>
      </c>
      <c r="BY70" s="7">
        <v>0.4210526316</v>
      </c>
      <c r="BZ70" s="7">
        <v>0.5263158</v>
      </c>
      <c r="CA70" s="2">
        <v>19.0</v>
      </c>
      <c r="CB70" s="2">
        <v>24.0</v>
      </c>
      <c r="CD70" s="2">
        <v>6.0</v>
      </c>
      <c r="CE70" s="2" t="s">
        <v>17</v>
      </c>
      <c r="CF70" s="7">
        <v>1.0</v>
      </c>
      <c r="CG70" s="7">
        <v>1.0</v>
      </c>
      <c r="CH70" s="7">
        <v>1.0</v>
      </c>
      <c r="CI70" s="7">
        <v>1.0</v>
      </c>
      <c r="CJ70" s="2">
        <v>2.0</v>
      </c>
      <c r="CK70" s="2">
        <v>24.0</v>
      </c>
      <c r="CM70" s="2">
        <v>6.0</v>
      </c>
      <c r="CN70" s="2" t="s">
        <v>17</v>
      </c>
      <c r="CO70" s="7" t="s">
        <v>86</v>
      </c>
      <c r="CP70" s="7" t="s">
        <v>86</v>
      </c>
      <c r="CQ70" s="7" t="s">
        <v>86</v>
      </c>
      <c r="CR70" s="7" t="s">
        <v>86</v>
      </c>
      <c r="CS70" s="2">
        <v>0.0</v>
      </c>
      <c r="CT70" s="2">
        <v>24.0</v>
      </c>
      <c r="CV70" s="2">
        <v>6.0</v>
      </c>
      <c r="CW70" s="2" t="s">
        <v>17</v>
      </c>
      <c r="CX70" s="7">
        <v>1.0</v>
      </c>
      <c r="CY70" s="7">
        <v>1.0</v>
      </c>
      <c r="CZ70" s="7">
        <v>1.0</v>
      </c>
      <c r="DA70" s="7">
        <v>1.0</v>
      </c>
      <c r="DB70" s="2">
        <v>1.0</v>
      </c>
      <c r="DC70" s="2">
        <v>24.0</v>
      </c>
      <c r="DE70" s="2">
        <v>6.0</v>
      </c>
      <c r="DF70" s="2" t="s">
        <v>17</v>
      </c>
      <c r="DG70" s="7">
        <v>1.0</v>
      </c>
      <c r="DH70" s="7">
        <v>1.0</v>
      </c>
      <c r="DI70" s="7">
        <v>1.0</v>
      </c>
      <c r="DJ70" s="15">
        <v>1.0</v>
      </c>
      <c r="DK70" s="2">
        <v>2.0</v>
      </c>
      <c r="DL70" s="2">
        <v>24.0</v>
      </c>
    </row>
    <row r="71" ht="15.75" customHeight="1">
      <c r="A71" s="2">
        <v>7.0</v>
      </c>
      <c r="B71" s="2" t="s">
        <v>19</v>
      </c>
      <c r="C71" s="7">
        <v>0.9090909091</v>
      </c>
      <c r="D71" s="7">
        <v>0.9090909091</v>
      </c>
      <c r="E71" s="7">
        <v>0.9090909091</v>
      </c>
      <c r="F71" s="15">
        <v>0.9090909</v>
      </c>
      <c r="G71" s="2">
        <v>11.0</v>
      </c>
      <c r="H71" s="2">
        <v>14.0</v>
      </c>
      <c r="J71" s="2">
        <v>7.0</v>
      </c>
      <c r="K71" s="2" t="s">
        <v>19</v>
      </c>
      <c r="L71" s="7">
        <v>0.5454545455</v>
      </c>
      <c r="M71" s="7">
        <v>0.6363636364</v>
      </c>
      <c r="N71" s="7">
        <v>0.7272727273</v>
      </c>
      <c r="O71" s="15">
        <v>0.8181818</v>
      </c>
      <c r="P71" s="2">
        <v>11.0</v>
      </c>
      <c r="Q71" s="2">
        <v>14.0</v>
      </c>
      <c r="S71" s="2">
        <v>7.0</v>
      </c>
      <c r="T71" s="2" t="s">
        <v>19</v>
      </c>
      <c r="U71" s="7">
        <v>0.5454545455</v>
      </c>
      <c r="V71" s="7">
        <v>0.2727272727</v>
      </c>
      <c r="W71" s="7">
        <v>0.0</v>
      </c>
      <c r="X71" s="15">
        <v>0.5454546</v>
      </c>
      <c r="Y71" s="2">
        <v>11.0</v>
      </c>
      <c r="Z71" s="2">
        <v>14.0</v>
      </c>
      <c r="AB71" s="2">
        <v>7.0</v>
      </c>
      <c r="AC71" s="2" t="s">
        <v>19</v>
      </c>
      <c r="AD71" s="7">
        <v>0.5454545455</v>
      </c>
      <c r="AE71" s="7">
        <v>0.2727272727</v>
      </c>
      <c r="AF71" s="7">
        <v>0.0</v>
      </c>
      <c r="AG71" s="15">
        <v>0.5454546</v>
      </c>
      <c r="AH71" s="2">
        <v>11.0</v>
      </c>
      <c r="AI71" s="2">
        <v>14.0</v>
      </c>
      <c r="AK71" s="2">
        <v>7.0</v>
      </c>
      <c r="AL71" s="2" t="s">
        <v>19</v>
      </c>
      <c r="AM71" s="7">
        <v>0.5454545455</v>
      </c>
      <c r="AN71" s="7">
        <v>0.8181818182</v>
      </c>
      <c r="AO71" s="7">
        <v>0.7272727273</v>
      </c>
      <c r="AP71" s="15">
        <v>0.9090909</v>
      </c>
      <c r="AQ71" s="2">
        <v>11.0</v>
      </c>
      <c r="AR71" s="2">
        <v>14.0</v>
      </c>
      <c r="AT71" s="2">
        <v>7.0</v>
      </c>
      <c r="AU71" s="2" t="s">
        <v>19</v>
      </c>
      <c r="AV71" s="7">
        <v>0.3636363636</v>
      </c>
      <c r="AW71" s="7">
        <v>0.2727272727</v>
      </c>
      <c r="AX71" s="7">
        <v>0.2727272727</v>
      </c>
      <c r="AY71" s="15">
        <v>0.3636364</v>
      </c>
      <c r="AZ71" s="2">
        <v>11.0</v>
      </c>
      <c r="BA71" s="2">
        <v>14.0</v>
      </c>
      <c r="BC71" s="2">
        <v>7.0</v>
      </c>
      <c r="BD71" s="2" t="s">
        <v>19</v>
      </c>
      <c r="BE71" s="7">
        <v>0.3636363636</v>
      </c>
      <c r="BF71" s="7">
        <v>0.2727272727</v>
      </c>
      <c r="BG71" s="7">
        <v>0.3636363636</v>
      </c>
      <c r="BH71" s="15">
        <v>0.4545455</v>
      </c>
      <c r="BI71" s="2">
        <v>11.0</v>
      </c>
      <c r="BJ71" s="2">
        <v>14.0</v>
      </c>
      <c r="BL71" s="2">
        <v>7.0</v>
      </c>
      <c r="BM71" s="2" t="s">
        <v>19</v>
      </c>
      <c r="BN71" s="7">
        <v>0.3636363636</v>
      </c>
      <c r="BO71" s="7">
        <v>0.6363636364</v>
      </c>
      <c r="BP71" s="7">
        <v>0.4545454545</v>
      </c>
      <c r="BQ71" s="15">
        <v>0.6363636</v>
      </c>
      <c r="BR71" s="2">
        <v>11.0</v>
      </c>
      <c r="BS71" s="2">
        <v>14.0</v>
      </c>
      <c r="BU71" s="2">
        <v>7.0</v>
      </c>
      <c r="BV71" s="2" t="s">
        <v>19</v>
      </c>
      <c r="BW71" s="7">
        <v>0.4545454545</v>
      </c>
      <c r="BX71" s="7">
        <v>0.6363636364</v>
      </c>
      <c r="BY71" s="7">
        <v>0.6363636364</v>
      </c>
      <c r="BZ71" s="7">
        <v>0.6363636</v>
      </c>
      <c r="CA71" s="2">
        <v>11.0</v>
      </c>
      <c r="CB71" s="2">
        <v>14.0</v>
      </c>
      <c r="CD71" s="2">
        <v>7.0</v>
      </c>
      <c r="CE71" s="2" t="s">
        <v>19</v>
      </c>
      <c r="CF71" s="7">
        <v>1.0</v>
      </c>
      <c r="CG71" s="7">
        <v>1.0</v>
      </c>
      <c r="CH71" s="7">
        <v>1.0</v>
      </c>
      <c r="CI71" s="7">
        <v>1.0</v>
      </c>
      <c r="CJ71" s="2">
        <v>1.0</v>
      </c>
      <c r="CK71" s="2">
        <v>14.0</v>
      </c>
      <c r="CM71" s="2">
        <v>7.0</v>
      </c>
      <c r="CN71" s="2" t="s">
        <v>19</v>
      </c>
      <c r="CO71" s="7" t="s">
        <v>86</v>
      </c>
      <c r="CP71" s="7" t="s">
        <v>86</v>
      </c>
      <c r="CQ71" s="7" t="s">
        <v>86</v>
      </c>
      <c r="CR71" s="7" t="s">
        <v>86</v>
      </c>
      <c r="CS71" s="2">
        <v>0.0</v>
      </c>
      <c r="CT71" s="2">
        <v>14.0</v>
      </c>
      <c r="CV71" s="2">
        <v>7.0</v>
      </c>
      <c r="CW71" s="2" t="s">
        <v>19</v>
      </c>
      <c r="CX71" s="7" t="s">
        <v>86</v>
      </c>
      <c r="CY71" s="7" t="s">
        <v>86</v>
      </c>
      <c r="CZ71" s="7" t="s">
        <v>86</v>
      </c>
      <c r="DA71" s="7" t="s">
        <v>86</v>
      </c>
      <c r="DB71" s="2">
        <v>0.0</v>
      </c>
      <c r="DC71" s="2">
        <v>14.0</v>
      </c>
      <c r="DE71" s="2">
        <v>7.0</v>
      </c>
      <c r="DF71" s="2" t="s">
        <v>19</v>
      </c>
      <c r="DG71" s="7" t="s">
        <v>86</v>
      </c>
      <c r="DH71" s="7" t="s">
        <v>86</v>
      </c>
      <c r="DI71" s="7" t="s">
        <v>86</v>
      </c>
      <c r="DJ71" s="15" t="s">
        <v>86</v>
      </c>
      <c r="DK71" s="2">
        <v>0.0</v>
      </c>
      <c r="DL71" s="2">
        <v>14.0</v>
      </c>
    </row>
    <row r="72" ht="15.75" customHeight="1">
      <c r="A72" s="2">
        <v>8.0</v>
      </c>
      <c r="B72" s="2" t="s">
        <v>20</v>
      </c>
      <c r="C72" s="7">
        <v>0.1666666667</v>
      </c>
      <c r="D72" s="7">
        <v>0.0</v>
      </c>
      <c r="E72" s="7">
        <v>0.1666666667</v>
      </c>
      <c r="F72" s="15">
        <v>0.1666667</v>
      </c>
      <c r="G72" s="2">
        <v>6.0</v>
      </c>
      <c r="H72" s="2">
        <v>11.0</v>
      </c>
      <c r="J72" s="2">
        <v>8.0</v>
      </c>
      <c r="K72" s="2" t="s">
        <v>20</v>
      </c>
      <c r="L72" s="7">
        <v>0.0</v>
      </c>
      <c r="M72" s="7">
        <v>0.0</v>
      </c>
      <c r="N72" s="7">
        <v>0.0</v>
      </c>
      <c r="O72" s="15">
        <v>0.0</v>
      </c>
      <c r="P72" s="2">
        <v>6.0</v>
      </c>
      <c r="Q72" s="2">
        <v>11.0</v>
      </c>
      <c r="S72" s="2">
        <v>8.0</v>
      </c>
      <c r="T72" s="2" t="s">
        <v>20</v>
      </c>
      <c r="U72" s="7">
        <v>0.3333333333</v>
      </c>
      <c r="V72" s="7">
        <v>0.1666666667</v>
      </c>
      <c r="W72" s="7">
        <v>0.1666666667</v>
      </c>
      <c r="X72" s="15">
        <v>0.3333333</v>
      </c>
      <c r="Y72" s="2">
        <v>6.0</v>
      </c>
      <c r="Z72" s="2">
        <v>11.0</v>
      </c>
      <c r="AB72" s="2">
        <v>8.0</v>
      </c>
      <c r="AC72" s="2" t="s">
        <v>20</v>
      </c>
      <c r="AD72" s="7">
        <v>0.1666666667</v>
      </c>
      <c r="AE72" s="7">
        <v>0.1666666667</v>
      </c>
      <c r="AF72" s="7">
        <v>0.1666666667</v>
      </c>
      <c r="AG72" s="15">
        <v>0.1666667</v>
      </c>
      <c r="AH72" s="2">
        <v>6.0</v>
      </c>
      <c r="AI72" s="2">
        <v>11.0</v>
      </c>
      <c r="AK72" s="2">
        <v>8.0</v>
      </c>
      <c r="AL72" s="2" t="s">
        <v>20</v>
      </c>
      <c r="AM72" s="7">
        <v>0.0</v>
      </c>
      <c r="AN72" s="7">
        <v>0.0</v>
      </c>
      <c r="AO72" s="7">
        <v>0.0</v>
      </c>
      <c r="AP72" s="15">
        <v>0.0</v>
      </c>
      <c r="AQ72" s="2">
        <v>6.0</v>
      </c>
      <c r="AR72" s="2">
        <v>11.0</v>
      </c>
      <c r="AT72" s="2">
        <v>8.0</v>
      </c>
      <c r="AU72" s="2" t="s">
        <v>20</v>
      </c>
      <c r="AV72" s="7">
        <v>0.1666666667</v>
      </c>
      <c r="AW72" s="7">
        <v>0.0</v>
      </c>
      <c r="AX72" s="7">
        <v>0.0</v>
      </c>
      <c r="AY72" s="15">
        <v>0.1666667</v>
      </c>
      <c r="AZ72" s="2">
        <v>6.0</v>
      </c>
      <c r="BA72" s="2">
        <v>11.0</v>
      </c>
      <c r="BC72" s="2">
        <v>8.0</v>
      </c>
      <c r="BD72" s="2" t="s">
        <v>20</v>
      </c>
      <c r="BE72" s="7">
        <v>0.1666666667</v>
      </c>
      <c r="BF72" s="7">
        <v>0.0</v>
      </c>
      <c r="BG72" s="7">
        <v>0.0</v>
      </c>
      <c r="BH72" s="15">
        <v>0.1666667</v>
      </c>
      <c r="BI72" s="2">
        <v>6.0</v>
      </c>
      <c r="BJ72" s="2">
        <v>11.0</v>
      </c>
      <c r="BL72" s="2">
        <v>8.0</v>
      </c>
      <c r="BM72" s="2" t="s">
        <v>20</v>
      </c>
      <c r="BN72" s="7">
        <v>0.0</v>
      </c>
      <c r="BO72" s="7">
        <v>0.0</v>
      </c>
      <c r="BP72" s="7">
        <v>0.0</v>
      </c>
      <c r="BQ72" s="15">
        <v>0.0</v>
      </c>
      <c r="BR72" s="2">
        <v>6.0</v>
      </c>
      <c r="BS72" s="2">
        <v>11.0</v>
      </c>
      <c r="BU72" s="2">
        <v>8.0</v>
      </c>
      <c r="BV72" s="2" t="s">
        <v>20</v>
      </c>
      <c r="BW72" s="7">
        <v>0.0</v>
      </c>
      <c r="BX72" s="7">
        <v>0.0</v>
      </c>
      <c r="BY72" s="7">
        <v>0.0</v>
      </c>
      <c r="BZ72" s="7">
        <v>0.0</v>
      </c>
      <c r="CA72" s="2">
        <v>6.0</v>
      </c>
      <c r="CB72" s="2">
        <v>11.0</v>
      </c>
      <c r="CD72" s="2">
        <v>8.0</v>
      </c>
      <c r="CE72" s="2" t="s">
        <v>20</v>
      </c>
      <c r="CF72" s="7" t="s">
        <v>86</v>
      </c>
      <c r="CG72" s="7" t="s">
        <v>86</v>
      </c>
      <c r="CH72" s="7" t="s">
        <v>86</v>
      </c>
      <c r="CI72" s="7" t="s">
        <v>86</v>
      </c>
      <c r="CJ72" s="2">
        <v>0.0</v>
      </c>
      <c r="CK72" s="2">
        <v>11.0</v>
      </c>
      <c r="CM72" s="2">
        <v>8.0</v>
      </c>
      <c r="CN72" s="2" t="s">
        <v>20</v>
      </c>
      <c r="CO72" s="7" t="s">
        <v>86</v>
      </c>
      <c r="CP72" s="7" t="s">
        <v>86</v>
      </c>
      <c r="CQ72" s="7" t="s">
        <v>86</v>
      </c>
      <c r="CR72" s="7" t="s">
        <v>86</v>
      </c>
      <c r="CS72" s="2">
        <v>0.0</v>
      </c>
      <c r="CT72" s="2">
        <v>11.0</v>
      </c>
      <c r="CV72" s="2">
        <v>8.0</v>
      </c>
      <c r="CW72" s="2" t="s">
        <v>20</v>
      </c>
      <c r="CX72" s="7" t="s">
        <v>86</v>
      </c>
      <c r="CY72" s="7" t="s">
        <v>86</v>
      </c>
      <c r="CZ72" s="7" t="s">
        <v>86</v>
      </c>
      <c r="DA72" s="7" t="s">
        <v>86</v>
      </c>
      <c r="DB72" s="2">
        <v>0.0</v>
      </c>
      <c r="DC72" s="2">
        <v>11.0</v>
      </c>
      <c r="DE72" s="2">
        <v>8.0</v>
      </c>
      <c r="DF72" s="2" t="s">
        <v>20</v>
      </c>
      <c r="DG72" s="7" t="s">
        <v>86</v>
      </c>
      <c r="DH72" s="7" t="s">
        <v>86</v>
      </c>
      <c r="DI72" s="7" t="s">
        <v>86</v>
      </c>
      <c r="DJ72" s="15" t="s">
        <v>86</v>
      </c>
      <c r="DK72" s="2">
        <v>0.0</v>
      </c>
      <c r="DL72" s="2">
        <v>11.0</v>
      </c>
    </row>
    <row r="73" ht="15.75" customHeight="1">
      <c r="A73" s="2">
        <v>9.0</v>
      </c>
      <c r="B73" s="2" t="s">
        <v>21</v>
      </c>
      <c r="C73" s="7">
        <v>0.4285714286</v>
      </c>
      <c r="D73" s="7">
        <v>0.8571428571</v>
      </c>
      <c r="E73" s="7">
        <v>0.7142857143</v>
      </c>
      <c r="F73" s="15">
        <v>1.0</v>
      </c>
      <c r="G73" s="2">
        <v>7.0</v>
      </c>
      <c r="H73" s="2">
        <v>10.0</v>
      </c>
      <c r="J73" s="2">
        <v>9.0</v>
      </c>
      <c r="K73" s="2" t="s">
        <v>21</v>
      </c>
      <c r="L73" s="7">
        <v>0.2857142857</v>
      </c>
      <c r="M73" s="7">
        <v>0.8571428571</v>
      </c>
      <c r="N73" s="7">
        <v>0.5714285714</v>
      </c>
      <c r="O73" s="15">
        <v>0.8571429</v>
      </c>
      <c r="P73" s="2">
        <v>7.0</v>
      </c>
      <c r="Q73" s="2">
        <v>10.0</v>
      </c>
      <c r="S73" s="2">
        <v>9.0</v>
      </c>
      <c r="T73" s="2" t="s">
        <v>21</v>
      </c>
      <c r="U73" s="7">
        <v>0.1428571429</v>
      </c>
      <c r="V73" s="7">
        <v>0.4285714286</v>
      </c>
      <c r="W73" s="7">
        <v>0.1428571429</v>
      </c>
      <c r="X73" s="15">
        <v>0.5714286</v>
      </c>
      <c r="Y73" s="2">
        <v>7.0</v>
      </c>
      <c r="Z73" s="2">
        <v>10.0</v>
      </c>
      <c r="AB73" s="2">
        <v>9.0</v>
      </c>
      <c r="AC73" s="2" t="s">
        <v>21</v>
      </c>
      <c r="AD73" s="7">
        <v>0.0</v>
      </c>
      <c r="AE73" s="7">
        <v>0.2857142857</v>
      </c>
      <c r="AF73" s="7">
        <v>0.1428571429</v>
      </c>
      <c r="AG73" s="15">
        <v>0.2857143</v>
      </c>
      <c r="AH73" s="2">
        <v>7.0</v>
      </c>
      <c r="AI73" s="2">
        <v>10.0</v>
      </c>
      <c r="AK73" s="2">
        <v>9.0</v>
      </c>
      <c r="AL73" s="2" t="s">
        <v>21</v>
      </c>
      <c r="AM73" s="7">
        <v>0.4285714286</v>
      </c>
      <c r="AN73" s="7">
        <v>0.4285714286</v>
      </c>
      <c r="AO73" s="7">
        <v>0.4285714286</v>
      </c>
      <c r="AP73" s="15">
        <v>0.5714286</v>
      </c>
      <c r="AQ73" s="2">
        <v>7.0</v>
      </c>
      <c r="AR73" s="2">
        <v>10.0</v>
      </c>
      <c r="AT73" s="2">
        <v>9.0</v>
      </c>
      <c r="AU73" s="2" t="s">
        <v>21</v>
      </c>
      <c r="AV73" s="7">
        <v>0.1428571429</v>
      </c>
      <c r="AW73" s="7">
        <v>0.2857142857</v>
      </c>
      <c r="AX73" s="7">
        <v>0.0</v>
      </c>
      <c r="AY73" s="15">
        <v>0.2857143</v>
      </c>
      <c r="AZ73" s="2">
        <v>7.0</v>
      </c>
      <c r="BA73" s="2">
        <v>10.0</v>
      </c>
      <c r="BC73" s="2">
        <v>9.0</v>
      </c>
      <c r="BD73" s="2" t="s">
        <v>21</v>
      </c>
      <c r="BE73" s="7">
        <v>0.0</v>
      </c>
      <c r="BF73" s="7">
        <v>0.4285714286</v>
      </c>
      <c r="BG73" s="7">
        <v>0.0</v>
      </c>
      <c r="BH73" s="15">
        <v>0.4285714</v>
      </c>
      <c r="BI73" s="2">
        <v>7.0</v>
      </c>
      <c r="BJ73" s="2">
        <v>10.0</v>
      </c>
      <c r="BL73" s="2">
        <v>9.0</v>
      </c>
      <c r="BM73" s="2" t="s">
        <v>21</v>
      </c>
      <c r="BN73" s="7">
        <v>0.2857142857</v>
      </c>
      <c r="BO73" s="7">
        <v>0.4285714286</v>
      </c>
      <c r="BP73" s="7">
        <v>0.2857142857</v>
      </c>
      <c r="BQ73" s="15">
        <v>0.4285714</v>
      </c>
      <c r="BR73" s="2">
        <v>7.0</v>
      </c>
      <c r="BS73" s="2">
        <v>10.0</v>
      </c>
      <c r="BU73" s="2">
        <v>9.0</v>
      </c>
      <c r="BV73" s="2" t="s">
        <v>21</v>
      </c>
      <c r="BW73" s="7">
        <v>0.1428571429</v>
      </c>
      <c r="BX73" s="7">
        <v>0.4285714286</v>
      </c>
      <c r="BY73" s="7">
        <v>0.1428571429</v>
      </c>
      <c r="BZ73" s="7">
        <v>0.4285714</v>
      </c>
      <c r="CA73" s="2">
        <v>7.0</v>
      </c>
      <c r="CB73" s="2">
        <v>10.0</v>
      </c>
      <c r="CD73" s="2">
        <v>9.0</v>
      </c>
      <c r="CE73" s="2" t="s">
        <v>21</v>
      </c>
      <c r="CF73" s="7" t="s">
        <v>86</v>
      </c>
      <c r="CG73" s="7" t="s">
        <v>86</v>
      </c>
      <c r="CH73" s="7" t="s">
        <v>86</v>
      </c>
      <c r="CI73" s="7" t="s">
        <v>86</v>
      </c>
      <c r="CJ73" s="2">
        <v>0.0</v>
      </c>
      <c r="CK73" s="2">
        <v>10.0</v>
      </c>
      <c r="CM73" s="2">
        <v>9.0</v>
      </c>
      <c r="CN73" s="2" t="s">
        <v>21</v>
      </c>
      <c r="CO73" s="7" t="s">
        <v>86</v>
      </c>
      <c r="CP73" s="7" t="s">
        <v>86</v>
      </c>
      <c r="CQ73" s="7" t="s">
        <v>86</v>
      </c>
      <c r="CR73" s="7" t="s">
        <v>86</v>
      </c>
      <c r="CS73" s="2">
        <v>0.0</v>
      </c>
      <c r="CT73" s="2">
        <v>10.0</v>
      </c>
      <c r="CV73" s="2">
        <v>9.0</v>
      </c>
      <c r="CW73" s="2" t="s">
        <v>21</v>
      </c>
      <c r="CX73" s="7" t="s">
        <v>86</v>
      </c>
      <c r="CY73" s="7" t="s">
        <v>86</v>
      </c>
      <c r="CZ73" s="7" t="s">
        <v>86</v>
      </c>
      <c r="DA73" s="7" t="s">
        <v>86</v>
      </c>
      <c r="DB73" s="2">
        <v>0.0</v>
      </c>
      <c r="DC73" s="2">
        <v>10.0</v>
      </c>
      <c r="DE73" s="2">
        <v>9.0</v>
      </c>
      <c r="DF73" s="2" t="s">
        <v>21</v>
      </c>
      <c r="DG73" s="7" t="s">
        <v>86</v>
      </c>
      <c r="DH73" s="7" t="s">
        <v>86</v>
      </c>
      <c r="DI73" s="7" t="s">
        <v>86</v>
      </c>
      <c r="DJ73" s="15" t="s">
        <v>86</v>
      </c>
      <c r="DK73" s="2">
        <v>0.0</v>
      </c>
      <c r="DL73" s="2">
        <v>10.0</v>
      </c>
    </row>
    <row r="74" ht="15.75" customHeight="1">
      <c r="A74" s="2">
        <v>10.0</v>
      </c>
      <c r="B74" s="2" t="s">
        <v>22</v>
      </c>
      <c r="C74" s="7">
        <v>0.5</v>
      </c>
      <c r="D74" s="7">
        <v>0.6666666667</v>
      </c>
      <c r="E74" s="7">
        <v>0.5</v>
      </c>
      <c r="F74" s="15">
        <v>0.8333333</v>
      </c>
      <c r="G74" s="2">
        <v>6.0</v>
      </c>
      <c r="H74" s="2">
        <v>9.0</v>
      </c>
      <c r="J74" s="2">
        <v>10.0</v>
      </c>
      <c r="K74" s="2" t="s">
        <v>31</v>
      </c>
      <c r="L74" s="7">
        <v>0.6666666667</v>
      </c>
      <c r="M74" s="7">
        <v>1.0</v>
      </c>
      <c r="N74" s="7">
        <v>1.0</v>
      </c>
      <c r="O74" s="15">
        <v>1.0</v>
      </c>
      <c r="P74" s="2">
        <v>3.0</v>
      </c>
      <c r="Q74" s="2">
        <v>9.0</v>
      </c>
      <c r="S74" s="2">
        <v>10.0</v>
      </c>
      <c r="T74" s="2" t="s">
        <v>22</v>
      </c>
      <c r="U74" s="7">
        <v>0.5</v>
      </c>
      <c r="V74" s="7">
        <v>0.1666666667</v>
      </c>
      <c r="W74" s="7">
        <v>0.3333333333</v>
      </c>
      <c r="X74" s="15">
        <v>0.5</v>
      </c>
      <c r="Y74" s="2">
        <v>6.0</v>
      </c>
      <c r="Z74" s="2">
        <v>9.0</v>
      </c>
      <c r="AB74" s="2">
        <v>10.0</v>
      </c>
      <c r="AC74" s="2" t="s">
        <v>31</v>
      </c>
      <c r="AD74" s="7">
        <v>0.6666666667</v>
      </c>
      <c r="AE74" s="7">
        <v>0.6666666667</v>
      </c>
      <c r="AF74" s="7">
        <v>0.6666666667</v>
      </c>
      <c r="AG74" s="15">
        <v>1.0</v>
      </c>
      <c r="AH74" s="2">
        <v>3.0</v>
      </c>
      <c r="AI74" s="2">
        <v>9.0</v>
      </c>
      <c r="AK74" s="2">
        <v>10.0</v>
      </c>
      <c r="AL74" s="2" t="s">
        <v>22</v>
      </c>
      <c r="AM74" s="7">
        <v>0.1666666667</v>
      </c>
      <c r="AN74" s="7">
        <v>0.0</v>
      </c>
      <c r="AO74" s="7">
        <v>0.1666666667</v>
      </c>
      <c r="AP74" s="15">
        <v>0.1666667</v>
      </c>
      <c r="AQ74" s="2">
        <v>6.0</v>
      </c>
      <c r="AR74" s="2">
        <v>9.0</v>
      </c>
      <c r="AT74" s="2">
        <v>10.0</v>
      </c>
      <c r="AU74" s="2" t="s">
        <v>31</v>
      </c>
      <c r="AV74" s="7">
        <v>0.3333333333</v>
      </c>
      <c r="AW74" s="7">
        <v>0.3333333333</v>
      </c>
      <c r="AX74" s="7">
        <v>0.3333333333</v>
      </c>
      <c r="AY74" s="15">
        <v>0.3333333</v>
      </c>
      <c r="AZ74" s="2">
        <v>3.0</v>
      </c>
      <c r="BA74" s="2">
        <v>9.0</v>
      </c>
      <c r="BC74" s="2">
        <v>10.0</v>
      </c>
      <c r="BD74" s="2" t="s">
        <v>31</v>
      </c>
      <c r="BE74" s="7">
        <v>0.0</v>
      </c>
      <c r="BF74" s="7">
        <v>0.3333333333</v>
      </c>
      <c r="BG74" s="7">
        <v>0.3333333333</v>
      </c>
      <c r="BH74" s="15">
        <v>0.3333333</v>
      </c>
      <c r="BI74" s="2">
        <v>3.0</v>
      </c>
      <c r="BJ74" s="2">
        <v>9.0</v>
      </c>
      <c r="BL74" s="2">
        <v>10.0</v>
      </c>
      <c r="BM74" s="2" t="s">
        <v>22</v>
      </c>
      <c r="BN74" s="7">
        <v>0.1666666667</v>
      </c>
      <c r="BO74" s="7">
        <v>0.0</v>
      </c>
      <c r="BP74" s="7">
        <v>0.0</v>
      </c>
      <c r="BQ74" s="15">
        <v>0.1666667</v>
      </c>
      <c r="BR74" s="2">
        <v>6.0</v>
      </c>
      <c r="BS74" s="2">
        <v>9.0</v>
      </c>
      <c r="BU74" s="2">
        <v>10.0</v>
      </c>
      <c r="BV74" s="2" t="s">
        <v>31</v>
      </c>
      <c r="BW74" s="7">
        <v>0.3333333333</v>
      </c>
      <c r="BX74" s="7">
        <v>0.6666666667</v>
      </c>
      <c r="BY74" s="7">
        <v>0.3333333333</v>
      </c>
      <c r="BZ74" s="7">
        <v>0.6666667</v>
      </c>
      <c r="CA74" s="2">
        <v>3.0</v>
      </c>
      <c r="CB74" s="2">
        <v>9.0</v>
      </c>
      <c r="CD74" s="2">
        <v>10.0</v>
      </c>
      <c r="CE74" s="2" t="s">
        <v>31</v>
      </c>
      <c r="CF74" s="7">
        <v>0.5</v>
      </c>
      <c r="CG74" s="7">
        <v>1.0</v>
      </c>
      <c r="CH74" s="7">
        <v>1.0</v>
      </c>
      <c r="CI74" s="7">
        <v>1.0</v>
      </c>
      <c r="CJ74" s="2">
        <v>2.0</v>
      </c>
      <c r="CK74" s="2">
        <v>9.0</v>
      </c>
      <c r="CM74" s="2">
        <v>10.0</v>
      </c>
      <c r="CN74" s="2" t="s">
        <v>31</v>
      </c>
      <c r="CO74" s="7" t="s">
        <v>86</v>
      </c>
      <c r="CP74" s="7" t="s">
        <v>86</v>
      </c>
      <c r="CQ74" s="7" t="s">
        <v>86</v>
      </c>
      <c r="CR74" s="7" t="s">
        <v>86</v>
      </c>
      <c r="CS74" s="2">
        <v>0.0</v>
      </c>
      <c r="CT74" s="2">
        <v>9.0</v>
      </c>
      <c r="CV74" s="2">
        <v>10.0</v>
      </c>
      <c r="CW74" s="2" t="s">
        <v>22</v>
      </c>
      <c r="CX74" s="7" t="s">
        <v>86</v>
      </c>
      <c r="CY74" s="7" t="s">
        <v>86</v>
      </c>
      <c r="CZ74" s="7" t="s">
        <v>86</v>
      </c>
      <c r="DA74" s="7" t="s">
        <v>86</v>
      </c>
      <c r="DB74" s="2">
        <v>0.0</v>
      </c>
      <c r="DC74" s="2">
        <v>9.0</v>
      </c>
      <c r="DE74" s="2">
        <v>10.0</v>
      </c>
      <c r="DF74" s="2" t="s">
        <v>22</v>
      </c>
      <c r="DG74" s="7" t="s">
        <v>86</v>
      </c>
      <c r="DH74" s="7" t="s">
        <v>86</v>
      </c>
      <c r="DI74" s="7" t="s">
        <v>86</v>
      </c>
      <c r="DJ74" s="15" t="s">
        <v>86</v>
      </c>
      <c r="DK74" s="2">
        <v>0.0</v>
      </c>
      <c r="DL74" s="2">
        <v>9.0</v>
      </c>
    </row>
    <row r="75" ht="15.75" customHeight="1">
      <c r="A75" s="2">
        <v>11.0</v>
      </c>
      <c r="B75" s="2" t="s">
        <v>31</v>
      </c>
      <c r="C75" s="7">
        <v>0.6666666667</v>
      </c>
      <c r="D75" s="7">
        <v>1.0</v>
      </c>
      <c r="E75" s="7">
        <v>1.0</v>
      </c>
      <c r="F75" s="15">
        <v>1.0</v>
      </c>
      <c r="G75" s="2">
        <v>3.0</v>
      </c>
      <c r="H75" s="2">
        <v>9.0</v>
      </c>
      <c r="J75" s="2">
        <v>11.0</v>
      </c>
      <c r="K75" s="2" t="s">
        <v>22</v>
      </c>
      <c r="L75" s="7">
        <v>0.3333333333</v>
      </c>
      <c r="M75" s="7">
        <v>0.6666666667</v>
      </c>
      <c r="N75" s="7">
        <v>0.5</v>
      </c>
      <c r="O75" s="15">
        <v>0.6666667</v>
      </c>
      <c r="P75" s="2">
        <v>6.0</v>
      </c>
      <c r="Q75" s="2">
        <v>9.0</v>
      </c>
      <c r="S75" s="2">
        <v>11.0</v>
      </c>
      <c r="T75" s="2" t="s">
        <v>31</v>
      </c>
      <c r="U75" s="7">
        <v>0.6666666667</v>
      </c>
      <c r="V75" s="7">
        <v>0.6666666667</v>
      </c>
      <c r="W75" s="7">
        <v>0.6666666667</v>
      </c>
      <c r="X75" s="15">
        <v>1.0</v>
      </c>
      <c r="Y75" s="2">
        <v>3.0</v>
      </c>
      <c r="Z75" s="2">
        <v>9.0</v>
      </c>
      <c r="AB75" s="2">
        <v>11.0</v>
      </c>
      <c r="AC75" s="2" t="s">
        <v>22</v>
      </c>
      <c r="AD75" s="7">
        <v>0.1666666667</v>
      </c>
      <c r="AE75" s="7">
        <v>0.0</v>
      </c>
      <c r="AF75" s="7">
        <v>0.1666666667</v>
      </c>
      <c r="AG75" s="15">
        <v>0.1666667</v>
      </c>
      <c r="AH75" s="2">
        <v>6.0</v>
      </c>
      <c r="AI75" s="2">
        <v>9.0</v>
      </c>
      <c r="AK75" s="2">
        <v>11.0</v>
      </c>
      <c r="AL75" s="2" t="s">
        <v>31</v>
      </c>
      <c r="AM75" s="7">
        <v>0.3333333333</v>
      </c>
      <c r="AN75" s="7">
        <v>0.6666666667</v>
      </c>
      <c r="AO75" s="7">
        <v>0.6666666667</v>
      </c>
      <c r="AP75" s="15">
        <v>0.6666667</v>
      </c>
      <c r="AQ75" s="2">
        <v>3.0</v>
      </c>
      <c r="AR75" s="2">
        <v>9.0</v>
      </c>
      <c r="AT75" s="2">
        <v>11.0</v>
      </c>
      <c r="AU75" s="2" t="s">
        <v>22</v>
      </c>
      <c r="AV75" s="7">
        <v>0.3333333333</v>
      </c>
      <c r="AW75" s="7">
        <v>0.3333333333</v>
      </c>
      <c r="AX75" s="7">
        <v>0.3333333333</v>
      </c>
      <c r="AY75" s="15">
        <v>0.3333333</v>
      </c>
      <c r="AZ75" s="2">
        <v>6.0</v>
      </c>
      <c r="BA75" s="2">
        <v>9.0</v>
      </c>
      <c r="BC75" s="2">
        <v>11.0</v>
      </c>
      <c r="BD75" s="2" t="s">
        <v>22</v>
      </c>
      <c r="BE75" s="7">
        <v>0.1666666667</v>
      </c>
      <c r="BF75" s="7">
        <v>0.1666666667</v>
      </c>
      <c r="BG75" s="7">
        <v>0.0</v>
      </c>
      <c r="BH75" s="15">
        <v>0.1666667</v>
      </c>
      <c r="BI75" s="2">
        <v>6.0</v>
      </c>
      <c r="BJ75" s="2">
        <v>9.0</v>
      </c>
      <c r="BL75" s="2">
        <v>11.0</v>
      </c>
      <c r="BM75" s="2" t="s">
        <v>31</v>
      </c>
      <c r="BN75" s="7">
        <v>0.3333333333</v>
      </c>
      <c r="BO75" s="7">
        <v>0.6666666667</v>
      </c>
      <c r="BP75" s="7">
        <v>0.6666666667</v>
      </c>
      <c r="BQ75" s="15">
        <v>0.6666667</v>
      </c>
      <c r="BR75" s="2">
        <v>3.0</v>
      </c>
      <c r="BS75" s="2">
        <v>9.0</v>
      </c>
      <c r="BU75" s="2">
        <v>11.0</v>
      </c>
      <c r="BV75" s="2" t="s">
        <v>22</v>
      </c>
      <c r="BW75" s="7">
        <v>0.1666666667</v>
      </c>
      <c r="BX75" s="7">
        <v>0.3333333333</v>
      </c>
      <c r="BY75" s="7">
        <v>0.1666666667</v>
      </c>
      <c r="BZ75" s="7">
        <v>0.3333333</v>
      </c>
      <c r="CA75" s="2">
        <v>6.0</v>
      </c>
      <c r="CB75" s="2">
        <v>9.0</v>
      </c>
      <c r="CD75" s="2">
        <v>11.0</v>
      </c>
      <c r="CE75" s="2" t="s">
        <v>22</v>
      </c>
      <c r="CF75" s="7">
        <v>1.0</v>
      </c>
      <c r="CG75" s="7">
        <v>1.0</v>
      </c>
      <c r="CH75" s="7">
        <v>0.0</v>
      </c>
      <c r="CI75" s="7">
        <v>1.0</v>
      </c>
      <c r="CJ75" s="2">
        <v>1.0</v>
      </c>
      <c r="CK75" s="2">
        <v>9.0</v>
      </c>
      <c r="CM75" s="2">
        <v>11.0</v>
      </c>
      <c r="CN75" s="2" t="s">
        <v>22</v>
      </c>
      <c r="CO75" s="7" t="s">
        <v>86</v>
      </c>
      <c r="CP75" s="7" t="s">
        <v>86</v>
      </c>
      <c r="CQ75" s="7" t="s">
        <v>86</v>
      </c>
      <c r="CR75" s="7" t="s">
        <v>86</v>
      </c>
      <c r="CS75" s="2">
        <v>0.0</v>
      </c>
      <c r="CT75" s="2">
        <v>9.0</v>
      </c>
      <c r="CV75" s="2">
        <v>11.0</v>
      </c>
      <c r="CW75" s="2" t="s">
        <v>31</v>
      </c>
      <c r="CX75" s="7" t="s">
        <v>86</v>
      </c>
      <c r="CY75" s="7" t="s">
        <v>86</v>
      </c>
      <c r="CZ75" s="7" t="s">
        <v>86</v>
      </c>
      <c r="DA75" s="7" t="s">
        <v>86</v>
      </c>
      <c r="DB75" s="2">
        <v>0.0</v>
      </c>
      <c r="DC75" s="2">
        <v>9.0</v>
      </c>
      <c r="DE75" s="2">
        <v>11.0</v>
      </c>
      <c r="DF75" s="2" t="s">
        <v>31</v>
      </c>
      <c r="DG75" s="7">
        <v>0.5</v>
      </c>
      <c r="DH75" s="7">
        <v>0.5</v>
      </c>
      <c r="DI75" s="7">
        <v>0.5</v>
      </c>
      <c r="DJ75" s="15">
        <v>0.5</v>
      </c>
      <c r="DK75" s="2">
        <v>2.0</v>
      </c>
      <c r="DL75" s="2">
        <v>9.0</v>
      </c>
    </row>
    <row r="76" ht="15.75" customHeight="1">
      <c r="A76" s="2">
        <v>12.0</v>
      </c>
      <c r="B76" s="2" t="s">
        <v>24</v>
      </c>
      <c r="C76" s="7">
        <v>0.8</v>
      </c>
      <c r="D76" s="7">
        <v>1.0</v>
      </c>
      <c r="E76" s="7">
        <v>0.8</v>
      </c>
      <c r="F76" s="15">
        <v>1.0</v>
      </c>
      <c r="G76" s="2">
        <v>5.0</v>
      </c>
      <c r="H76" s="2">
        <v>8.0</v>
      </c>
      <c r="J76" s="2">
        <v>12.0</v>
      </c>
      <c r="K76" s="2" t="s">
        <v>24</v>
      </c>
      <c r="L76" s="7">
        <v>0.6</v>
      </c>
      <c r="M76" s="7">
        <v>1.0</v>
      </c>
      <c r="N76" s="7">
        <v>0.6</v>
      </c>
      <c r="O76" s="15">
        <v>1.0</v>
      </c>
      <c r="P76" s="2">
        <v>5.0</v>
      </c>
      <c r="Q76" s="2">
        <v>8.0</v>
      </c>
      <c r="S76" s="2">
        <v>12.0</v>
      </c>
      <c r="T76" s="2" t="s">
        <v>24</v>
      </c>
      <c r="U76" s="7">
        <v>1.0</v>
      </c>
      <c r="V76" s="7">
        <v>0.6</v>
      </c>
      <c r="W76" s="7">
        <v>0.4</v>
      </c>
      <c r="X76" s="15">
        <v>1.0</v>
      </c>
      <c r="Y76" s="2">
        <v>5.0</v>
      </c>
      <c r="Z76" s="2">
        <v>8.0</v>
      </c>
      <c r="AB76" s="2">
        <v>12.0</v>
      </c>
      <c r="AC76" s="2" t="s">
        <v>24</v>
      </c>
      <c r="AD76" s="7">
        <v>1.0</v>
      </c>
      <c r="AE76" s="7">
        <v>0.6</v>
      </c>
      <c r="AF76" s="7">
        <v>0.4</v>
      </c>
      <c r="AG76" s="15">
        <v>1.0</v>
      </c>
      <c r="AH76" s="2">
        <v>5.0</v>
      </c>
      <c r="AI76" s="2">
        <v>8.0</v>
      </c>
      <c r="AK76" s="2">
        <v>12.0</v>
      </c>
      <c r="AL76" s="2" t="s">
        <v>24</v>
      </c>
      <c r="AM76" s="7">
        <v>0.4</v>
      </c>
      <c r="AN76" s="7">
        <v>0.6</v>
      </c>
      <c r="AO76" s="7">
        <v>0.6</v>
      </c>
      <c r="AP76" s="15">
        <v>0.6</v>
      </c>
      <c r="AQ76" s="2">
        <v>5.0</v>
      </c>
      <c r="AR76" s="2">
        <v>8.0</v>
      </c>
      <c r="AT76" s="2">
        <v>12.0</v>
      </c>
      <c r="AU76" s="2" t="s">
        <v>24</v>
      </c>
      <c r="AV76" s="7">
        <v>0.8</v>
      </c>
      <c r="AW76" s="7">
        <v>0.6</v>
      </c>
      <c r="AX76" s="7">
        <v>0.6</v>
      </c>
      <c r="AY76" s="15">
        <v>0.8</v>
      </c>
      <c r="AZ76" s="2">
        <v>5.0</v>
      </c>
      <c r="BA76" s="2">
        <v>8.0</v>
      </c>
      <c r="BC76" s="2">
        <v>12.0</v>
      </c>
      <c r="BD76" s="2" t="s">
        <v>24</v>
      </c>
      <c r="BE76" s="7">
        <v>0.6</v>
      </c>
      <c r="BF76" s="7">
        <v>0.4</v>
      </c>
      <c r="BG76" s="7">
        <v>0.4</v>
      </c>
      <c r="BH76" s="15">
        <v>0.6</v>
      </c>
      <c r="BI76" s="2">
        <v>5.0</v>
      </c>
      <c r="BJ76" s="2">
        <v>8.0</v>
      </c>
      <c r="BL76" s="2">
        <v>12.0</v>
      </c>
      <c r="BM76" s="2" t="s">
        <v>24</v>
      </c>
      <c r="BN76" s="7">
        <v>0.4</v>
      </c>
      <c r="BO76" s="7">
        <v>0.4</v>
      </c>
      <c r="BP76" s="7">
        <v>0.4</v>
      </c>
      <c r="BQ76" s="15">
        <v>0.4</v>
      </c>
      <c r="BR76" s="2">
        <v>5.0</v>
      </c>
      <c r="BS76" s="2">
        <v>8.0</v>
      </c>
      <c r="BU76" s="2">
        <v>12.0</v>
      </c>
      <c r="BV76" s="2" t="s">
        <v>24</v>
      </c>
      <c r="BW76" s="7">
        <v>0.6</v>
      </c>
      <c r="BX76" s="7">
        <v>0.6</v>
      </c>
      <c r="BY76" s="7">
        <v>0.6</v>
      </c>
      <c r="BZ76" s="7">
        <v>0.6</v>
      </c>
      <c r="CA76" s="2">
        <v>5.0</v>
      </c>
      <c r="CB76" s="2">
        <v>8.0</v>
      </c>
      <c r="CD76" s="2">
        <v>12.0</v>
      </c>
      <c r="CE76" s="2" t="s">
        <v>24</v>
      </c>
      <c r="CF76" s="7">
        <v>1.0</v>
      </c>
      <c r="CG76" s="7">
        <v>1.0</v>
      </c>
      <c r="CH76" s="7">
        <v>0.0</v>
      </c>
      <c r="CI76" s="7">
        <v>1.0</v>
      </c>
      <c r="CJ76" s="2">
        <v>1.0</v>
      </c>
      <c r="CK76" s="2">
        <v>8.0</v>
      </c>
      <c r="CM76" s="2">
        <v>12.0</v>
      </c>
      <c r="CN76" s="2" t="s">
        <v>24</v>
      </c>
      <c r="CO76" s="7" t="s">
        <v>86</v>
      </c>
      <c r="CP76" s="7" t="s">
        <v>86</v>
      </c>
      <c r="CQ76" s="7" t="s">
        <v>86</v>
      </c>
      <c r="CR76" s="7" t="s">
        <v>86</v>
      </c>
      <c r="CS76" s="2">
        <v>0.0</v>
      </c>
      <c r="CT76" s="2">
        <v>8.0</v>
      </c>
      <c r="CV76" s="2">
        <v>12.0</v>
      </c>
      <c r="CW76" s="2" t="s">
        <v>24</v>
      </c>
      <c r="CX76" s="7" t="s">
        <v>86</v>
      </c>
      <c r="CY76" s="7" t="s">
        <v>86</v>
      </c>
      <c r="CZ76" s="7" t="s">
        <v>86</v>
      </c>
      <c r="DA76" s="7" t="s">
        <v>86</v>
      </c>
      <c r="DB76" s="2">
        <v>0.0</v>
      </c>
      <c r="DC76" s="2">
        <v>8.0</v>
      </c>
      <c r="DE76" s="2">
        <v>12.0</v>
      </c>
      <c r="DF76" s="2" t="s">
        <v>24</v>
      </c>
      <c r="DG76" s="7" t="s">
        <v>86</v>
      </c>
      <c r="DH76" s="7" t="s">
        <v>86</v>
      </c>
      <c r="DI76" s="7" t="s">
        <v>86</v>
      </c>
      <c r="DJ76" s="15" t="s">
        <v>86</v>
      </c>
      <c r="DK76" s="2">
        <v>0.0</v>
      </c>
      <c r="DL76" s="2">
        <v>8.0</v>
      </c>
    </row>
    <row r="77" ht="15.75" customHeight="1">
      <c r="A77" s="2">
        <v>13.0</v>
      </c>
      <c r="B77" s="2" t="s">
        <v>188</v>
      </c>
      <c r="C77" s="7">
        <v>0.8333333333</v>
      </c>
      <c r="D77" s="7">
        <v>1.0</v>
      </c>
      <c r="E77" s="7">
        <v>1.0</v>
      </c>
      <c r="F77" s="15">
        <v>1.0</v>
      </c>
      <c r="G77" s="2">
        <v>6.0</v>
      </c>
      <c r="H77" s="2">
        <v>7.0</v>
      </c>
      <c r="J77" s="2">
        <v>13.0</v>
      </c>
      <c r="K77" s="2" t="s">
        <v>188</v>
      </c>
      <c r="L77" s="7">
        <v>0.3333333333</v>
      </c>
      <c r="M77" s="7">
        <v>0.3333333333</v>
      </c>
      <c r="N77" s="7">
        <v>0.6666666667</v>
      </c>
      <c r="O77" s="15">
        <v>0.6666667</v>
      </c>
      <c r="P77" s="2">
        <v>6.0</v>
      </c>
      <c r="Q77" s="2">
        <v>7.0</v>
      </c>
      <c r="S77" s="2">
        <v>13.0</v>
      </c>
      <c r="T77" s="2" t="s">
        <v>188</v>
      </c>
      <c r="U77" s="7">
        <v>0.1666666667</v>
      </c>
      <c r="V77" s="7">
        <v>0.1666666667</v>
      </c>
      <c r="W77" s="7">
        <v>0.0</v>
      </c>
      <c r="X77" s="15">
        <v>0.1666667</v>
      </c>
      <c r="Y77" s="2">
        <v>6.0</v>
      </c>
      <c r="Z77" s="2">
        <v>7.0</v>
      </c>
      <c r="AB77" s="2">
        <v>13.0</v>
      </c>
      <c r="AC77" s="2" t="s">
        <v>30</v>
      </c>
      <c r="AD77" s="7">
        <v>0.5</v>
      </c>
      <c r="AE77" s="7">
        <v>0.25</v>
      </c>
      <c r="AF77" s="7">
        <v>0.25</v>
      </c>
      <c r="AG77" s="15">
        <v>0.5</v>
      </c>
      <c r="AH77" s="2">
        <v>4.0</v>
      </c>
      <c r="AI77" s="2">
        <v>7.0</v>
      </c>
      <c r="AK77" s="2">
        <v>13.0</v>
      </c>
      <c r="AL77" s="2" t="s">
        <v>26</v>
      </c>
      <c r="AM77" s="7">
        <v>0.2</v>
      </c>
      <c r="AN77" s="7">
        <v>0.2</v>
      </c>
      <c r="AO77" s="7">
        <v>0.2</v>
      </c>
      <c r="AP77" s="15">
        <v>0.4</v>
      </c>
      <c r="AQ77" s="2">
        <v>5.0</v>
      </c>
      <c r="AR77" s="2">
        <v>7.0</v>
      </c>
      <c r="AT77" s="2">
        <v>13.0</v>
      </c>
      <c r="AU77" s="2" t="s">
        <v>26</v>
      </c>
      <c r="AV77" s="7">
        <v>0.0</v>
      </c>
      <c r="AW77" s="7">
        <v>0.2</v>
      </c>
      <c r="AX77" s="7">
        <v>0.2</v>
      </c>
      <c r="AY77" s="15">
        <v>0.4</v>
      </c>
      <c r="AZ77" s="2">
        <v>5.0</v>
      </c>
      <c r="BA77" s="2">
        <v>7.0</v>
      </c>
      <c r="BC77" s="2">
        <v>13.0</v>
      </c>
      <c r="BD77" s="2" t="s">
        <v>30</v>
      </c>
      <c r="BE77" s="7">
        <v>0.5</v>
      </c>
      <c r="BF77" s="7">
        <v>0.5</v>
      </c>
      <c r="BG77" s="7">
        <v>0.5</v>
      </c>
      <c r="BH77" s="15">
        <v>0.5</v>
      </c>
      <c r="BI77" s="2">
        <v>4.0</v>
      </c>
      <c r="BJ77" s="2">
        <v>7.0</v>
      </c>
      <c r="BL77" s="2">
        <v>13.0</v>
      </c>
      <c r="BM77" s="2" t="s">
        <v>26</v>
      </c>
      <c r="BN77" s="7">
        <v>0.0</v>
      </c>
      <c r="BO77" s="7">
        <v>0.2</v>
      </c>
      <c r="BP77" s="7">
        <v>0.2</v>
      </c>
      <c r="BQ77" s="15">
        <v>0.2</v>
      </c>
      <c r="BR77" s="2">
        <v>5.0</v>
      </c>
      <c r="BS77" s="2">
        <v>7.0</v>
      </c>
      <c r="BU77" s="2">
        <v>13.0</v>
      </c>
      <c r="BV77" s="2" t="s">
        <v>26</v>
      </c>
      <c r="BW77" s="7">
        <v>0.2</v>
      </c>
      <c r="BX77" s="7">
        <v>0.4</v>
      </c>
      <c r="BY77" s="7">
        <v>0.2</v>
      </c>
      <c r="BZ77" s="7">
        <v>0.4</v>
      </c>
      <c r="CA77" s="2">
        <v>5.0</v>
      </c>
      <c r="CB77" s="2">
        <v>7.0</v>
      </c>
      <c r="CD77" s="2">
        <v>13.0</v>
      </c>
      <c r="CE77" s="2" t="s">
        <v>188</v>
      </c>
      <c r="CF77" s="7" t="s">
        <v>86</v>
      </c>
      <c r="CG77" s="7" t="s">
        <v>86</v>
      </c>
      <c r="CH77" s="7" t="s">
        <v>86</v>
      </c>
      <c r="CI77" s="7" t="s">
        <v>86</v>
      </c>
      <c r="CJ77" s="2">
        <v>0.0</v>
      </c>
      <c r="CK77" s="2">
        <v>7.0</v>
      </c>
      <c r="CM77" s="2">
        <v>13.0</v>
      </c>
      <c r="CN77" s="2" t="s">
        <v>30</v>
      </c>
      <c r="CO77" s="7" t="s">
        <v>86</v>
      </c>
      <c r="CP77" s="7" t="s">
        <v>86</v>
      </c>
      <c r="CQ77" s="7" t="s">
        <v>86</v>
      </c>
      <c r="CR77" s="7" t="s">
        <v>86</v>
      </c>
      <c r="CS77" s="2">
        <v>0.0</v>
      </c>
      <c r="CT77" s="2">
        <v>7.0</v>
      </c>
      <c r="CV77" s="2">
        <v>13.0</v>
      </c>
      <c r="CW77" s="2" t="s">
        <v>26</v>
      </c>
      <c r="CX77" s="7" t="s">
        <v>86</v>
      </c>
      <c r="CY77" s="7" t="s">
        <v>86</v>
      </c>
      <c r="CZ77" s="7" t="s">
        <v>86</v>
      </c>
      <c r="DA77" s="7" t="s">
        <v>86</v>
      </c>
      <c r="DB77" s="2">
        <v>0.0</v>
      </c>
      <c r="DC77" s="2">
        <v>7.0</v>
      </c>
      <c r="DE77" s="2">
        <v>13.0</v>
      </c>
      <c r="DF77" s="2" t="s">
        <v>30</v>
      </c>
      <c r="DG77" s="7" t="s">
        <v>86</v>
      </c>
      <c r="DH77" s="7" t="s">
        <v>86</v>
      </c>
      <c r="DI77" s="7" t="s">
        <v>86</v>
      </c>
      <c r="DJ77" s="15" t="s">
        <v>86</v>
      </c>
      <c r="DK77" s="2">
        <v>0.0</v>
      </c>
      <c r="DL77" s="2">
        <v>7.0</v>
      </c>
    </row>
    <row r="78" ht="15.75" customHeight="1">
      <c r="A78" s="2">
        <v>14.0</v>
      </c>
      <c r="B78" s="2" t="s">
        <v>30</v>
      </c>
      <c r="C78" s="7">
        <v>0.75</v>
      </c>
      <c r="D78" s="7">
        <v>0.5</v>
      </c>
      <c r="E78" s="7">
        <v>0.75</v>
      </c>
      <c r="F78" s="15">
        <v>0.75</v>
      </c>
      <c r="G78" s="2">
        <v>4.0</v>
      </c>
      <c r="H78" s="2">
        <v>7.0</v>
      </c>
      <c r="J78" s="2">
        <v>14.0</v>
      </c>
      <c r="K78" s="2" t="s">
        <v>26</v>
      </c>
      <c r="L78" s="7">
        <v>0.0</v>
      </c>
      <c r="M78" s="7">
        <v>0.8</v>
      </c>
      <c r="N78" s="7">
        <v>0.4</v>
      </c>
      <c r="O78" s="15">
        <v>1.0</v>
      </c>
      <c r="P78" s="2">
        <v>5.0</v>
      </c>
      <c r="Q78" s="2">
        <v>7.0</v>
      </c>
      <c r="S78" s="2">
        <v>14.0</v>
      </c>
      <c r="T78" s="2" t="s">
        <v>30</v>
      </c>
      <c r="U78" s="7">
        <v>0.5</v>
      </c>
      <c r="V78" s="7">
        <v>0.5</v>
      </c>
      <c r="W78" s="7">
        <v>0.5</v>
      </c>
      <c r="X78" s="15">
        <v>0.5</v>
      </c>
      <c r="Y78" s="2">
        <v>4.0</v>
      </c>
      <c r="Z78" s="2">
        <v>7.0</v>
      </c>
      <c r="AB78" s="2">
        <v>14.0</v>
      </c>
      <c r="AC78" s="2" t="s">
        <v>26</v>
      </c>
      <c r="AD78" s="7">
        <v>0.4</v>
      </c>
      <c r="AE78" s="7">
        <v>0.4</v>
      </c>
      <c r="AF78" s="7">
        <v>0.0</v>
      </c>
      <c r="AG78" s="15">
        <v>0.6</v>
      </c>
      <c r="AH78" s="2">
        <v>5.0</v>
      </c>
      <c r="AI78" s="2">
        <v>7.0</v>
      </c>
      <c r="AK78" s="2">
        <v>14.0</v>
      </c>
      <c r="AL78" s="2" t="s">
        <v>188</v>
      </c>
      <c r="AM78" s="7">
        <v>0.1666666667</v>
      </c>
      <c r="AN78" s="7">
        <v>0.1666666667</v>
      </c>
      <c r="AO78" s="7">
        <v>0.1666666667</v>
      </c>
      <c r="AP78" s="15">
        <v>0.1666667</v>
      </c>
      <c r="AQ78" s="2">
        <v>6.0</v>
      </c>
      <c r="AR78" s="2">
        <v>7.0</v>
      </c>
      <c r="AT78" s="2">
        <v>14.0</v>
      </c>
      <c r="AU78" s="2" t="s">
        <v>188</v>
      </c>
      <c r="AV78" s="7">
        <v>0.1666666667</v>
      </c>
      <c r="AW78" s="7">
        <v>0.1666666667</v>
      </c>
      <c r="AX78" s="7">
        <v>0.1666666667</v>
      </c>
      <c r="AY78" s="15">
        <v>0.3333333</v>
      </c>
      <c r="AZ78" s="2">
        <v>6.0</v>
      </c>
      <c r="BA78" s="2">
        <v>7.0</v>
      </c>
      <c r="BC78" s="2">
        <v>14.0</v>
      </c>
      <c r="BD78" s="2" t="s">
        <v>188</v>
      </c>
      <c r="BE78" s="7">
        <v>0.3333333333</v>
      </c>
      <c r="BF78" s="7">
        <v>0.3333333333</v>
      </c>
      <c r="BG78" s="7">
        <v>0.3333333333</v>
      </c>
      <c r="BH78" s="15">
        <v>0.5</v>
      </c>
      <c r="BI78" s="2">
        <v>6.0</v>
      </c>
      <c r="BJ78" s="2">
        <v>7.0</v>
      </c>
      <c r="BL78" s="2">
        <v>14.0</v>
      </c>
      <c r="BM78" s="2" t="s">
        <v>30</v>
      </c>
      <c r="BN78" s="7">
        <v>0.25</v>
      </c>
      <c r="BO78" s="7">
        <v>0.0</v>
      </c>
      <c r="BP78" s="7">
        <v>0.0</v>
      </c>
      <c r="BQ78" s="15">
        <v>0.25</v>
      </c>
      <c r="BR78" s="2">
        <v>4.0</v>
      </c>
      <c r="BS78" s="2">
        <v>7.0</v>
      </c>
      <c r="BU78" s="2">
        <v>14.0</v>
      </c>
      <c r="BV78" s="2" t="s">
        <v>30</v>
      </c>
      <c r="BW78" s="7">
        <v>0.25</v>
      </c>
      <c r="BX78" s="7">
        <v>0.25</v>
      </c>
      <c r="BY78" s="7">
        <v>0.25</v>
      </c>
      <c r="BZ78" s="7">
        <v>0.25</v>
      </c>
      <c r="CA78" s="2">
        <v>4.0</v>
      </c>
      <c r="CB78" s="2">
        <v>7.0</v>
      </c>
      <c r="CD78" s="2">
        <v>14.0</v>
      </c>
      <c r="CE78" s="2" t="s">
        <v>30</v>
      </c>
      <c r="CF78" s="7" t="s">
        <v>86</v>
      </c>
      <c r="CG78" s="7" t="s">
        <v>86</v>
      </c>
      <c r="CH78" s="7" t="s">
        <v>86</v>
      </c>
      <c r="CI78" s="7" t="s">
        <v>86</v>
      </c>
      <c r="CJ78" s="2">
        <v>0.0</v>
      </c>
      <c r="CK78" s="2">
        <v>7.0</v>
      </c>
      <c r="CM78" s="2">
        <v>14.0</v>
      </c>
      <c r="CN78" s="2" t="s">
        <v>188</v>
      </c>
      <c r="CO78" s="7" t="s">
        <v>86</v>
      </c>
      <c r="CP78" s="7" t="s">
        <v>86</v>
      </c>
      <c r="CQ78" s="7" t="s">
        <v>86</v>
      </c>
      <c r="CR78" s="7" t="s">
        <v>86</v>
      </c>
      <c r="CS78" s="2">
        <v>0.0</v>
      </c>
      <c r="CT78" s="2">
        <v>7.0</v>
      </c>
      <c r="CV78" s="2">
        <v>14.0</v>
      </c>
      <c r="CW78" s="2" t="s">
        <v>188</v>
      </c>
      <c r="CX78" s="7" t="s">
        <v>86</v>
      </c>
      <c r="CY78" s="7" t="s">
        <v>86</v>
      </c>
      <c r="CZ78" s="7" t="s">
        <v>86</v>
      </c>
      <c r="DA78" s="7" t="s">
        <v>86</v>
      </c>
      <c r="DB78" s="2">
        <v>0.0</v>
      </c>
      <c r="DC78" s="2">
        <v>7.0</v>
      </c>
      <c r="DE78" s="2">
        <v>14.0</v>
      </c>
      <c r="DF78" s="2" t="s">
        <v>188</v>
      </c>
      <c r="DG78" s="7">
        <v>1.0</v>
      </c>
      <c r="DH78" s="7">
        <v>1.0</v>
      </c>
      <c r="DI78" s="7">
        <v>1.0</v>
      </c>
      <c r="DJ78" s="15">
        <v>1.0</v>
      </c>
      <c r="DK78" s="2">
        <v>1.0</v>
      </c>
      <c r="DL78" s="2">
        <v>7.0</v>
      </c>
    </row>
    <row r="79" ht="15.75" customHeight="1">
      <c r="A79" s="2">
        <v>15.0</v>
      </c>
      <c r="B79" s="2" t="s">
        <v>26</v>
      </c>
      <c r="C79" s="7">
        <v>0.6</v>
      </c>
      <c r="D79" s="7">
        <v>1.0</v>
      </c>
      <c r="E79" s="7">
        <v>0.8</v>
      </c>
      <c r="F79" s="15">
        <v>1.0</v>
      </c>
      <c r="G79" s="2">
        <v>5.0</v>
      </c>
      <c r="H79" s="2">
        <v>7.0</v>
      </c>
      <c r="J79" s="2">
        <v>15.0</v>
      </c>
      <c r="K79" s="2" t="s">
        <v>30</v>
      </c>
      <c r="L79" s="7">
        <v>0.5</v>
      </c>
      <c r="M79" s="7">
        <v>0.5</v>
      </c>
      <c r="N79" s="7">
        <v>0.5</v>
      </c>
      <c r="O79" s="15">
        <v>0.5</v>
      </c>
      <c r="P79" s="2">
        <v>4.0</v>
      </c>
      <c r="Q79" s="2">
        <v>7.0</v>
      </c>
      <c r="S79" s="2">
        <v>15.0</v>
      </c>
      <c r="T79" s="2" t="s">
        <v>26</v>
      </c>
      <c r="U79" s="7">
        <v>0.4</v>
      </c>
      <c r="V79" s="7">
        <v>0.4</v>
      </c>
      <c r="W79" s="7">
        <v>0.0</v>
      </c>
      <c r="X79" s="15">
        <v>0.6</v>
      </c>
      <c r="Y79" s="2">
        <v>5.0</v>
      </c>
      <c r="Z79" s="2">
        <v>7.0</v>
      </c>
      <c r="AB79" s="2">
        <v>15.0</v>
      </c>
      <c r="AC79" s="2" t="s">
        <v>188</v>
      </c>
      <c r="AD79" s="7">
        <v>0.1666666667</v>
      </c>
      <c r="AE79" s="7">
        <v>0.1666666667</v>
      </c>
      <c r="AF79" s="7">
        <v>0.0</v>
      </c>
      <c r="AG79" s="15">
        <v>0.1666667</v>
      </c>
      <c r="AH79" s="2">
        <v>6.0</v>
      </c>
      <c r="AI79" s="2">
        <v>7.0</v>
      </c>
      <c r="AK79" s="2">
        <v>15.0</v>
      </c>
      <c r="AL79" s="2" t="s">
        <v>30</v>
      </c>
      <c r="AM79" s="7">
        <v>0.25</v>
      </c>
      <c r="AN79" s="7">
        <v>0.0</v>
      </c>
      <c r="AO79" s="7">
        <v>0.0</v>
      </c>
      <c r="AP79" s="15">
        <v>0.25</v>
      </c>
      <c r="AQ79" s="2">
        <v>4.0</v>
      </c>
      <c r="AR79" s="2">
        <v>7.0</v>
      </c>
      <c r="AT79" s="2">
        <v>15.0</v>
      </c>
      <c r="AU79" s="2" t="s">
        <v>30</v>
      </c>
      <c r="AV79" s="7">
        <v>0.5</v>
      </c>
      <c r="AW79" s="7">
        <v>0.5</v>
      </c>
      <c r="AX79" s="7">
        <v>0.5</v>
      </c>
      <c r="AY79" s="15">
        <v>0.5</v>
      </c>
      <c r="AZ79" s="2">
        <v>4.0</v>
      </c>
      <c r="BA79" s="2">
        <v>7.0</v>
      </c>
      <c r="BC79" s="2">
        <v>15.0</v>
      </c>
      <c r="BD79" s="2" t="s">
        <v>26</v>
      </c>
      <c r="BE79" s="7">
        <v>0.2</v>
      </c>
      <c r="BF79" s="7">
        <v>0.2</v>
      </c>
      <c r="BG79" s="7">
        <v>0.0</v>
      </c>
      <c r="BH79" s="15">
        <v>0.4</v>
      </c>
      <c r="BI79" s="2">
        <v>5.0</v>
      </c>
      <c r="BJ79" s="2">
        <v>7.0</v>
      </c>
      <c r="BL79" s="2">
        <v>15.0</v>
      </c>
      <c r="BM79" s="2" t="s">
        <v>188</v>
      </c>
      <c r="BN79" s="7">
        <v>0.1666666667</v>
      </c>
      <c r="BO79" s="7">
        <v>0.1666666667</v>
      </c>
      <c r="BP79" s="7">
        <v>0.1666666667</v>
      </c>
      <c r="BQ79" s="15">
        <v>0.1666667</v>
      </c>
      <c r="BR79" s="2">
        <v>6.0</v>
      </c>
      <c r="BS79" s="2">
        <v>7.0</v>
      </c>
      <c r="BU79" s="2">
        <v>15.0</v>
      </c>
      <c r="BV79" s="2" t="s">
        <v>188</v>
      </c>
      <c r="BW79" s="7">
        <v>0.1666666667</v>
      </c>
      <c r="BX79" s="7">
        <v>0.1666666667</v>
      </c>
      <c r="BY79" s="7">
        <v>0.3333333333</v>
      </c>
      <c r="BZ79" s="7">
        <v>0.3333333</v>
      </c>
      <c r="CA79" s="2">
        <v>6.0</v>
      </c>
      <c r="CB79" s="2">
        <v>7.0</v>
      </c>
      <c r="CD79" s="2">
        <v>15.0</v>
      </c>
      <c r="CE79" s="2" t="s">
        <v>26</v>
      </c>
      <c r="CF79" s="7" t="s">
        <v>86</v>
      </c>
      <c r="CG79" s="7" t="s">
        <v>86</v>
      </c>
      <c r="CH79" s="7" t="s">
        <v>86</v>
      </c>
      <c r="CI79" s="7" t="s">
        <v>86</v>
      </c>
      <c r="CJ79" s="2">
        <v>0.0</v>
      </c>
      <c r="CK79" s="2">
        <v>7.0</v>
      </c>
      <c r="CM79" s="2">
        <v>15.0</v>
      </c>
      <c r="CN79" s="2" t="s">
        <v>26</v>
      </c>
      <c r="CO79" s="7" t="s">
        <v>86</v>
      </c>
      <c r="CP79" s="7" t="s">
        <v>86</v>
      </c>
      <c r="CQ79" s="7" t="s">
        <v>86</v>
      </c>
      <c r="CR79" s="7" t="s">
        <v>86</v>
      </c>
      <c r="CS79" s="2">
        <v>0.0</v>
      </c>
      <c r="CT79" s="2">
        <v>7.0</v>
      </c>
      <c r="CV79" s="2">
        <v>15.0</v>
      </c>
      <c r="CW79" s="2" t="s">
        <v>30</v>
      </c>
      <c r="CX79" s="7" t="s">
        <v>86</v>
      </c>
      <c r="CY79" s="7" t="s">
        <v>86</v>
      </c>
      <c r="CZ79" s="7" t="s">
        <v>86</v>
      </c>
      <c r="DA79" s="7" t="s">
        <v>86</v>
      </c>
      <c r="DB79" s="2">
        <v>0.0</v>
      </c>
      <c r="DC79" s="2">
        <v>7.0</v>
      </c>
      <c r="DE79" s="2">
        <v>15.0</v>
      </c>
      <c r="DF79" s="2" t="s">
        <v>26</v>
      </c>
      <c r="DG79" s="7" t="s">
        <v>86</v>
      </c>
      <c r="DH79" s="7" t="s">
        <v>86</v>
      </c>
      <c r="DI79" s="7" t="s">
        <v>86</v>
      </c>
      <c r="DJ79" s="15" t="s">
        <v>86</v>
      </c>
      <c r="DK79" s="2">
        <v>0.0</v>
      </c>
      <c r="DL79" s="2">
        <v>7.0</v>
      </c>
    </row>
    <row r="80" ht="15.75" customHeight="1">
      <c r="A80" s="2">
        <v>16.0</v>
      </c>
      <c r="B80" s="2" t="s">
        <v>189</v>
      </c>
      <c r="C80" s="7">
        <v>0.6</v>
      </c>
      <c r="D80" s="7">
        <v>0.4</v>
      </c>
      <c r="E80" s="7">
        <v>0.4</v>
      </c>
      <c r="F80" s="15">
        <v>0.6</v>
      </c>
      <c r="G80" s="2">
        <v>5.0</v>
      </c>
      <c r="H80" s="2">
        <v>5.0</v>
      </c>
      <c r="J80" s="2">
        <v>16.0</v>
      </c>
      <c r="K80" s="2" t="s">
        <v>33</v>
      </c>
      <c r="L80" s="7">
        <v>0.3333333333</v>
      </c>
      <c r="M80" s="7">
        <v>0.3333333333</v>
      </c>
      <c r="N80" s="7">
        <v>0.6666666667</v>
      </c>
      <c r="O80" s="15">
        <v>0.6666667</v>
      </c>
      <c r="P80" s="2">
        <v>3.0</v>
      </c>
      <c r="Q80" s="2">
        <v>5.0</v>
      </c>
      <c r="S80" s="2">
        <v>16.0</v>
      </c>
      <c r="T80" s="2" t="s">
        <v>189</v>
      </c>
      <c r="U80" s="7">
        <v>0.4</v>
      </c>
      <c r="V80" s="7">
        <v>0.0</v>
      </c>
      <c r="W80" s="7">
        <v>0.0</v>
      </c>
      <c r="X80" s="15">
        <v>0.4</v>
      </c>
      <c r="Y80" s="2">
        <v>5.0</v>
      </c>
      <c r="Z80" s="2">
        <v>5.0</v>
      </c>
      <c r="AB80" s="2">
        <v>16.0</v>
      </c>
      <c r="AC80" s="2" t="s">
        <v>33</v>
      </c>
      <c r="AD80" s="7">
        <v>0.3333333333</v>
      </c>
      <c r="AE80" s="7">
        <v>0.3333333333</v>
      </c>
      <c r="AF80" s="7">
        <v>0.0</v>
      </c>
      <c r="AG80" s="15">
        <v>0.6666667</v>
      </c>
      <c r="AH80" s="2">
        <v>3.0</v>
      </c>
      <c r="AI80" s="2">
        <v>5.0</v>
      </c>
      <c r="AK80" s="2">
        <v>16.0</v>
      </c>
      <c r="AL80" s="2" t="s">
        <v>33</v>
      </c>
      <c r="AM80" s="7">
        <v>0.3333333333</v>
      </c>
      <c r="AN80" s="7">
        <v>0.3333333333</v>
      </c>
      <c r="AO80" s="7">
        <v>0.3333333333</v>
      </c>
      <c r="AP80" s="15">
        <v>0.6666667</v>
      </c>
      <c r="AQ80" s="2">
        <v>3.0</v>
      </c>
      <c r="AR80" s="2">
        <v>5.0</v>
      </c>
      <c r="AT80" s="2">
        <v>16.0</v>
      </c>
      <c r="AU80" s="2" t="s">
        <v>190</v>
      </c>
      <c r="AV80" s="7">
        <v>0.5</v>
      </c>
      <c r="AW80" s="7">
        <v>0.5</v>
      </c>
      <c r="AX80" s="7">
        <v>0.5</v>
      </c>
      <c r="AY80" s="15">
        <v>0.5</v>
      </c>
      <c r="AZ80" s="2">
        <v>2.0</v>
      </c>
      <c r="BA80" s="2">
        <v>5.0</v>
      </c>
      <c r="BC80" s="2">
        <v>16.0</v>
      </c>
      <c r="BD80" s="2" t="s">
        <v>189</v>
      </c>
      <c r="BE80" s="7">
        <v>0.4</v>
      </c>
      <c r="BF80" s="7">
        <v>0.4</v>
      </c>
      <c r="BG80" s="7">
        <v>0.2</v>
      </c>
      <c r="BH80" s="15">
        <v>0.6</v>
      </c>
      <c r="BI80" s="2">
        <v>5.0</v>
      </c>
      <c r="BJ80" s="2">
        <v>5.0</v>
      </c>
      <c r="BL80" s="2">
        <v>16.0</v>
      </c>
      <c r="BM80" s="2" t="s">
        <v>190</v>
      </c>
      <c r="BN80" s="7">
        <v>0.5</v>
      </c>
      <c r="BO80" s="7">
        <v>0.5</v>
      </c>
      <c r="BP80" s="7">
        <v>0.5</v>
      </c>
      <c r="BQ80" s="15">
        <v>0.5</v>
      </c>
      <c r="BR80" s="2">
        <v>2.0</v>
      </c>
      <c r="BS80" s="2">
        <v>5.0</v>
      </c>
      <c r="BU80" s="2">
        <v>16.0</v>
      </c>
      <c r="BV80" s="2" t="s">
        <v>189</v>
      </c>
      <c r="BW80" s="7">
        <v>0.0</v>
      </c>
      <c r="BX80" s="7">
        <v>0.2</v>
      </c>
      <c r="BY80" s="7">
        <v>0.4</v>
      </c>
      <c r="BZ80" s="7">
        <v>0.4</v>
      </c>
      <c r="CA80" s="2">
        <v>5.0</v>
      </c>
      <c r="CB80" s="2">
        <v>5.0</v>
      </c>
      <c r="CD80" s="2">
        <v>16.0</v>
      </c>
      <c r="CE80" s="2" t="s">
        <v>190</v>
      </c>
      <c r="CF80" s="7" t="s">
        <v>86</v>
      </c>
      <c r="CG80" s="7" t="s">
        <v>86</v>
      </c>
      <c r="CH80" s="7" t="s">
        <v>86</v>
      </c>
      <c r="CI80" s="7" t="s">
        <v>86</v>
      </c>
      <c r="CJ80" s="2">
        <v>0.0</v>
      </c>
      <c r="CK80" s="2">
        <v>5.0</v>
      </c>
      <c r="CM80" s="2">
        <v>16.0</v>
      </c>
      <c r="CN80" s="2" t="s">
        <v>190</v>
      </c>
      <c r="CO80" s="7">
        <v>1.0</v>
      </c>
      <c r="CP80" s="7">
        <v>1.0</v>
      </c>
      <c r="CQ80" s="7">
        <v>1.0</v>
      </c>
      <c r="CR80" s="7">
        <v>1.0</v>
      </c>
      <c r="CS80" s="2">
        <v>1.0</v>
      </c>
      <c r="CT80" s="2">
        <v>5.0</v>
      </c>
      <c r="CV80" s="2">
        <v>16.0</v>
      </c>
      <c r="CW80" s="2" t="s">
        <v>33</v>
      </c>
      <c r="CX80" s="7">
        <v>1.0</v>
      </c>
      <c r="CY80" s="7">
        <v>0.0</v>
      </c>
      <c r="CZ80" s="7">
        <v>1.0</v>
      </c>
      <c r="DA80" s="7">
        <v>1.0</v>
      </c>
      <c r="DB80" s="2">
        <v>1.0</v>
      </c>
      <c r="DC80" s="2">
        <v>5.0</v>
      </c>
      <c r="DE80" s="2">
        <v>16.0</v>
      </c>
      <c r="DF80" s="2" t="s">
        <v>33</v>
      </c>
      <c r="DG80" s="7" t="s">
        <v>86</v>
      </c>
      <c r="DH80" s="7" t="s">
        <v>86</v>
      </c>
      <c r="DI80" s="7" t="s">
        <v>86</v>
      </c>
      <c r="DJ80" s="15" t="s">
        <v>86</v>
      </c>
      <c r="DK80" s="2">
        <v>0.0</v>
      </c>
      <c r="DL80" s="2">
        <v>5.0</v>
      </c>
    </row>
    <row r="81" ht="15.75" customHeight="1">
      <c r="A81" s="2">
        <v>17.0</v>
      </c>
      <c r="B81" s="2" t="s">
        <v>33</v>
      </c>
      <c r="C81" s="7">
        <v>0.3333333333</v>
      </c>
      <c r="D81" s="7">
        <v>0.6666666667</v>
      </c>
      <c r="E81" s="7">
        <v>1.0</v>
      </c>
      <c r="F81" s="15">
        <v>1.0</v>
      </c>
      <c r="G81" s="2">
        <v>3.0</v>
      </c>
      <c r="H81" s="2">
        <v>5.0</v>
      </c>
      <c r="J81" s="2">
        <v>17.0</v>
      </c>
      <c r="K81" s="2" t="s">
        <v>190</v>
      </c>
      <c r="L81" s="7">
        <v>0.5</v>
      </c>
      <c r="M81" s="7">
        <v>0.5</v>
      </c>
      <c r="N81" s="7">
        <v>0.5</v>
      </c>
      <c r="O81" s="15">
        <v>0.5</v>
      </c>
      <c r="P81" s="2">
        <v>2.0</v>
      </c>
      <c r="Q81" s="2">
        <v>5.0</v>
      </c>
      <c r="S81" s="2">
        <v>17.0</v>
      </c>
      <c r="T81" s="2" t="s">
        <v>190</v>
      </c>
      <c r="U81" s="7">
        <v>0.5</v>
      </c>
      <c r="V81" s="7">
        <v>0.0</v>
      </c>
      <c r="W81" s="7">
        <v>0.0</v>
      </c>
      <c r="X81" s="15">
        <v>0.5</v>
      </c>
      <c r="Y81" s="2">
        <v>2.0</v>
      </c>
      <c r="Z81" s="2">
        <v>5.0</v>
      </c>
      <c r="AB81" s="2">
        <v>17.0</v>
      </c>
      <c r="AC81" s="2" t="s">
        <v>189</v>
      </c>
      <c r="AD81" s="7">
        <v>0.4</v>
      </c>
      <c r="AE81" s="7">
        <v>0.0</v>
      </c>
      <c r="AF81" s="7">
        <v>0.2</v>
      </c>
      <c r="AG81" s="15">
        <v>0.4</v>
      </c>
      <c r="AH81" s="2">
        <v>5.0</v>
      </c>
      <c r="AI81" s="2">
        <v>5.0</v>
      </c>
      <c r="AK81" s="2">
        <v>17.0</v>
      </c>
      <c r="AL81" s="2" t="s">
        <v>189</v>
      </c>
      <c r="AM81" s="7">
        <v>0.0</v>
      </c>
      <c r="AN81" s="7">
        <v>0.0</v>
      </c>
      <c r="AO81" s="7">
        <v>0.4</v>
      </c>
      <c r="AP81" s="15">
        <v>0.4</v>
      </c>
      <c r="AQ81" s="2">
        <v>5.0</v>
      </c>
      <c r="AR81" s="2">
        <v>5.0</v>
      </c>
      <c r="AT81" s="2">
        <v>17.0</v>
      </c>
      <c r="AU81" s="2" t="s">
        <v>189</v>
      </c>
      <c r="AV81" s="7">
        <v>0.2</v>
      </c>
      <c r="AW81" s="7">
        <v>0.6</v>
      </c>
      <c r="AX81" s="7">
        <v>0.0</v>
      </c>
      <c r="AY81" s="15">
        <v>0.8</v>
      </c>
      <c r="AZ81" s="2">
        <v>5.0</v>
      </c>
      <c r="BA81" s="2">
        <v>5.0</v>
      </c>
      <c r="BC81" s="2">
        <v>17.0</v>
      </c>
      <c r="BD81" s="2" t="s">
        <v>33</v>
      </c>
      <c r="BE81" s="7">
        <v>0.3333333333</v>
      </c>
      <c r="BF81" s="7">
        <v>0.3333333333</v>
      </c>
      <c r="BG81" s="7">
        <v>0.3333333333</v>
      </c>
      <c r="BH81" s="15">
        <v>0.6666667</v>
      </c>
      <c r="BI81" s="2">
        <v>3.0</v>
      </c>
      <c r="BJ81" s="2">
        <v>5.0</v>
      </c>
      <c r="BL81" s="2">
        <v>17.0</v>
      </c>
      <c r="BM81" s="2" t="s">
        <v>189</v>
      </c>
      <c r="BN81" s="7">
        <v>0.0</v>
      </c>
      <c r="BO81" s="7">
        <v>0.4</v>
      </c>
      <c r="BP81" s="7">
        <v>0.0</v>
      </c>
      <c r="BQ81" s="15">
        <v>0.4</v>
      </c>
      <c r="BR81" s="2">
        <v>5.0</v>
      </c>
      <c r="BS81" s="2">
        <v>5.0</v>
      </c>
      <c r="BU81" s="2">
        <v>17.0</v>
      </c>
      <c r="BV81" s="2" t="s">
        <v>33</v>
      </c>
      <c r="BW81" s="7">
        <v>0.3333333333</v>
      </c>
      <c r="BX81" s="7">
        <v>0.3333333333</v>
      </c>
      <c r="BY81" s="7">
        <v>0.3333333333</v>
      </c>
      <c r="BZ81" s="7">
        <v>0.6666667</v>
      </c>
      <c r="CA81" s="2">
        <v>3.0</v>
      </c>
      <c r="CB81" s="2">
        <v>5.0</v>
      </c>
      <c r="CD81" s="2">
        <v>17.0</v>
      </c>
      <c r="CE81" s="2" t="s">
        <v>189</v>
      </c>
      <c r="CF81" s="7" t="s">
        <v>86</v>
      </c>
      <c r="CG81" s="7" t="s">
        <v>86</v>
      </c>
      <c r="CH81" s="7" t="s">
        <v>86</v>
      </c>
      <c r="CI81" s="7" t="s">
        <v>86</v>
      </c>
      <c r="CJ81" s="2">
        <v>0.0</v>
      </c>
      <c r="CK81" s="2">
        <v>5.0</v>
      </c>
      <c r="CM81" s="2">
        <v>17.0</v>
      </c>
      <c r="CN81" s="2" t="s">
        <v>189</v>
      </c>
      <c r="CO81" s="7" t="s">
        <v>86</v>
      </c>
      <c r="CP81" s="7" t="s">
        <v>86</v>
      </c>
      <c r="CQ81" s="7" t="s">
        <v>86</v>
      </c>
      <c r="CR81" s="7" t="s">
        <v>86</v>
      </c>
      <c r="CS81" s="2">
        <v>0.0</v>
      </c>
      <c r="CT81" s="2">
        <v>5.0</v>
      </c>
      <c r="CV81" s="2">
        <v>17.0</v>
      </c>
      <c r="CW81" s="2" t="s">
        <v>190</v>
      </c>
      <c r="CX81" s="7" t="s">
        <v>86</v>
      </c>
      <c r="CY81" s="7" t="s">
        <v>86</v>
      </c>
      <c r="CZ81" s="7" t="s">
        <v>86</v>
      </c>
      <c r="DA81" s="7" t="s">
        <v>86</v>
      </c>
      <c r="DB81" s="2">
        <v>0.0</v>
      </c>
      <c r="DC81" s="2">
        <v>5.0</v>
      </c>
      <c r="DE81" s="2">
        <v>17.0</v>
      </c>
      <c r="DF81" s="2" t="s">
        <v>190</v>
      </c>
      <c r="DG81" s="7" t="s">
        <v>86</v>
      </c>
      <c r="DH81" s="7" t="s">
        <v>86</v>
      </c>
      <c r="DI81" s="7" t="s">
        <v>86</v>
      </c>
      <c r="DJ81" s="15" t="s">
        <v>86</v>
      </c>
      <c r="DK81" s="2">
        <v>0.0</v>
      </c>
      <c r="DL81" s="2">
        <v>5.0</v>
      </c>
    </row>
    <row r="82" ht="15.75" customHeight="1">
      <c r="A82" s="2">
        <v>18.0</v>
      </c>
      <c r="B82" s="2" t="s">
        <v>190</v>
      </c>
      <c r="C82" s="7">
        <v>1.0</v>
      </c>
      <c r="D82" s="7">
        <v>1.0</v>
      </c>
      <c r="E82" s="7">
        <v>1.0</v>
      </c>
      <c r="F82" s="15">
        <v>1.0</v>
      </c>
      <c r="G82" s="2">
        <v>2.0</v>
      </c>
      <c r="H82" s="2">
        <v>5.0</v>
      </c>
      <c r="J82" s="2">
        <v>18.0</v>
      </c>
      <c r="K82" s="2" t="s">
        <v>189</v>
      </c>
      <c r="L82" s="7">
        <v>0.2</v>
      </c>
      <c r="M82" s="7">
        <v>0.2</v>
      </c>
      <c r="N82" s="7">
        <v>0.4</v>
      </c>
      <c r="O82" s="15">
        <v>0.4</v>
      </c>
      <c r="P82" s="2">
        <v>5.0</v>
      </c>
      <c r="Q82" s="2">
        <v>5.0</v>
      </c>
      <c r="S82" s="2">
        <v>18.0</v>
      </c>
      <c r="T82" s="2" t="s">
        <v>33</v>
      </c>
      <c r="U82" s="7">
        <v>0.0</v>
      </c>
      <c r="V82" s="7">
        <v>0.3333333333</v>
      </c>
      <c r="W82" s="7">
        <v>0.0</v>
      </c>
      <c r="X82" s="15">
        <v>0.3333333</v>
      </c>
      <c r="Y82" s="2">
        <v>3.0</v>
      </c>
      <c r="Z82" s="2">
        <v>5.0</v>
      </c>
      <c r="AB82" s="2">
        <v>18.0</v>
      </c>
      <c r="AC82" s="2" t="s">
        <v>190</v>
      </c>
      <c r="AD82" s="7">
        <v>0.5</v>
      </c>
      <c r="AE82" s="7">
        <v>0.0</v>
      </c>
      <c r="AF82" s="7">
        <v>0.0</v>
      </c>
      <c r="AG82" s="15">
        <v>0.5</v>
      </c>
      <c r="AH82" s="2">
        <v>2.0</v>
      </c>
      <c r="AI82" s="2">
        <v>5.0</v>
      </c>
      <c r="AK82" s="2">
        <v>18.0</v>
      </c>
      <c r="AL82" s="2" t="s">
        <v>190</v>
      </c>
      <c r="AM82" s="7">
        <v>0.5</v>
      </c>
      <c r="AN82" s="7">
        <v>0.5</v>
      </c>
      <c r="AO82" s="7">
        <v>0.5</v>
      </c>
      <c r="AP82" s="15">
        <v>0.5</v>
      </c>
      <c r="AQ82" s="2">
        <v>2.0</v>
      </c>
      <c r="AR82" s="2">
        <v>5.0</v>
      </c>
      <c r="AT82" s="2">
        <v>18.0</v>
      </c>
      <c r="AU82" s="2" t="s">
        <v>33</v>
      </c>
      <c r="AV82" s="7">
        <v>0.0</v>
      </c>
      <c r="AW82" s="7">
        <v>0.0</v>
      </c>
      <c r="AX82" s="7">
        <v>0.0</v>
      </c>
      <c r="AY82" s="15">
        <v>0.0</v>
      </c>
      <c r="AZ82" s="2">
        <v>3.0</v>
      </c>
      <c r="BA82" s="2">
        <v>5.0</v>
      </c>
      <c r="BC82" s="2">
        <v>18.0</v>
      </c>
      <c r="BD82" s="2" t="s">
        <v>190</v>
      </c>
      <c r="BE82" s="7">
        <v>0.5</v>
      </c>
      <c r="BF82" s="7">
        <v>0.5</v>
      </c>
      <c r="BG82" s="7">
        <v>0.5</v>
      </c>
      <c r="BH82" s="15">
        <v>0.5</v>
      </c>
      <c r="BI82" s="2">
        <v>2.0</v>
      </c>
      <c r="BJ82" s="2">
        <v>5.0</v>
      </c>
      <c r="BL82" s="2">
        <v>18.0</v>
      </c>
      <c r="BM82" s="2" t="s">
        <v>33</v>
      </c>
      <c r="BN82" s="7">
        <v>0.0</v>
      </c>
      <c r="BO82" s="7">
        <v>0.3333333333</v>
      </c>
      <c r="BP82" s="7">
        <v>0.0</v>
      </c>
      <c r="BQ82" s="15">
        <v>0.3333333</v>
      </c>
      <c r="BR82" s="2">
        <v>3.0</v>
      </c>
      <c r="BS82" s="2">
        <v>5.0</v>
      </c>
      <c r="BU82" s="2">
        <v>18.0</v>
      </c>
      <c r="BV82" s="2" t="s">
        <v>190</v>
      </c>
      <c r="BW82" s="7">
        <v>1.0</v>
      </c>
      <c r="BX82" s="7">
        <v>1.0</v>
      </c>
      <c r="BY82" s="7">
        <v>1.0</v>
      </c>
      <c r="BZ82" s="7">
        <v>1.0</v>
      </c>
      <c r="CA82" s="2">
        <v>2.0</v>
      </c>
      <c r="CB82" s="2">
        <v>5.0</v>
      </c>
      <c r="CD82" s="2">
        <v>18.0</v>
      </c>
      <c r="CE82" s="2" t="s">
        <v>33</v>
      </c>
      <c r="CF82" s="7" t="s">
        <v>86</v>
      </c>
      <c r="CG82" s="7" t="s">
        <v>86</v>
      </c>
      <c r="CH82" s="7" t="s">
        <v>86</v>
      </c>
      <c r="CI82" s="7" t="s">
        <v>86</v>
      </c>
      <c r="CJ82" s="2">
        <v>0.0</v>
      </c>
      <c r="CK82" s="2">
        <v>5.0</v>
      </c>
      <c r="CM82" s="2">
        <v>18.0</v>
      </c>
      <c r="CN82" s="2" t="s">
        <v>33</v>
      </c>
      <c r="CO82" s="7">
        <v>0.0</v>
      </c>
      <c r="CP82" s="7">
        <v>0.0</v>
      </c>
      <c r="CQ82" s="7">
        <v>0.0</v>
      </c>
      <c r="CR82" s="7">
        <v>0.0</v>
      </c>
      <c r="CS82" s="2">
        <v>1.0</v>
      </c>
      <c r="CT82" s="2">
        <v>5.0</v>
      </c>
      <c r="CV82" s="2">
        <v>18.0</v>
      </c>
      <c r="CW82" s="2" t="s">
        <v>189</v>
      </c>
      <c r="CX82" s="7">
        <v>1.0</v>
      </c>
      <c r="CY82" s="7">
        <v>1.0</v>
      </c>
      <c r="CZ82" s="7">
        <v>1.0</v>
      </c>
      <c r="DA82" s="7">
        <v>1.0</v>
      </c>
      <c r="DB82" s="2">
        <v>1.0</v>
      </c>
      <c r="DC82" s="2">
        <v>5.0</v>
      </c>
      <c r="DE82" s="2">
        <v>18.0</v>
      </c>
      <c r="DF82" s="2" t="s">
        <v>189</v>
      </c>
      <c r="DG82" s="7">
        <v>0.0</v>
      </c>
      <c r="DH82" s="7">
        <v>0.0</v>
      </c>
      <c r="DI82" s="7">
        <v>1.0</v>
      </c>
      <c r="DJ82" s="15">
        <v>1.0</v>
      </c>
      <c r="DK82" s="2">
        <v>1.0</v>
      </c>
      <c r="DL82" s="2">
        <v>5.0</v>
      </c>
    </row>
    <row r="83" ht="15.75" customHeight="1">
      <c r="A83" s="2">
        <v>19.0</v>
      </c>
      <c r="B83" s="2" t="s">
        <v>47</v>
      </c>
      <c r="C83" s="7">
        <v>1.0</v>
      </c>
      <c r="D83" s="7">
        <v>1.0</v>
      </c>
      <c r="E83" s="7">
        <v>1.0</v>
      </c>
      <c r="F83" s="15">
        <v>1.0</v>
      </c>
      <c r="G83" s="2">
        <v>1.0</v>
      </c>
      <c r="H83" s="2">
        <v>3.0</v>
      </c>
      <c r="J83" s="2">
        <v>19.0</v>
      </c>
      <c r="K83" s="2" t="s">
        <v>47</v>
      </c>
      <c r="L83" s="7">
        <v>0.0</v>
      </c>
      <c r="M83" s="7">
        <v>0.0</v>
      </c>
      <c r="N83" s="7">
        <v>0.0</v>
      </c>
      <c r="O83" s="15">
        <v>0.0</v>
      </c>
      <c r="P83" s="2">
        <v>1.0</v>
      </c>
      <c r="Q83" s="2">
        <v>3.0</v>
      </c>
      <c r="S83" s="2">
        <v>19.0</v>
      </c>
      <c r="T83" s="2" t="s">
        <v>47</v>
      </c>
      <c r="U83" s="7">
        <v>0.0</v>
      </c>
      <c r="V83" s="7">
        <v>0.0</v>
      </c>
      <c r="W83" s="7">
        <v>0.0</v>
      </c>
      <c r="X83" s="15">
        <v>0.0</v>
      </c>
      <c r="Y83" s="2">
        <v>1.0</v>
      </c>
      <c r="Z83" s="2">
        <v>3.0</v>
      </c>
      <c r="AB83" s="2">
        <v>19.0</v>
      </c>
      <c r="AC83" s="2" t="s">
        <v>47</v>
      </c>
      <c r="AD83" s="7">
        <v>0.0</v>
      </c>
      <c r="AE83" s="7">
        <v>0.0</v>
      </c>
      <c r="AF83" s="7">
        <v>0.0</v>
      </c>
      <c r="AG83" s="15">
        <v>0.0</v>
      </c>
      <c r="AH83" s="2">
        <v>1.0</v>
      </c>
      <c r="AI83" s="2">
        <v>3.0</v>
      </c>
      <c r="AK83" s="2">
        <v>19.0</v>
      </c>
      <c r="AL83" s="2" t="s">
        <v>35</v>
      </c>
      <c r="AM83" s="7">
        <v>0.5</v>
      </c>
      <c r="AN83" s="7">
        <v>0.5</v>
      </c>
      <c r="AO83" s="7">
        <v>0.5</v>
      </c>
      <c r="AP83" s="15">
        <v>0.5</v>
      </c>
      <c r="AQ83" s="2">
        <v>2.0</v>
      </c>
      <c r="AR83" s="2">
        <v>3.0</v>
      </c>
      <c r="AT83" s="2">
        <v>19.0</v>
      </c>
      <c r="AU83" s="2" t="s">
        <v>47</v>
      </c>
      <c r="AV83" s="7">
        <v>0.0</v>
      </c>
      <c r="AW83" s="7">
        <v>1.0</v>
      </c>
      <c r="AX83" s="7">
        <v>1.0</v>
      </c>
      <c r="AY83" s="15">
        <v>1.0</v>
      </c>
      <c r="AZ83" s="2">
        <v>1.0</v>
      </c>
      <c r="BA83" s="2">
        <v>3.0</v>
      </c>
      <c r="BC83" s="2">
        <v>19.0</v>
      </c>
      <c r="BD83" s="2" t="s">
        <v>35</v>
      </c>
      <c r="BE83" s="7">
        <v>1.0</v>
      </c>
      <c r="BF83" s="7">
        <v>1.0</v>
      </c>
      <c r="BG83" s="7">
        <v>0.5</v>
      </c>
      <c r="BH83" s="15">
        <v>1.0</v>
      </c>
      <c r="BI83" s="2">
        <v>2.0</v>
      </c>
      <c r="BJ83" s="2">
        <v>3.0</v>
      </c>
      <c r="BL83" s="2">
        <v>19.0</v>
      </c>
      <c r="BM83" s="2" t="s">
        <v>35</v>
      </c>
      <c r="BN83" s="7">
        <v>0.5</v>
      </c>
      <c r="BO83" s="7">
        <v>0.5</v>
      </c>
      <c r="BP83" s="7">
        <v>0.5</v>
      </c>
      <c r="BQ83" s="15">
        <v>0.5</v>
      </c>
      <c r="BR83" s="2">
        <v>2.0</v>
      </c>
      <c r="BS83" s="2">
        <v>3.0</v>
      </c>
      <c r="BU83" s="2">
        <v>19.0</v>
      </c>
      <c r="BV83" s="2" t="s">
        <v>35</v>
      </c>
      <c r="BW83" s="7">
        <v>0.5</v>
      </c>
      <c r="BX83" s="7">
        <v>0.5</v>
      </c>
      <c r="BY83" s="7">
        <v>0.5</v>
      </c>
      <c r="BZ83" s="7">
        <v>0.5</v>
      </c>
      <c r="CA83" s="2">
        <v>2.0</v>
      </c>
      <c r="CB83" s="2">
        <v>3.0</v>
      </c>
      <c r="CD83" s="2">
        <v>19.0</v>
      </c>
      <c r="CE83" s="2" t="s">
        <v>35</v>
      </c>
      <c r="CF83" s="7" t="s">
        <v>86</v>
      </c>
      <c r="CG83" s="7" t="s">
        <v>86</v>
      </c>
      <c r="CH83" s="7" t="s">
        <v>86</v>
      </c>
      <c r="CI83" s="7" t="s">
        <v>86</v>
      </c>
      <c r="CJ83" s="2">
        <v>0.0</v>
      </c>
      <c r="CK83" s="2">
        <v>3.0</v>
      </c>
      <c r="CM83" s="2">
        <v>19.0</v>
      </c>
      <c r="CN83" s="2" t="s">
        <v>47</v>
      </c>
      <c r="CO83" s="7" t="s">
        <v>86</v>
      </c>
      <c r="CP83" s="7" t="s">
        <v>86</v>
      </c>
      <c r="CQ83" s="7" t="s">
        <v>86</v>
      </c>
      <c r="CR83" s="7" t="s">
        <v>86</v>
      </c>
      <c r="CS83" s="2">
        <v>0.0</v>
      </c>
      <c r="CT83" s="2">
        <v>3.0</v>
      </c>
      <c r="CV83" s="2">
        <v>19.0</v>
      </c>
      <c r="CW83" s="2" t="s">
        <v>47</v>
      </c>
      <c r="CX83" s="7" t="s">
        <v>86</v>
      </c>
      <c r="CY83" s="7" t="s">
        <v>86</v>
      </c>
      <c r="CZ83" s="7" t="s">
        <v>86</v>
      </c>
      <c r="DA83" s="7" t="s">
        <v>86</v>
      </c>
      <c r="DB83" s="2">
        <v>0.0</v>
      </c>
      <c r="DC83" s="2">
        <v>3.0</v>
      </c>
      <c r="DE83" s="2">
        <v>19.0</v>
      </c>
      <c r="DF83" s="2" t="s">
        <v>35</v>
      </c>
      <c r="DG83" s="7" t="s">
        <v>86</v>
      </c>
      <c r="DH83" s="7" t="s">
        <v>86</v>
      </c>
      <c r="DI83" s="7" t="s">
        <v>86</v>
      </c>
      <c r="DJ83" s="15" t="s">
        <v>86</v>
      </c>
      <c r="DK83" s="2">
        <v>0.0</v>
      </c>
      <c r="DL83" s="2">
        <v>3.0</v>
      </c>
    </row>
    <row r="84" ht="15.75" customHeight="1">
      <c r="A84" s="2">
        <v>20.0</v>
      </c>
      <c r="B84" s="2" t="s">
        <v>35</v>
      </c>
      <c r="C84" s="7">
        <v>0.5</v>
      </c>
      <c r="D84" s="7">
        <v>1.0</v>
      </c>
      <c r="E84" s="7">
        <v>1.0</v>
      </c>
      <c r="F84" s="15">
        <v>1.0</v>
      </c>
      <c r="G84" s="2">
        <v>2.0</v>
      </c>
      <c r="H84" s="2">
        <v>3.0</v>
      </c>
      <c r="J84" s="2">
        <v>20.0</v>
      </c>
      <c r="K84" s="2" t="s">
        <v>35</v>
      </c>
      <c r="L84" s="7">
        <v>1.0</v>
      </c>
      <c r="M84" s="7">
        <v>0.5</v>
      </c>
      <c r="N84" s="7">
        <v>0.5</v>
      </c>
      <c r="O84" s="15">
        <v>1.0</v>
      </c>
      <c r="P84" s="2">
        <v>2.0</v>
      </c>
      <c r="Q84" s="2">
        <v>3.0</v>
      </c>
      <c r="S84" s="2">
        <v>20.0</v>
      </c>
      <c r="T84" s="2" t="s">
        <v>35</v>
      </c>
      <c r="U84" s="7">
        <v>1.0</v>
      </c>
      <c r="V84" s="7">
        <v>0.5</v>
      </c>
      <c r="W84" s="7">
        <v>0.5</v>
      </c>
      <c r="X84" s="15">
        <v>1.0</v>
      </c>
      <c r="Y84" s="2">
        <v>2.0</v>
      </c>
      <c r="Z84" s="2">
        <v>3.0</v>
      </c>
      <c r="AB84" s="2">
        <v>20.0</v>
      </c>
      <c r="AC84" s="2" t="s">
        <v>35</v>
      </c>
      <c r="AD84" s="7">
        <v>1.0</v>
      </c>
      <c r="AE84" s="7">
        <v>0.5</v>
      </c>
      <c r="AF84" s="7">
        <v>0.5</v>
      </c>
      <c r="AG84" s="15">
        <v>1.0</v>
      </c>
      <c r="AH84" s="2">
        <v>2.0</v>
      </c>
      <c r="AI84" s="2">
        <v>3.0</v>
      </c>
      <c r="AK84" s="2">
        <v>20.0</v>
      </c>
      <c r="AL84" s="2" t="s">
        <v>47</v>
      </c>
      <c r="AM84" s="7">
        <v>0.0</v>
      </c>
      <c r="AN84" s="7">
        <v>0.0</v>
      </c>
      <c r="AO84" s="7">
        <v>0.0</v>
      </c>
      <c r="AP84" s="15">
        <v>0.0</v>
      </c>
      <c r="AQ84" s="2">
        <v>1.0</v>
      </c>
      <c r="AR84" s="2">
        <v>3.0</v>
      </c>
      <c r="AT84" s="2">
        <v>20.0</v>
      </c>
      <c r="AU84" s="2" t="s">
        <v>35</v>
      </c>
      <c r="AV84" s="7">
        <v>0.5</v>
      </c>
      <c r="AW84" s="7">
        <v>1.0</v>
      </c>
      <c r="AX84" s="7">
        <v>1.0</v>
      </c>
      <c r="AY84" s="15">
        <v>1.0</v>
      </c>
      <c r="AZ84" s="2">
        <v>2.0</v>
      </c>
      <c r="BA84" s="2">
        <v>3.0</v>
      </c>
      <c r="BC84" s="2">
        <v>20.0</v>
      </c>
      <c r="BD84" s="2" t="s">
        <v>47</v>
      </c>
      <c r="BE84" s="7">
        <v>0.0</v>
      </c>
      <c r="BF84" s="7">
        <v>0.0</v>
      </c>
      <c r="BG84" s="7">
        <v>0.0</v>
      </c>
      <c r="BH84" s="15">
        <v>0.0</v>
      </c>
      <c r="BI84" s="2">
        <v>1.0</v>
      </c>
      <c r="BJ84" s="2">
        <v>3.0</v>
      </c>
      <c r="BL84" s="2">
        <v>20.0</v>
      </c>
      <c r="BM84" s="2" t="s">
        <v>47</v>
      </c>
      <c r="BN84" s="7">
        <v>0.0</v>
      </c>
      <c r="BO84" s="7">
        <v>0.0</v>
      </c>
      <c r="BP84" s="7">
        <v>0.0</v>
      </c>
      <c r="BQ84" s="15">
        <v>0.0</v>
      </c>
      <c r="BR84" s="2">
        <v>1.0</v>
      </c>
      <c r="BS84" s="2">
        <v>3.0</v>
      </c>
      <c r="BU84" s="2">
        <v>20.0</v>
      </c>
      <c r="BV84" s="2" t="s">
        <v>47</v>
      </c>
      <c r="BW84" s="7">
        <v>0.0</v>
      </c>
      <c r="BX84" s="7">
        <v>0.0</v>
      </c>
      <c r="BY84" s="7">
        <v>0.0</v>
      </c>
      <c r="BZ84" s="7">
        <v>0.0</v>
      </c>
      <c r="CA84" s="2">
        <v>1.0</v>
      </c>
      <c r="CB84" s="2">
        <v>3.0</v>
      </c>
      <c r="CD84" s="2">
        <v>20.0</v>
      </c>
      <c r="CE84" s="2" t="s">
        <v>47</v>
      </c>
      <c r="CF84" s="7" t="s">
        <v>86</v>
      </c>
      <c r="CG84" s="7" t="s">
        <v>86</v>
      </c>
      <c r="CH84" s="7" t="s">
        <v>86</v>
      </c>
      <c r="CI84" s="7" t="s">
        <v>86</v>
      </c>
      <c r="CJ84" s="2">
        <v>0.0</v>
      </c>
      <c r="CK84" s="2">
        <v>3.0</v>
      </c>
      <c r="CM84" s="2">
        <v>20.0</v>
      </c>
      <c r="CN84" s="2" t="s">
        <v>35</v>
      </c>
      <c r="CO84" s="7" t="s">
        <v>86</v>
      </c>
      <c r="CP84" s="7" t="s">
        <v>86</v>
      </c>
      <c r="CQ84" s="7" t="s">
        <v>86</v>
      </c>
      <c r="CR84" s="7" t="s">
        <v>86</v>
      </c>
      <c r="CS84" s="2">
        <v>0.0</v>
      </c>
      <c r="CT84" s="2">
        <v>3.0</v>
      </c>
      <c r="CV84" s="2">
        <v>20.0</v>
      </c>
      <c r="CW84" s="2" t="s">
        <v>35</v>
      </c>
      <c r="CX84" s="7" t="s">
        <v>86</v>
      </c>
      <c r="CY84" s="7" t="s">
        <v>86</v>
      </c>
      <c r="CZ84" s="7" t="s">
        <v>86</v>
      </c>
      <c r="DA84" s="7" t="s">
        <v>86</v>
      </c>
      <c r="DB84" s="2">
        <v>0.0</v>
      </c>
      <c r="DC84" s="2">
        <v>3.0</v>
      </c>
      <c r="DE84" s="2">
        <v>20.0</v>
      </c>
      <c r="DF84" s="2" t="s">
        <v>47</v>
      </c>
      <c r="DG84" s="7" t="s">
        <v>86</v>
      </c>
      <c r="DH84" s="7" t="s">
        <v>86</v>
      </c>
      <c r="DI84" s="7" t="s">
        <v>86</v>
      </c>
      <c r="DJ84" s="15" t="s">
        <v>86</v>
      </c>
      <c r="DK84" s="2">
        <v>0.0</v>
      </c>
      <c r="DL84" s="2">
        <v>3.0</v>
      </c>
    </row>
    <row r="85" ht="15.75" customHeight="1">
      <c r="A85" s="2">
        <v>21.0</v>
      </c>
      <c r="B85" s="2" t="s">
        <v>43</v>
      </c>
      <c r="C85" s="7">
        <v>1.0</v>
      </c>
      <c r="D85" s="7">
        <v>0.5</v>
      </c>
      <c r="E85" s="7">
        <v>0.5</v>
      </c>
      <c r="F85" s="15">
        <v>1.0</v>
      </c>
      <c r="G85" s="2">
        <v>2.0</v>
      </c>
      <c r="H85" s="2">
        <v>2.0</v>
      </c>
      <c r="J85" s="2">
        <v>21.0</v>
      </c>
      <c r="K85" s="2" t="s">
        <v>49</v>
      </c>
      <c r="L85" s="7">
        <v>1.0</v>
      </c>
      <c r="M85" s="7">
        <v>1.0</v>
      </c>
      <c r="N85" s="7">
        <v>0.0</v>
      </c>
      <c r="O85" s="15">
        <v>1.0</v>
      </c>
      <c r="P85" s="2">
        <v>1.0</v>
      </c>
      <c r="Q85" s="2">
        <v>2.0</v>
      </c>
      <c r="S85" s="2">
        <v>21.0</v>
      </c>
      <c r="T85" s="2" t="s">
        <v>43</v>
      </c>
      <c r="U85" s="7">
        <v>0.5</v>
      </c>
      <c r="V85" s="7">
        <v>0.5</v>
      </c>
      <c r="W85" s="7">
        <v>0.0</v>
      </c>
      <c r="X85" s="15">
        <v>0.5</v>
      </c>
      <c r="Y85" s="2">
        <v>2.0</v>
      </c>
      <c r="Z85" s="2">
        <v>2.0</v>
      </c>
      <c r="AB85" s="2">
        <v>21.0</v>
      </c>
      <c r="AC85" s="2" t="s">
        <v>191</v>
      </c>
      <c r="AD85" s="7">
        <v>0.5</v>
      </c>
      <c r="AE85" s="7">
        <v>0.5</v>
      </c>
      <c r="AF85" s="7">
        <v>0.5</v>
      </c>
      <c r="AG85" s="15">
        <v>0.5</v>
      </c>
      <c r="AH85" s="2">
        <v>2.0</v>
      </c>
      <c r="AI85" s="2">
        <v>2.0</v>
      </c>
      <c r="AK85" s="2">
        <v>21.0</v>
      </c>
      <c r="AL85" s="2" t="s">
        <v>191</v>
      </c>
      <c r="AM85" s="7">
        <v>0.0</v>
      </c>
      <c r="AN85" s="7">
        <v>0.0</v>
      </c>
      <c r="AO85" s="7">
        <v>0.0</v>
      </c>
      <c r="AP85" s="15">
        <v>0.0</v>
      </c>
      <c r="AQ85" s="2">
        <v>2.0</v>
      </c>
      <c r="AR85" s="2">
        <v>2.0</v>
      </c>
      <c r="AT85" s="2">
        <v>21.0</v>
      </c>
      <c r="AU85" s="2" t="s">
        <v>191</v>
      </c>
      <c r="AV85" s="7">
        <v>0.5</v>
      </c>
      <c r="AW85" s="7">
        <v>0.5</v>
      </c>
      <c r="AX85" s="7">
        <v>0.5</v>
      </c>
      <c r="AY85" s="15">
        <v>0.5</v>
      </c>
      <c r="AZ85" s="2">
        <v>2.0</v>
      </c>
      <c r="BA85" s="2">
        <v>2.0</v>
      </c>
      <c r="BC85" s="2">
        <v>21.0</v>
      </c>
      <c r="BD85" s="2" t="s">
        <v>41</v>
      </c>
      <c r="BE85" s="7">
        <v>0.0</v>
      </c>
      <c r="BF85" s="7">
        <v>0.0</v>
      </c>
      <c r="BG85" s="7">
        <v>0.0</v>
      </c>
      <c r="BH85" s="15">
        <v>0.0</v>
      </c>
      <c r="BI85" s="2">
        <v>2.0</v>
      </c>
      <c r="BJ85" s="2">
        <v>2.0</v>
      </c>
      <c r="BL85" s="2">
        <v>21.0</v>
      </c>
      <c r="BM85" s="2" t="s">
        <v>191</v>
      </c>
      <c r="BN85" s="7">
        <v>0.0</v>
      </c>
      <c r="BO85" s="7">
        <v>0.0</v>
      </c>
      <c r="BP85" s="7">
        <v>0.0</v>
      </c>
      <c r="BQ85" s="15">
        <v>0.0</v>
      </c>
      <c r="BR85" s="2">
        <v>2.0</v>
      </c>
      <c r="BS85" s="2">
        <v>2.0</v>
      </c>
      <c r="BU85" s="2">
        <v>21.0</v>
      </c>
      <c r="BV85" s="2" t="s">
        <v>191</v>
      </c>
      <c r="BW85" s="7">
        <v>0.5</v>
      </c>
      <c r="BX85" s="7">
        <v>0.5</v>
      </c>
      <c r="BY85" s="7">
        <v>0.5</v>
      </c>
      <c r="BZ85" s="7">
        <v>0.5</v>
      </c>
      <c r="CA85" s="2">
        <v>2.0</v>
      </c>
      <c r="CB85" s="2">
        <v>2.0</v>
      </c>
      <c r="CD85" s="2">
        <v>21.0</v>
      </c>
      <c r="CE85" s="2" t="s">
        <v>43</v>
      </c>
      <c r="CF85" s="7" t="s">
        <v>86</v>
      </c>
      <c r="CG85" s="7" t="s">
        <v>86</v>
      </c>
      <c r="CH85" s="7" t="s">
        <v>86</v>
      </c>
      <c r="CI85" s="7" t="s">
        <v>86</v>
      </c>
      <c r="CJ85" s="2">
        <v>0.0</v>
      </c>
      <c r="CK85" s="2">
        <v>2.0</v>
      </c>
      <c r="CM85" s="2">
        <v>21.0</v>
      </c>
      <c r="CN85" s="2" t="s">
        <v>41</v>
      </c>
      <c r="CO85" s="7" t="s">
        <v>86</v>
      </c>
      <c r="CP85" s="7" t="s">
        <v>86</v>
      </c>
      <c r="CQ85" s="7" t="s">
        <v>86</v>
      </c>
      <c r="CR85" s="7" t="s">
        <v>86</v>
      </c>
      <c r="CS85" s="2">
        <v>0.0</v>
      </c>
      <c r="CT85" s="2">
        <v>2.0</v>
      </c>
      <c r="CV85" s="2">
        <v>21.0</v>
      </c>
      <c r="CW85" s="2" t="s">
        <v>191</v>
      </c>
      <c r="CX85" s="7" t="s">
        <v>86</v>
      </c>
      <c r="CY85" s="7" t="s">
        <v>86</v>
      </c>
      <c r="CZ85" s="7" t="s">
        <v>86</v>
      </c>
      <c r="DA85" s="7" t="s">
        <v>86</v>
      </c>
      <c r="DB85" s="2">
        <v>0.0</v>
      </c>
      <c r="DC85" s="2">
        <v>2.0</v>
      </c>
      <c r="DE85" s="2">
        <v>21.0</v>
      </c>
      <c r="DF85" s="2" t="s">
        <v>41</v>
      </c>
      <c r="DG85" s="7" t="s">
        <v>86</v>
      </c>
      <c r="DH85" s="7" t="s">
        <v>86</v>
      </c>
      <c r="DI85" s="7" t="s">
        <v>86</v>
      </c>
      <c r="DJ85" s="15" t="s">
        <v>86</v>
      </c>
      <c r="DK85" s="2">
        <v>0.0</v>
      </c>
      <c r="DL85" s="2">
        <v>2.0</v>
      </c>
    </row>
    <row r="86" ht="15.75" customHeight="1">
      <c r="A86" s="2">
        <v>22.0</v>
      </c>
      <c r="B86" s="2" t="s">
        <v>49</v>
      </c>
      <c r="C86" s="7">
        <v>1.0</v>
      </c>
      <c r="D86" s="7">
        <v>1.0</v>
      </c>
      <c r="E86" s="7">
        <v>1.0</v>
      </c>
      <c r="F86" s="15">
        <v>1.0</v>
      </c>
      <c r="G86" s="2">
        <v>1.0</v>
      </c>
      <c r="H86" s="2">
        <v>2.0</v>
      </c>
      <c r="J86" s="2">
        <v>22.0</v>
      </c>
      <c r="K86" s="2" t="s">
        <v>43</v>
      </c>
      <c r="L86" s="7">
        <v>0.0</v>
      </c>
      <c r="M86" s="7">
        <v>0.5</v>
      </c>
      <c r="N86" s="7">
        <v>0.5</v>
      </c>
      <c r="O86" s="15">
        <v>0.5</v>
      </c>
      <c r="P86" s="2">
        <v>2.0</v>
      </c>
      <c r="Q86" s="2">
        <v>2.0</v>
      </c>
      <c r="S86" s="2">
        <v>22.0</v>
      </c>
      <c r="T86" s="2" t="s">
        <v>41</v>
      </c>
      <c r="U86" s="7">
        <v>0.0</v>
      </c>
      <c r="V86" s="7">
        <v>0.0</v>
      </c>
      <c r="W86" s="7">
        <v>0.0</v>
      </c>
      <c r="X86" s="15">
        <v>0.0</v>
      </c>
      <c r="Y86" s="2">
        <v>2.0</v>
      </c>
      <c r="Z86" s="2">
        <v>2.0</v>
      </c>
      <c r="AB86" s="2">
        <v>22.0</v>
      </c>
      <c r="AC86" s="2" t="s">
        <v>49</v>
      </c>
      <c r="AD86" s="7">
        <v>1.0</v>
      </c>
      <c r="AE86" s="7">
        <v>1.0</v>
      </c>
      <c r="AF86" s="7">
        <v>0.0</v>
      </c>
      <c r="AG86" s="15">
        <v>1.0</v>
      </c>
      <c r="AH86" s="2">
        <v>1.0</v>
      </c>
      <c r="AI86" s="2">
        <v>2.0</v>
      </c>
      <c r="AK86" s="2">
        <v>22.0</v>
      </c>
      <c r="AL86" s="2" t="s">
        <v>41</v>
      </c>
      <c r="AM86" s="7">
        <v>0.0</v>
      </c>
      <c r="AN86" s="7">
        <v>0.0</v>
      </c>
      <c r="AO86" s="7">
        <v>0.0</v>
      </c>
      <c r="AP86" s="15">
        <v>0.0</v>
      </c>
      <c r="AQ86" s="2">
        <v>2.0</v>
      </c>
      <c r="AR86" s="2">
        <v>2.0</v>
      </c>
      <c r="AT86" s="2">
        <v>22.0</v>
      </c>
      <c r="AU86" s="2" t="s">
        <v>43</v>
      </c>
      <c r="AV86" s="7">
        <v>0.0</v>
      </c>
      <c r="AW86" s="7">
        <v>0.5</v>
      </c>
      <c r="AX86" s="7">
        <v>0.0</v>
      </c>
      <c r="AY86" s="15">
        <v>0.5</v>
      </c>
      <c r="AZ86" s="2">
        <v>2.0</v>
      </c>
      <c r="BA86" s="2">
        <v>2.0</v>
      </c>
      <c r="BC86" s="2">
        <v>22.0</v>
      </c>
      <c r="BD86" s="2" t="s">
        <v>43</v>
      </c>
      <c r="BE86" s="7">
        <v>0.0</v>
      </c>
      <c r="BF86" s="7">
        <v>0.5</v>
      </c>
      <c r="BG86" s="7">
        <v>0.0</v>
      </c>
      <c r="BH86" s="15">
        <v>0.5</v>
      </c>
      <c r="BI86" s="2">
        <v>2.0</v>
      </c>
      <c r="BJ86" s="2">
        <v>2.0</v>
      </c>
      <c r="BL86" s="2">
        <v>22.0</v>
      </c>
      <c r="BM86" s="2" t="s">
        <v>49</v>
      </c>
      <c r="BN86" s="7">
        <v>1.0</v>
      </c>
      <c r="BO86" s="7">
        <v>1.0</v>
      </c>
      <c r="BP86" s="7">
        <v>0.0</v>
      </c>
      <c r="BQ86" s="15">
        <v>1.0</v>
      </c>
      <c r="BR86" s="2">
        <v>1.0</v>
      </c>
      <c r="BS86" s="2">
        <v>2.0</v>
      </c>
      <c r="BU86" s="2">
        <v>22.0</v>
      </c>
      <c r="BV86" s="2" t="s">
        <v>41</v>
      </c>
      <c r="BW86" s="7">
        <v>0.5</v>
      </c>
      <c r="BX86" s="7">
        <v>0.5</v>
      </c>
      <c r="BY86" s="7">
        <v>0.5</v>
      </c>
      <c r="BZ86" s="7">
        <v>0.5</v>
      </c>
      <c r="CA86" s="2">
        <v>2.0</v>
      </c>
      <c r="CB86" s="2">
        <v>2.0</v>
      </c>
      <c r="CD86" s="2">
        <v>22.0</v>
      </c>
      <c r="CE86" s="2" t="s">
        <v>49</v>
      </c>
      <c r="CF86" s="7" t="s">
        <v>86</v>
      </c>
      <c r="CG86" s="7" t="s">
        <v>86</v>
      </c>
      <c r="CH86" s="7" t="s">
        <v>86</v>
      </c>
      <c r="CI86" s="7" t="s">
        <v>86</v>
      </c>
      <c r="CJ86" s="2">
        <v>0.0</v>
      </c>
      <c r="CK86" s="2">
        <v>2.0</v>
      </c>
      <c r="CM86" s="2">
        <v>22.0</v>
      </c>
      <c r="CN86" s="2" t="s">
        <v>43</v>
      </c>
      <c r="CO86" s="7" t="s">
        <v>86</v>
      </c>
      <c r="CP86" s="7" t="s">
        <v>86</v>
      </c>
      <c r="CQ86" s="7" t="s">
        <v>86</v>
      </c>
      <c r="CR86" s="7" t="s">
        <v>86</v>
      </c>
      <c r="CS86" s="2">
        <v>0.0</v>
      </c>
      <c r="CT86" s="2">
        <v>2.0</v>
      </c>
      <c r="CV86" s="2">
        <v>22.0</v>
      </c>
      <c r="CW86" s="2" t="s">
        <v>49</v>
      </c>
      <c r="CX86" s="7" t="s">
        <v>86</v>
      </c>
      <c r="CY86" s="7" t="s">
        <v>86</v>
      </c>
      <c r="CZ86" s="7" t="s">
        <v>86</v>
      </c>
      <c r="DA86" s="7" t="s">
        <v>86</v>
      </c>
      <c r="DB86" s="2">
        <v>0.0</v>
      </c>
      <c r="DC86" s="2">
        <v>2.0</v>
      </c>
      <c r="DE86" s="2">
        <v>22.0</v>
      </c>
      <c r="DF86" s="2" t="s">
        <v>49</v>
      </c>
      <c r="DG86" s="7" t="s">
        <v>86</v>
      </c>
      <c r="DH86" s="7" t="s">
        <v>86</v>
      </c>
      <c r="DI86" s="7" t="s">
        <v>86</v>
      </c>
      <c r="DJ86" s="15" t="s">
        <v>86</v>
      </c>
      <c r="DK86" s="2">
        <v>0.0</v>
      </c>
      <c r="DL86" s="2">
        <v>2.0</v>
      </c>
    </row>
    <row r="87" ht="15.75" customHeight="1">
      <c r="A87" s="2">
        <v>23.0</v>
      </c>
      <c r="B87" s="2" t="s">
        <v>191</v>
      </c>
      <c r="C87" s="7">
        <v>1.0</v>
      </c>
      <c r="D87" s="7">
        <v>1.0</v>
      </c>
      <c r="E87" s="7">
        <v>1.0</v>
      </c>
      <c r="F87" s="15">
        <v>1.0</v>
      </c>
      <c r="G87" s="2">
        <v>2.0</v>
      </c>
      <c r="H87" s="2">
        <v>2.0</v>
      </c>
      <c r="J87" s="2">
        <v>23.0</v>
      </c>
      <c r="K87" s="2" t="s">
        <v>41</v>
      </c>
      <c r="L87" s="7">
        <v>0.5</v>
      </c>
      <c r="M87" s="7">
        <v>0.5</v>
      </c>
      <c r="N87" s="7">
        <v>1.0</v>
      </c>
      <c r="O87" s="15">
        <v>1.0</v>
      </c>
      <c r="P87" s="2">
        <v>2.0</v>
      </c>
      <c r="Q87" s="2">
        <v>2.0</v>
      </c>
      <c r="S87" s="2">
        <v>23.0</v>
      </c>
      <c r="T87" s="2" t="s">
        <v>49</v>
      </c>
      <c r="U87" s="7">
        <v>1.0</v>
      </c>
      <c r="V87" s="7">
        <v>1.0</v>
      </c>
      <c r="W87" s="7">
        <v>0.0</v>
      </c>
      <c r="X87" s="15">
        <v>1.0</v>
      </c>
      <c r="Y87" s="2">
        <v>1.0</v>
      </c>
      <c r="Z87" s="2">
        <v>2.0</v>
      </c>
      <c r="AB87" s="2">
        <v>23.0</v>
      </c>
      <c r="AC87" s="2" t="s">
        <v>41</v>
      </c>
      <c r="AD87" s="7">
        <v>0.5</v>
      </c>
      <c r="AE87" s="7">
        <v>0.5</v>
      </c>
      <c r="AF87" s="7">
        <v>0.5</v>
      </c>
      <c r="AG87" s="15">
        <v>0.5</v>
      </c>
      <c r="AH87" s="2">
        <v>2.0</v>
      </c>
      <c r="AI87" s="2">
        <v>2.0</v>
      </c>
      <c r="AK87" s="2">
        <v>23.0</v>
      </c>
      <c r="AL87" s="2" t="s">
        <v>43</v>
      </c>
      <c r="AM87" s="7">
        <v>0.0</v>
      </c>
      <c r="AN87" s="7">
        <v>0.5</v>
      </c>
      <c r="AO87" s="7">
        <v>0.5</v>
      </c>
      <c r="AP87" s="15">
        <v>0.5</v>
      </c>
      <c r="AQ87" s="2">
        <v>2.0</v>
      </c>
      <c r="AR87" s="2">
        <v>2.0</v>
      </c>
      <c r="AT87" s="2">
        <v>23.0</v>
      </c>
      <c r="AU87" s="2" t="s">
        <v>49</v>
      </c>
      <c r="AV87" s="7">
        <v>1.0</v>
      </c>
      <c r="AW87" s="7">
        <v>0.0</v>
      </c>
      <c r="AX87" s="7">
        <v>0.0</v>
      </c>
      <c r="AY87" s="15">
        <v>1.0</v>
      </c>
      <c r="AZ87" s="2">
        <v>1.0</v>
      </c>
      <c r="BA87" s="2">
        <v>2.0</v>
      </c>
      <c r="BC87" s="2">
        <v>23.0</v>
      </c>
      <c r="BD87" s="2" t="s">
        <v>49</v>
      </c>
      <c r="BE87" s="7">
        <v>1.0</v>
      </c>
      <c r="BF87" s="7">
        <v>0.0</v>
      </c>
      <c r="BG87" s="7">
        <v>0.0</v>
      </c>
      <c r="BH87" s="15">
        <v>1.0</v>
      </c>
      <c r="BI87" s="2">
        <v>1.0</v>
      </c>
      <c r="BJ87" s="2">
        <v>2.0</v>
      </c>
      <c r="BL87" s="2">
        <v>23.0</v>
      </c>
      <c r="BM87" s="2" t="s">
        <v>41</v>
      </c>
      <c r="BN87" s="7">
        <v>0.0</v>
      </c>
      <c r="BO87" s="7">
        <v>0.0</v>
      </c>
      <c r="BP87" s="7">
        <v>0.0</v>
      </c>
      <c r="BQ87" s="15">
        <v>0.0</v>
      </c>
      <c r="BR87" s="2">
        <v>2.0</v>
      </c>
      <c r="BS87" s="2">
        <v>2.0</v>
      </c>
      <c r="BU87" s="2">
        <v>23.0</v>
      </c>
      <c r="BV87" s="2" t="s">
        <v>49</v>
      </c>
      <c r="BW87" s="7">
        <v>1.0</v>
      </c>
      <c r="BX87" s="7">
        <v>0.0</v>
      </c>
      <c r="BY87" s="7">
        <v>0.0</v>
      </c>
      <c r="BZ87" s="7">
        <v>1.0</v>
      </c>
      <c r="CA87" s="2">
        <v>1.0</v>
      </c>
      <c r="CB87" s="2">
        <v>2.0</v>
      </c>
      <c r="CD87" s="2">
        <v>23.0</v>
      </c>
      <c r="CE87" s="2" t="s">
        <v>41</v>
      </c>
      <c r="CF87" s="7" t="s">
        <v>86</v>
      </c>
      <c r="CG87" s="7" t="s">
        <v>86</v>
      </c>
      <c r="CH87" s="7" t="s">
        <v>86</v>
      </c>
      <c r="CI87" s="7" t="s">
        <v>86</v>
      </c>
      <c r="CJ87" s="2">
        <v>0.0</v>
      </c>
      <c r="CK87" s="2">
        <v>2.0</v>
      </c>
      <c r="CM87" s="2">
        <v>23.0</v>
      </c>
      <c r="CN87" s="2" t="s">
        <v>191</v>
      </c>
      <c r="CO87" s="7" t="s">
        <v>86</v>
      </c>
      <c r="CP87" s="7" t="s">
        <v>86</v>
      </c>
      <c r="CQ87" s="7" t="s">
        <v>86</v>
      </c>
      <c r="CR87" s="7" t="s">
        <v>86</v>
      </c>
      <c r="CS87" s="2">
        <v>0.0</v>
      </c>
      <c r="CT87" s="2">
        <v>2.0</v>
      </c>
      <c r="CV87" s="2">
        <v>23.0</v>
      </c>
      <c r="CW87" s="2" t="s">
        <v>41</v>
      </c>
      <c r="CX87" s="7" t="s">
        <v>86</v>
      </c>
      <c r="CY87" s="7" t="s">
        <v>86</v>
      </c>
      <c r="CZ87" s="7" t="s">
        <v>86</v>
      </c>
      <c r="DA87" s="7" t="s">
        <v>86</v>
      </c>
      <c r="DB87" s="2">
        <v>0.0</v>
      </c>
      <c r="DC87" s="2">
        <v>2.0</v>
      </c>
      <c r="DE87" s="2">
        <v>23.0</v>
      </c>
      <c r="DF87" s="2" t="s">
        <v>191</v>
      </c>
      <c r="DG87" s="7" t="s">
        <v>86</v>
      </c>
      <c r="DH87" s="7" t="s">
        <v>86</v>
      </c>
      <c r="DI87" s="7" t="s">
        <v>86</v>
      </c>
      <c r="DJ87" s="15" t="s">
        <v>86</v>
      </c>
      <c r="DK87" s="2">
        <v>0.0</v>
      </c>
      <c r="DL87" s="2">
        <v>2.0</v>
      </c>
    </row>
    <row r="88" ht="15.75" customHeight="1">
      <c r="A88" s="2">
        <v>24.0</v>
      </c>
      <c r="B88" s="2" t="s">
        <v>41</v>
      </c>
      <c r="C88" s="7">
        <v>1.0</v>
      </c>
      <c r="D88" s="7">
        <v>1.0</v>
      </c>
      <c r="E88" s="7">
        <v>1.0</v>
      </c>
      <c r="F88" s="15">
        <v>1.0</v>
      </c>
      <c r="G88" s="2">
        <v>2.0</v>
      </c>
      <c r="H88" s="2">
        <v>2.0</v>
      </c>
      <c r="J88" s="2">
        <v>24.0</v>
      </c>
      <c r="K88" s="2" t="s">
        <v>191</v>
      </c>
      <c r="L88" s="7">
        <v>0.5</v>
      </c>
      <c r="M88" s="7">
        <v>0.5</v>
      </c>
      <c r="N88" s="7">
        <v>0.5</v>
      </c>
      <c r="O88" s="15">
        <v>0.5</v>
      </c>
      <c r="P88" s="2">
        <v>2.0</v>
      </c>
      <c r="Q88" s="2">
        <v>2.0</v>
      </c>
      <c r="S88" s="2">
        <v>24.0</v>
      </c>
      <c r="T88" s="2" t="s">
        <v>191</v>
      </c>
      <c r="U88" s="7">
        <v>0.5</v>
      </c>
      <c r="V88" s="7">
        <v>0.5</v>
      </c>
      <c r="W88" s="7">
        <v>0.5</v>
      </c>
      <c r="X88" s="15">
        <v>0.5</v>
      </c>
      <c r="Y88" s="2">
        <v>2.0</v>
      </c>
      <c r="Z88" s="2">
        <v>2.0</v>
      </c>
      <c r="AB88" s="2">
        <v>24.0</v>
      </c>
      <c r="AC88" s="2" t="s">
        <v>43</v>
      </c>
      <c r="AD88" s="7">
        <v>0.0</v>
      </c>
      <c r="AE88" s="7">
        <v>0.5</v>
      </c>
      <c r="AF88" s="7">
        <v>0.0</v>
      </c>
      <c r="AG88" s="15">
        <v>0.5</v>
      </c>
      <c r="AH88" s="2">
        <v>2.0</v>
      </c>
      <c r="AI88" s="2">
        <v>2.0</v>
      </c>
      <c r="AK88" s="2">
        <v>24.0</v>
      </c>
      <c r="AL88" s="2" t="s">
        <v>49</v>
      </c>
      <c r="AM88" s="7">
        <v>1.0</v>
      </c>
      <c r="AN88" s="7">
        <v>1.0</v>
      </c>
      <c r="AO88" s="7">
        <v>0.0</v>
      </c>
      <c r="AP88" s="15">
        <v>1.0</v>
      </c>
      <c r="AQ88" s="2">
        <v>1.0</v>
      </c>
      <c r="AR88" s="2">
        <v>2.0</v>
      </c>
      <c r="AT88" s="2">
        <v>24.0</v>
      </c>
      <c r="AU88" s="2" t="s">
        <v>41</v>
      </c>
      <c r="AV88" s="7">
        <v>0.0</v>
      </c>
      <c r="AW88" s="7">
        <v>0.0</v>
      </c>
      <c r="AX88" s="7">
        <v>0.0</v>
      </c>
      <c r="AY88" s="15">
        <v>0.0</v>
      </c>
      <c r="AZ88" s="2">
        <v>2.0</v>
      </c>
      <c r="BA88" s="2">
        <v>2.0</v>
      </c>
      <c r="BC88" s="2">
        <v>24.0</v>
      </c>
      <c r="BD88" s="2" t="s">
        <v>191</v>
      </c>
      <c r="BE88" s="7">
        <v>0.5</v>
      </c>
      <c r="BF88" s="7">
        <v>0.5</v>
      </c>
      <c r="BG88" s="7">
        <v>0.5</v>
      </c>
      <c r="BH88" s="15">
        <v>0.5</v>
      </c>
      <c r="BI88" s="2">
        <v>2.0</v>
      </c>
      <c r="BJ88" s="2">
        <v>2.0</v>
      </c>
      <c r="BL88" s="2">
        <v>24.0</v>
      </c>
      <c r="BM88" s="2" t="s">
        <v>43</v>
      </c>
      <c r="BN88" s="7">
        <v>0.0</v>
      </c>
      <c r="BO88" s="7">
        <v>0.0</v>
      </c>
      <c r="BP88" s="7">
        <v>0.0</v>
      </c>
      <c r="BQ88" s="15">
        <v>0.0</v>
      </c>
      <c r="BR88" s="2">
        <v>2.0</v>
      </c>
      <c r="BS88" s="2">
        <v>2.0</v>
      </c>
      <c r="BU88" s="2">
        <v>24.0</v>
      </c>
      <c r="BV88" s="2" t="s">
        <v>43</v>
      </c>
      <c r="BW88" s="7">
        <v>0.0</v>
      </c>
      <c r="BX88" s="7">
        <v>0.0</v>
      </c>
      <c r="BY88" s="7">
        <v>0.0</v>
      </c>
      <c r="BZ88" s="7">
        <v>0.0</v>
      </c>
      <c r="CA88" s="2">
        <v>2.0</v>
      </c>
      <c r="CB88" s="2">
        <v>2.0</v>
      </c>
      <c r="CD88" s="2">
        <v>24.0</v>
      </c>
      <c r="CE88" s="2" t="s">
        <v>191</v>
      </c>
      <c r="CF88" s="7" t="s">
        <v>86</v>
      </c>
      <c r="CG88" s="7" t="s">
        <v>86</v>
      </c>
      <c r="CH88" s="7" t="s">
        <v>86</v>
      </c>
      <c r="CI88" s="7" t="s">
        <v>86</v>
      </c>
      <c r="CJ88" s="2">
        <v>0.0</v>
      </c>
      <c r="CK88" s="2">
        <v>2.0</v>
      </c>
      <c r="CM88" s="2">
        <v>24.0</v>
      </c>
      <c r="CN88" s="2" t="s">
        <v>49</v>
      </c>
      <c r="CO88" s="7" t="s">
        <v>86</v>
      </c>
      <c r="CP88" s="7" t="s">
        <v>86</v>
      </c>
      <c r="CQ88" s="7" t="s">
        <v>86</v>
      </c>
      <c r="CR88" s="7" t="s">
        <v>86</v>
      </c>
      <c r="CS88" s="2">
        <v>0.0</v>
      </c>
      <c r="CT88" s="2">
        <v>2.0</v>
      </c>
      <c r="CV88" s="2">
        <v>24.0</v>
      </c>
      <c r="CW88" s="2" t="s">
        <v>43</v>
      </c>
      <c r="CX88" s="7" t="s">
        <v>86</v>
      </c>
      <c r="CY88" s="7" t="s">
        <v>86</v>
      </c>
      <c r="CZ88" s="7" t="s">
        <v>86</v>
      </c>
      <c r="DA88" s="7" t="s">
        <v>86</v>
      </c>
      <c r="DB88" s="2">
        <v>0.0</v>
      </c>
      <c r="DC88" s="2">
        <v>2.0</v>
      </c>
      <c r="DE88" s="2">
        <v>24.0</v>
      </c>
      <c r="DF88" s="2" t="s">
        <v>43</v>
      </c>
      <c r="DG88" s="7" t="s">
        <v>86</v>
      </c>
      <c r="DH88" s="7" t="s">
        <v>86</v>
      </c>
      <c r="DI88" s="7" t="s">
        <v>86</v>
      </c>
      <c r="DJ88" s="15" t="s">
        <v>86</v>
      </c>
      <c r="DK88" s="2">
        <v>0.0</v>
      </c>
      <c r="DL88" s="2">
        <v>2.0</v>
      </c>
    </row>
    <row r="89" ht="15.75" customHeight="1">
      <c r="A89" s="2">
        <v>25.0</v>
      </c>
      <c r="B89" s="2" t="s">
        <v>192</v>
      </c>
      <c r="C89" s="7">
        <v>0.0</v>
      </c>
      <c r="D89" s="7">
        <v>1.0</v>
      </c>
      <c r="E89" s="7">
        <v>1.0</v>
      </c>
      <c r="F89" s="15">
        <v>1.0</v>
      </c>
      <c r="G89" s="2">
        <v>1.0</v>
      </c>
      <c r="H89" s="2">
        <v>1.0</v>
      </c>
      <c r="J89" s="2">
        <v>25.0</v>
      </c>
      <c r="K89" s="2" t="s">
        <v>192</v>
      </c>
      <c r="L89" s="7">
        <v>0.0</v>
      </c>
      <c r="M89" s="7">
        <v>1.0</v>
      </c>
      <c r="N89" s="7">
        <v>1.0</v>
      </c>
      <c r="O89" s="15">
        <v>1.0</v>
      </c>
      <c r="P89" s="2">
        <v>1.0</v>
      </c>
      <c r="Q89" s="2">
        <v>1.0</v>
      </c>
      <c r="S89" s="2">
        <v>25.0</v>
      </c>
      <c r="T89" s="2" t="s">
        <v>51</v>
      </c>
      <c r="U89" s="7">
        <v>1.0</v>
      </c>
      <c r="V89" s="7">
        <v>1.0</v>
      </c>
      <c r="W89" s="7">
        <v>0.0</v>
      </c>
      <c r="X89" s="15">
        <v>1.0</v>
      </c>
      <c r="Y89" s="2">
        <v>1.0</v>
      </c>
      <c r="Z89" s="2">
        <v>1.0</v>
      </c>
      <c r="AB89" s="2">
        <v>25.0</v>
      </c>
      <c r="AC89" s="2" t="s">
        <v>193</v>
      </c>
      <c r="AD89" s="7">
        <v>0.0</v>
      </c>
      <c r="AE89" s="7">
        <v>0.0</v>
      </c>
      <c r="AF89" s="7">
        <v>0.0</v>
      </c>
      <c r="AG89" s="15">
        <v>0.0</v>
      </c>
      <c r="AH89" s="2">
        <v>1.0</v>
      </c>
      <c r="AI89" s="2">
        <v>1.0</v>
      </c>
      <c r="AK89" s="2">
        <v>25.0</v>
      </c>
      <c r="AL89" s="2" t="s">
        <v>192</v>
      </c>
      <c r="AM89" s="7">
        <v>0.0</v>
      </c>
      <c r="AN89" s="7">
        <v>0.0</v>
      </c>
      <c r="AO89" s="7">
        <v>0.0</v>
      </c>
      <c r="AP89" s="15">
        <v>0.0</v>
      </c>
      <c r="AQ89" s="2">
        <v>1.0</v>
      </c>
      <c r="AR89" s="2">
        <v>1.0</v>
      </c>
      <c r="AT89" s="2">
        <v>25.0</v>
      </c>
      <c r="AU89" s="2" t="s">
        <v>192</v>
      </c>
      <c r="AV89" s="7">
        <v>1.0</v>
      </c>
      <c r="AW89" s="7">
        <v>1.0</v>
      </c>
      <c r="AX89" s="7">
        <v>1.0</v>
      </c>
      <c r="AY89" s="15">
        <v>1.0</v>
      </c>
      <c r="AZ89" s="2">
        <v>1.0</v>
      </c>
      <c r="BA89" s="2">
        <v>1.0</v>
      </c>
      <c r="BC89" s="2">
        <v>25.0</v>
      </c>
      <c r="BD89" s="2" t="s">
        <v>192</v>
      </c>
      <c r="BE89" s="7">
        <v>1.0</v>
      </c>
      <c r="BF89" s="7">
        <v>1.0</v>
      </c>
      <c r="BG89" s="7">
        <v>1.0</v>
      </c>
      <c r="BH89" s="15">
        <v>1.0</v>
      </c>
      <c r="BI89" s="2">
        <v>1.0</v>
      </c>
      <c r="BJ89" s="2">
        <v>1.0</v>
      </c>
      <c r="BL89" s="2">
        <v>25.0</v>
      </c>
      <c r="BM89" s="2" t="s">
        <v>192</v>
      </c>
      <c r="BN89" s="7">
        <v>0.0</v>
      </c>
      <c r="BO89" s="7">
        <v>0.0</v>
      </c>
      <c r="BP89" s="7">
        <v>0.0</v>
      </c>
      <c r="BQ89" s="15">
        <v>0.0</v>
      </c>
      <c r="BR89" s="2">
        <v>1.0</v>
      </c>
      <c r="BS89" s="2">
        <v>1.0</v>
      </c>
      <c r="BU89" s="2">
        <v>25.0</v>
      </c>
      <c r="BV89" s="2" t="s">
        <v>193</v>
      </c>
      <c r="BW89" s="7">
        <v>0.0</v>
      </c>
      <c r="BX89" s="7">
        <v>0.0</v>
      </c>
      <c r="BY89" s="7">
        <v>0.0</v>
      </c>
      <c r="BZ89" s="7">
        <v>0.0</v>
      </c>
      <c r="CA89" s="2">
        <v>1.0</v>
      </c>
      <c r="CB89" s="2">
        <v>1.0</v>
      </c>
      <c r="CD89" s="2">
        <v>25.0</v>
      </c>
      <c r="CE89" s="2" t="s">
        <v>192</v>
      </c>
      <c r="CF89" s="7" t="s">
        <v>86</v>
      </c>
      <c r="CG89" s="7" t="s">
        <v>86</v>
      </c>
      <c r="CH89" s="7" t="s">
        <v>86</v>
      </c>
      <c r="CI89" s="7" t="s">
        <v>86</v>
      </c>
      <c r="CJ89" s="2">
        <v>0.0</v>
      </c>
      <c r="CK89" s="2">
        <v>1.0</v>
      </c>
      <c r="CM89" s="2">
        <v>25.0</v>
      </c>
      <c r="CN89" s="2" t="s">
        <v>192</v>
      </c>
      <c r="CO89" s="7" t="s">
        <v>86</v>
      </c>
      <c r="CP89" s="7" t="s">
        <v>86</v>
      </c>
      <c r="CQ89" s="7" t="s">
        <v>86</v>
      </c>
      <c r="CR89" s="7" t="s">
        <v>86</v>
      </c>
      <c r="CS89" s="2">
        <v>0.0</v>
      </c>
      <c r="CT89" s="2">
        <v>1.0</v>
      </c>
      <c r="CV89" s="2">
        <v>25.0</v>
      </c>
      <c r="CW89" s="2" t="s">
        <v>192</v>
      </c>
      <c r="CX89" s="7" t="s">
        <v>86</v>
      </c>
      <c r="CY89" s="7" t="s">
        <v>86</v>
      </c>
      <c r="CZ89" s="7" t="s">
        <v>86</v>
      </c>
      <c r="DA89" s="7" t="s">
        <v>86</v>
      </c>
      <c r="DB89" s="2">
        <v>0.0</v>
      </c>
      <c r="DC89" s="2">
        <v>1.0</v>
      </c>
      <c r="DE89" s="2">
        <v>25.0</v>
      </c>
      <c r="DF89" s="2" t="s">
        <v>51</v>
      </c>
      <c r="DG89" s="7" t="s">
        <v>86</v>
      </c>
      <c r="DH89" s="7" t="s">
        <v>86</v>
      </c>
      <c r="DI89" s="7" t="s">
        <v>86</v>
      </c>
      <c r="DJ89" s="15" t="s">
        <v>86</v>
      </c>
      <c r="DK89" s="2">
        <v>0.0</v>
      </c>
      <c r="DL89" s="2">
        <v>1.0</v>
      </c>
    </row>
    <row r="90" ht="15.75" customHeight="1">
      <c r="A90" s="2">
        <v>26.0</v>
      </c>
      <c r="B90" s="2" t="s">
        <v>193</v>
      </c>
      <c r="C90" s="7">
        <v>0.0</v>
      </c>
      <c r="D90" s="7">
        <v>1.0</v>
      </c>
      <c r="E90" s="7">
        <v>1.0</v>
      </c>
      <c r="F90" s="15">
        <v>1.0</v>
      </c>
      <c r="G90" s="2">
        <v>1.0</v>
      </c>
      <c r="H90" s="2">
        <v>1.0</v>
      </c>
      <c r="J90" s="2">
        <v>26.0</v>
      </c>
      <c r="K90" s="2" t="s">
        <v>193</v>
      </c>
      <c r="L90" s="7">
        <v>0.0</v>
      </c>
      <c r="M90" s="7">
        <v>1.0</v>
      </c>
      <c r="N90" s="7">
        <v>0.0</v>
      </c>
      <c r="O90" s="15">
        <v>1.0</v>
      </c>
      <c r="P90" s="2">
        <v>1.0</v>
      </c>
      <c r="Q90" s="2">
        <v>1.0</v>
      </c>
      <c r="S90" s="2">
        <v>26.0</v>
      </c>
      <c r="T90" s="2" t="s">
        <v>192</v>
      </c>
      <c r="U90" s="7">
        <v>1.0</v>
      </c>
      <c r="V90" s="7">
        <v>0.0</v>
      </c>
      <c r="W90" s="7">
        <v>0.0</v>
      </c>
      <c r="X90" s="15">
        <v>1.0</v>
      </c>
      <c r="Y90" s="2">
        <v>1.0</v>
      </c>
      <c r="Z90" s="2">
        <v>1.0</v>
      </c>
      <c r="AB90" s="2">
        <v>26.0</v>
      </c>
      <c r="AC90" s="2" t="s">
        <v>192</v>
      </c>
      <c r="AD90" s="7">
        <v>0.0</v>
      </c>
      <c r="AE90" s="7">
        <v>0.0</v>
      </c>
      <c r="AF90" s="7">
        <v>0.0</v>
      </c>
      <c r="AG90" s="15">
        <v>0.0</v>
      </c>
      <c r="AH90" s="2">
        <v>1.0</v>
      </c>
      <c r="AI90" s="2">
        <v>1.0</v>
      </c>
      <c r="AK90" s="2">
        <v>26.0</v>
      </c>
      <c r="AL90" s="2" t="s">
        <v>51</v>
      </c>
      <c r="AM90" s="7">
        <v>1.0</v>
      </c>
      <c r="AN90" s="7">
        <v>0.0</v>
      </c>
      <c r="AO90" s="7">
        <v>0.0</v>
      </c>
      <c r="AP90" s="15">
        <v>1.0</v>
      </c>
      <c r="AQ90" s="2">
        <v>1.0</v>
      </c>
      <c r="AR90" s="2">
        <v>1.0</v>
      </c>
      <c r="AT90" s="2">
        <v>26.0</v>
      </c>
      <c r="AU90" s="2" t="s">
        <v>51</v>
      </c>
      <c r="AV90" s="7">
        <v>1.0</v>
      </c>
      <c r="AW90" s="7">
        <v>1.0</v>
      </c>
      <c r="AX90" s="7">
        <v>1.0</v>
      </c>
      <c r="AY90" s="7">
        <v>1.0</v>
      </c>
      <c r="AZ90" s="2">
        <v>1.0</v>
      </c>
      <c r="BA90" s="2">
        <v>1.0</v>
      </c>
      <c r="BC90" s="2">
        <v>26.0</v>
      </c>
      <c r="BD90" s="2" t="s">
        <v>51</v>
      </c>
      <c r="BE90" s="7">
        <v>1.0</v>
      </c>
      <c r="BF90" s="7">
        <v>1.0</v>
      </c>
      <c r="BG90" s="7">
        <v>1.0</v>
      </c>
      <c r="BH90" s="7">
        <v>1.0</v>
      </c>
      <c r="BI90" s="2">
        <v>1.0</v>
      </c>
      <c r="BJ90" s="2">
        <v>1.0</v>
      </c>
      <c r="BL90" s="2">
        <v>26.0</v>
      </c>
      <c r="BM90" s="2" t="s">
        <v>193</v>
      </c>
      <c r="BN90" s="7">
        <v>0.0</v>
      </c>
      <c r="BO90" s="7">
        <v>0.0</v>
      </c>
      <c r="BP90" s="7">
        <v>0.0</v>
      </c>
      <c r="BQ90" s="7">
        <v>0.0</v>
      </c>
      <c r="BR90" s="2">
        <v>1.0</v>
      </c>
      <c r="BS90" s="2">
        <v>1.0</v>
      </c>
      <c r="BU90" s="2">
        <v>26.0</v>
      </c>
      <c r="BV90" s="2" t="s">
        <v>51</v>
      </c>
      <c r="BW90" s="7">
        <v>1.0</v>
      </c>
      <c r="BX90" s="7">
        <v>1.0</v>
      </c>
      <c r="BY90" s="7">
        <v>1.0</v>
      </c>
      <c r="BZ90" s="7">
        <v>1.0</v>
      </c>
      <c r="CA90" s="2">
        <v>1.0</v>
      </c>
      <c r="CB90" s="2">
        <v>1.0</v>
      </c>
      <c r="CD90" s="2">
        <v>26.0</v>
      </c>
      <c r="CE90" s="2" t="s">
        <v>51</v>
      </c>
      <c r="CF90" s="7" t="s">
        <v>86</v>
      </c>
      <c r="CG90" s="7" t="s">
        <v>86</v>
      </c>
      <c r="CH90" s="7" t="s">
        <v>86</v>
      </c>
      <c r="CI90" s="7" t="s">
        <v>86</v>
      </c>
      <c r="CJ90" s="2">
        <v>0.0</v>
      </c>
      <c r="CK90" s="2">
        <v>1.0</v>
      </c>
      <c r="CM90" s="2">
        <v>26.0</v>
      </c>
      <c r="CN90" s="2" t="s">
        <v>51</v>
      </c>
      <c r="CO90" s="7" t="s">
        <v>86</v>
      </c>
      <c r="CP90" s="7" t="s">
        <v>86</v>
      </c>
      <c r="CQ90" s="7" t="s">
        <v>86</v>
      </c>
      <c r="CR90" s="7" t="s">
        <v>86</v>
      </c>
      <c r="CS90" s="2">
        <v>0.0</v>
      </c>
      <c r="CT90" s="2">
        <v>1.0</v>
      </c>
      <c r="CV90" s="2">
        <v>26.0</v>
      </c>
      <c r="CW90" s="2" t="s">
        <v>193</v>
      </c>
      <c r="CX90" s="7" t="s">
        <v>86</v>
      </c>
      <c r="CY90" s="7" t="s">
        <v>86</v>
      </c>
      <c r="CZ90" s="7" t="s">
        <v>86</v>
      </c>
      <c r="DA90" s="7" t="s">
        <v>86</v>
      </c>
      <c r="DB90" s="2">
        <v>0.0</v>
      </c>
      <c r="DC90" s="2">
        <v>1.0</v>
      </c>
      <c r="DE90" s="2">
        <v>26.0</v>
      </c>
      <c r="DF90" s="2" t="s">
        <v>192</v>
      </c>
      <c r="DG90" s="7" t="s">
        <v>86</v>
      </c>
      <c r="DH90" s="7" t="s">
        <v>86</v>
      </c>
      <c r="DI90" s="7" t="s">
        <v>86</v>
      </c>
      <c r="DJ90" s="7" t="s">
        <v>86</v>
      </c>
      <c r="DK90" s="2">
        <v>0.0</v>
      </c>
      <c r="DL90" s="2">
        <v>1.0</v>
      </c>
    </row>
    <row r="91" ht="15.75" customHeight="1">
      <c r="A91" s="2">
        <v>27.0</v>
      </c>
      <c r="B91" s="2" t="s">
        <v>51</v>
      </c>
      <c r="C91" s="7">
        <v>1.0</v>
      </c>
      <c r="D91" s="7">
        <v>1.0</v>
      </c>
      <c r="E91" s="7">
        <v>1.0</v>
      </c>
      <c r="F91" s="15">
        <v>1.0</v>
      </c>
      <c r="G91" s="2">
        <v>1.0</v>
      </c>
      <c r="H91" s="2">
        <v>1.0</v>
      </c>
      <c r="J91" s="2">
        <v>27.0</v>
      </c>
      <c r="K91" s="2" t="s">
        <v>51</v>
      </c>
      <c r="L91" s="7">
        <v>1.0</v>
      </c>
      <c r="M91" s="7">
        <v>1.0</v>
      </c>
      <c r="N91" s="7">
        <v>1.0</v>
      </c>
      <c r="O91" s="15">
        <v>1.0</v>
      </c>
      <c r="P91" s="2">
        <v>1.0</v>
      </c>
      <c r="Q91" s="2">
        <v>1.0</v>
      </c>
      <c r="S91" s="2">
        <v>27.0</v>
      </c>
      <c r="T91" s="2" t="s">
        <v>193</v>
      </c>
      <c r="U91" s="7">
        <v>0.0</v>
      </c>
      <c r="V91" s="7">
        <v>0.0</v>
      </c>
      <c r="W91" s="7">
        <v>0.0</v>
      </c>
      <c r="X91" s="15">
        <v>0.0</v>
      </c>
      <c r="Y91" s="2">
        <v>1.0</v>
      </c>
      <c r="Z91" s="2">
        <v>1.0</v>
      </c>
      <c r="AB91" s="2">
        <v>27.0</v>
      </c>
      <c r="AC91" s="2" t="s">
        <v>51</v>
      </c>
      <c r="AD91" s="7">
        <v>1.0</v>
      </c>
      <c r="AE91" s="7">
        <v>1.0</v>
      </c>
      <c r="AF91" s="7">
        <v>0.0</v>
      </c>
      <c r="AG91" s="15">
        <v>1.0</v>
      </c>
      <c r="AH91" s="2">
        <v>1.0</v>
      </c>
      <c r="AI91" s="2">
        <v>1.0</v>
      </c>
      <c r="AK91" s="2">
        <v>27.0</v>
      </c>
      <c r="AL91" s="2" t="s">
        <v>193</v>
      </c>
      <c r="AM91" s="7">
        <v>0.0</v>
      </c>
      <c r="AN91" s="7">
        <v>0.0</v>
      </c>
      <c r="AO91" s="7">
        <v>0.0</v>
      </c>
      <c r="AP91" s="15">
        <v>0.0</v>
      </c>
      <c r="AQ91" s="2">
        <v>1.0</v>
      </c>
      <c r="AR91" s="2">
        <v>1.0</v>
      </c>
      <c r="AT91" s="2">
        <v>27.0</v>
      </c>
      <c r="AU91" s="2" t="s">
        <v>193</v>
      </c>
      <c r="AV91" s="7">
        <v>0.0</v>
      </c>
      <c r="AW91" s="7">
        <v>0.0</v>
      </c>
      <c r="AX91" s="7">
        <v>0.0</v>
      </c>
      <c r="AY91" s="7">
        <v>0.0</v>
      </c>
      <c r="AZ91" s="2">
        <v>1.0</v>
      </c>
      <c r="BA91" s="2">
        <v>1.0</v>
      </c>
      <c r="BC91" s="2">
        <v>27.0</v>
      </c>
      <c r="BD91" s="2" t="s">
        <v>193</v>
      </c>
      <c r="BE91" s="7">
        <v>0.0</v>
      </c>
      <c r="BF91" s="7">
        <v>0.0</v>
      </c>
      <c r="BG91" s="7">
        <v>0.0</v>
      </c>
      <c r="BH91" s="7">
        <v>0.0</v>
      </c>
      <c r="BI91" s="2">
        <v>1.0</v>
      </c>
      <c r="BJ91" s="2">
        <v>1.0</v>
      </c>
      <c r="BL91" s="2">
        <v>27.0</v>
      </c>
      <c r="BM91" s="2" t="s">
        <v>51</v>
      </c>
      <c r="BN91" s="7">
        <v>1.0</v>
      </c>
      <c r="BO91" s="7">
        <v>1.0</v>
      </c>
      <c r="BP91" s="7">
        <v>0.0</v>
      </c>
      <c r="BQ91" s="7">
        <v>1.0</v>
      </c>
      <c r="BR91" s="2">
        <v>1.0</v>
      </c>
      <c r="BS91" s="2">
        <v>1.0</v>
      </c>
      <c r="BU91" s="2">
        <v>27.0</v>
      </c>
      <c r="BV91" s="2" t="s">
        <v>192</v>
      </c>
      <c r="BW91" s="7">
        <v>0.0</v>
      </c>
      <c r="BX91" s="7">
        <v>0.0</v>
      </c>
      <c r="BY91" s="7">
        <v>0.0</v>
      </c>
      <c r="BZ91" s="7">
        <v>0.0</v>
      </c>
      <c r="CA91" s="2">
        <v>1.0</v>
      </c>
      <c r="CB91" s="2">
        <v>1.0</v>
      </c>
      <c r="CD91" s="2">
        <v>27.0</v>
      </c>
      <c r="CE91" s="2" t="s">
        <v>193</v>
      </c>
      <c r="CF91" s="7" t="s">
        <v>86</v>
      </c>
      <c r="CG91" s="7" t="s">
        <v>86</v>
      </c>
      <c r="CH91" s="7" t="s">
        <v>86</v>
      </c>
      <c r="CI91" s="7" t="s">
        <v>86</v>
      </c>
      <c r="CJ91" s="2">
        <v>0.0</v>
      </c>
      <c r="CK91" s="2">
        <v>1.0</v>
      </c>
      <c r="CM91" s="2">
        <v>27.0</v>
      </c>
      <c r="CN91" s="2" t="s">
        <v>193</v>
      </c>
      <c r="CO91" s="7" t="s">
        <v>86</v>
      </c>
      <c r="CP91" s="7" t="s">
        <v>86</v>
      </c>
      <c r="CQ91" s="7" t="s">
        <v>86</v>
      </c>
      <c r="CR91" s="7" t="s">
        <v>86</v>
      </c>
      <c r="CS91" s="2">
        <v>0.0</v>
      </c>
      <c r="CT91" s="2">
        <v>1.0</v>
      </c>
      <c r="CV91" s="2">
        <v>27.0</v>
      </c>
      <c r="CW91" s="2" t="s">
        <v>51</v>
      </c>
      <c r="CX91" s="7" t="s">
        <v>86</v>
      </c>
      <c r="CY91" s="7" t="s">
        <v>86</v>
      </c>
      <c r="CZ91" s="7" t="s">
        <v>86</v>
      </c>
      <c r="DA91" s="7" t="s">
        <v>86</v>
      </c>
      <c r="DB91" s="2">
        <v>0.0</v>
      </c>
      <c r="DC91" s="2">
        <v>1.0</v>
      </c>
      <c r="DE91" s="2">
        <v>27.0</v>
      </c>
      <c r="DF91" s="2" t="s">
        <v>193</v>
      </c>
      <c r="DG91" s="7" t="s">
        <v>86</v>
      </c>
      <c r="DH91" s="7" t="s">
        <v>86</v>
      </c>
      <c r="DI91" s="7" t="s">
        <v>86</v>
      </c>
      <c r="DJ91" s="7" t="s">
        <v>86</v>
      </c>
      <c r="DK91" s="2">
        <v>0.0</v>
      </c>
      <c r="DL91" s="2">
        <v>1.0</v>
      </c>
    </row>
    <row r="92" ht="15.75" customHeight="1">
      <c r="K92" s="7"/>
      <c r="L92" s="7"/>
      <c r="M92" s="7"/>
      <c r="N92" s="7"/>
      <c r="O92" s="7"/>
      <c r="T92" s="7"/>
      <c r="U92" s="7"/>
      <c r="V92" s="7"/>
      <c r="W92" s="7"/>
      <c r="X92" s="7"/>
    </row>
    <row r="93" ht="15.75" customHeight="1">
      <c r="B93" s="1" t="s">
        <v>194</v>
      </c>
      <c r="K93" s="7"/>
      <c r="L93" s="7"/>
      <c r="M93" s="7"/>
      <c r="N93" s="7"/>
      <c r="O93" s="7"/>
      <c r="T93" s="7"/>
      <c r="U93" s="7"/>
      <c r="V93" s="7"/>
      <c r="W93" s="7"/>
      <c r="X93" s="7"/>
    </row>
    <row r="94" ht="15.75" customHeight="1">
      <c r="K94" s="7"/>
      <c r="L94" s="7"/>
      <c r="M94" s="7"/>
      <c r="N94" s="7"/>
      <c r="O94" s="7"/>
      <c r="T94" s="7"/>
      <c r="U94" s="7"/>
      <c r="V94" s="7"/>
      <c r="W94" s="7"/>
      <c r="X94" s="7"/>
    </row>
    <row r="95" ht="15.75" customHeight="1">
      <c r="B95" s="16" t="s">
        <v>0</v>
      </c>
      <c r="C95" s="17" t="s">
        <v>195</v>
      </c>
      <c r="D95" s="17" t="s">
        <v>196</v>
      </c>
      <c r="E95" s="17" t="s">
        <v>197</v>
      </c>
      <c r="F95" s="17" t="s">
        <v>198</v>
      </c>
      <c r="G95" s="18" t="s">
        <v>185</v>
      </c>
      <c r="H95" s="2" t="s">
        <v>199</v>
      </c>
      <c r="I95" s="2" t="s">
        <v>200</v>
      </c>
      <c r="K95" s="7" t="s">
        <v>201</v>
      </c>
      <c r="L95" s="7"/>
      <c r="N95" s="7"/>
      <c r="U95" s="7"/>
      <c r="V95" s="7"/>
      <c r="W95" s="7"/>
      <c r="X95" s="7"/>
      <c r="Y95" s="7"/>
    </row>
    <row r="96" ht="15.75" customHeight="1">
      <c r="B96" s="16" t="s">
        <v>202</v>
      </c>
      <c r="C96" s="19" t="s">
        <v>169</v>
      </c>
      <c r="D96" s="20">
        <v>0.7</v>
      </c>
      <c r="E96" s="20">
        <v>0.84</v>
      </c>
      <c r="F96" s="20">
        <v>0.79</v>
      </c>
      <c r="G96" s="21">
        <v>0.97</v>
      </c>
      <c r="H96" s="2">
        <v>102.0</v>
      </c>
      <c r="I96" s="2">
        <v>102.0</v>
      </c>
      <c r="K96" s="22" t="s">
        <v>203</v>
      </c>
      <c r="L96" s="22" t="s">
        <v>204</v>
      </c>
      <c r="M96" s="23" t="s">
        <v>196</v>
      </c>
      <c r="N96" s="23" t="s">
        <v>197</v>
      </c>
      <c r="O96" s="23" t="s">
        <v>198</v>
      </c>
    </row>
    <row r="97" ht="15.75" customHeight="1">
      <c r="B97" s="24" t="s">
        <v>202</v>
      </c>
      <c r="C97" s="2" t="s">
        <v>170</v>
      </c>
      <c r="D97" s="7">
        <v>0.56</v>
      </c>
      <c r="E97" s="7">
        <v>0.69</v>
      </c>
      <c r="F97" s="7">
        <v>0.67</v>
      </c>
      <c r="G97" s="25">
        <v>0.86</v>
      </c>
      <c r="H97" s="2">
        <v>102.0</v>
      </c>
      <c r="I97" s="2">
        <v>102.0</v>
      </c>
      <c r="K97" s="26" t="s">
        <v>169</v>
      </c>
      <c r="L97" s="27" t="s">
        <v>8</v>
      </c>
      <c r="M97" s="28">
        <v>0.7</v>
      </c>
      <c r="N97" s="28">
        <v>0.84</v>
      </c>
      <c r="O97" s="28">
        <v>0.79</v>
      </c>
    </row>
    <row r="98" ht="15.75" customHeight="1">
      <c r="B98" s="24" t="s">
        <v>202</v>
      </c>
      <c r="C98" s="2" t="s">
        <v>171</v>
      </c>
      <c r="D98" s="7">
        <v>0.54</v>
      </c>
      <c r="E98" s="7">
        <v>0.62</v>
      </c>
      <c r="F98" s="7">
        <v>0.53</v>
      </c>
      <c r="G98" s="25">
        <v>0.81</v>
      </c>
      <c r="H98" s="2">
        <v>102.0</v>
      </c>
      <c r="I98" s="2">
        <v>102.0</v>
      </c>
      <c r="K98" s="27"/>
      <c r="L98" s="27" t="s">
        <v>11</v>
      </c>
      <c r="M98" s="28">
        <v>0.66</v>
      </c>
      <c r="N98" s="28">
        <v>0.96</v>
      </c>
      <c r="O98" s="28">
        <v>0.62</v>
      </c>
    </row>
    <row r="99" ht="15.75" customHeight="1">
      <c r="B99" s="24" t="s">
        <v>202</v>
      </c>
      <c r="C99" s="2" t="s">
        <v>172</v>
      </c>
      <c r="D99" s="7">
        <v>0.51</v>
      </c>
      <c r="E99" s="7">
        <v>0.53</v>
      </c>
      <c r="F99" s="7">
        <v>0.44</v>
      </c>
      <c r="G99" s="25">
        <v>0.75</v>
      </c>
      <c r="H99" s="2">
        <v>102.0</v>
      </c>
      <c r="I99" s="2">
        <v>102.0</v>
      </c>
      <c r="K99" s="27"/>
      <c r="L99" s="27" t="s">
        <v>10</v>
      </c>
      <c r="M99" s="28">
        <v>0.61</v>
      </c>
      <c r="N99" s="28">
        <v>0.64</v>
      </c>
      <c r="O99" s="28">
        <v>0.62</v>
      </c>
    </row>
    <row r="100" ht="15.75" customHeight="1">
      <c r="B100" s="29" t="s">
        <v>202</v>
      </c>
      <c r="C100" s="30" t="s">
        <v>173</v>
      </c>
      <c r="D100" s="31">
        <v>0.25</v>
      </c>
      <c r="E100" s="31">
        <v>0.31</v>
      </c>
      <c r="F100" s="31">
        <v>0.25</v>
      </c>
      <c r="G100" s="32">
        <v>0.45</v>
      </c>
      <c r="H100" s="2">
        <v>102.0</v>
      </c>
      <c r="I100" s="2">
        <v>102.0</v>
      </c>
      <c r="K100" s="27"/>
      <c r="L100" s="27" t="s">
        <v>13</v>
      </c>
      <c r="M100" s="28">
        <v>0.69</v>
      </c>
      <c r="N100" s="28">
        <v>0.64</v>
      </c>
      <c r="O100" s="28">
        <v>0.83</v>
      </c>
    </row>
    <row r="101" ht="15.75" customHeight="1">
      <c r="B101" s="33" t="s">
        <v>205</v>
      </c>
      <c r="C101" s="2" t="s">
        <v>169</v>
      </c>
      <c r="D101" s="7">
        <v>0.61</v>
      </c>
      <c r="E101" s="7">
        <v>0.64</v>
      </c>
      <c r="F101" s="7">
        <v>0.62</v>
      </c>
      <c r="G101" s="25">
        <v>0.87</v>
      </c>
      <c r="H101" s="2">
        <v>61.0</v>
      </c>
      <c r="I101" s="2">
        <v>61.0</v>
      </c>
      <c r="K101" s="27"/>
      <c r="L101" s="27" t="s">
        <v>15</v>
      </c>
      <c r="M101" s="28">
        <v>0.87</v>
      </c>
      <c r="N101" s="28">
        <v>0.94</v>
      </c>
      <c r="O101" s="28">
        <v>0.94</v>
      </c>
    </row>
    <row r="102" ht="15.75" customHeight="1">
      <c r="B102" s="24" t="s">
        <v>205</v>
      </c>
      <c r="C102" s="2" t="s">
        <v>170</v>
      </c>
      <c r="D102" s="7">
        <v>0.38</v>
      </c>
      <c r="E102" s="7">
        <v>0.51</v>
      </c>
      <c r="F102" s="7">
        <v>0.49</v>
      </c>
      <c r="G102" s="25">
        <v>0.72</v>
      </c>
      <c r="H102" s="2">
        <v>61.0</v>
      </c>
      <c r="I102" s="2">
        <v>61.0</v>
      </c>
      <c r="K102" s="27"/>
      <c r="L102" s="27" t="s">
        <v>17</v>
      </c>
      <c r="M102" s="28">
        <v>0.89</v>
      </c>
      <c r="N102" s="28">
        <v>0.84</v>
      </c>
      <c r="O102" s="28">
        <v>0.89</v>
      </c>
    </row>
    <row r="103" ht="15.75" customHeight="1">
      <c r="B103" s="24" t="s">
        <v>205</v>
      </c>
      <c r="C103" s="2" t="s">
        <v>171</v>
      </c>
      <c r="D103" s="7">
        <v>0.61</v>
      </c>
      <c r="E103" s="7">
        <v>0.46</v>
      </c>
      <c r="F103" s="7">
        <v>0.33</v>
      </c>
      <c r="G103" s="25">
        <v>0.77</v>
      </c>
      <c r="H103" s="2">
        <v>61.0</v>
      </c>
      <c r="I103" s="2">
        <v>61.0</v>
      </c>
      <c r="K103" s="27"/>
      <c r="L103" s="27" t="s">
        <v>19</v>
      </c>
      <c r="M103" s="28">
        <v>0.91</v>
      </c>
      <c r="N103" s="28">
        <v>0.91</v>
      </c>
      <c r="O103" s="28">
        <v>0.91</v>
      </c>
      <c r="V103" s="1"/>
      <c r="W103" s="1"/>
      <c r="X103" s="1"/>
    </row>
    <row r="104" ht="15.75" customHeight="1">
      <c r="B104" s="24" t="s">
        <v>205</v>
      </c>
      <c r="C104" s="2" t="s">
        <v>172</v>
      </c>
      <c r="D104" s="7">
        <v>0.59</v>
      </c>
      <c r="E104" s="7">
        <v>0.43</v>
      </c>
      <c r="F104" s="7">
        <v>0.36</v>
      </c>
      <c r="G104" s="25">
        <v>0.72</v>
      </c>
      <c r="H104" s="2">
        <v>61.0</v>
      </c>
      <c r="I104" s="2">
        <v>61.0</v>
      </c>
      <c r="K104" s="27"/>
      <c r="L104" s="34" t="s">
        <v>206</v>
      </c>
      <c r="M104" s="35">
        <f>20/27</f>
        <v>0.7407407407</v>
      </c>
      <c r="N104" s="35">
        <f t="shared" ref="N104:O104" si="3">23/27</f>
        <v>0.8518518519</v>
      </c>
      <c r="O104" s="35">
        <f t="shared" si="3"/>
        <v>0.8518518519</v>
      </c>
      <c r="V104" s="7"/>
      <c r="W104" s="7"/>
      <c r="X104" s="7"/>
    </row>
    <row r="105" ht="15.75" customHeight="1">
      <c r="B105" s="24" t="s">
        <v>205</v>
      </c>
      <c r="C105" s="2" t="s">
        <v>173</v>
      </c>
      <c r="D105" s="7">
        <v>0.38</v>
      </c>
      <c r="E105" s="7">
        <v>0.36</v>
      </c>
      <c r="F105" s="7">
        <v>0.41</v>
      </c>
      <c r="G105" s="25">
        <v>0.57</v>
      </c>
      <c r="H105" s="2">
        <v>61.0</v>
      </c>
      <c r="I105" s="2">
        <v>61.0</v>
      </c>
      <c r="K105" s="34" t="s">
        <v>207</v>
      </c>
      <c r="L105" s="27" t="s">
        <v>8</v>
      </c>
      <c r="M105" s="28">
        <v>0.56</v>
      </c>
      <c r="N105" s="28">
        <v>0.69</v>
      </c>
      <c r="O105" s="28">
        <v>0.67</v>
      </c>
      <c r="V105" s="7"/>
      <c r="W105" s="7"/>
      <c r="X105" s="7"/>
    </row>
    <row r="106" ht="15.75" customHeight="1">
      <c r="B106" s="16" t="s">
        <v>208</v>
      </c>
      <c r="C106" s="19" t="s">
        <v>169</v>
      </c>
      <c r="D106" s="20">
        <v>0.66</v>
      </c>
      <c r="E106" s="20">
        <v>0.96</v>
      </c>
      <c r="F106" s="20">
        <v>0.62</v>
      </c>
      <c r="G106" s="21">
        <v>1.0</v>
      </c>
      <c r="H106" s="2">
        <v>53.0</v>
      </c>
      <c r="I106" s="2">
        <v>53.0</v>
      </c>
      <c r="K106" s="27"/>
      <c r="L106" s="27" t="s">
        <v>11</v>
      </c>
      <c r="M106" s="28">
        <v>0.57</v>
      </c>
      <c r="N106" s="28">
        <v>0.98</v>
      </c>
      <c r="O106" s="28">
        <v>0.74</v>
      </c>
      <c r="V106" s="7"/>
      <c r="W106" s="7"/>
      <c r="X106" s="7"/>
    </row>
    <row r="107" ht="15.75" customHeight="1">
      <c r="B107" s="24" t="s">
        <v>208</v>
      </c>
      <c r="C107" s="2" t="s">
        <v>170</v>
      </c>
      <c r="D107" s="7">
        <v>0.57</v>
      </c>
      <c r="E107" s="7">
        <v>0.98</v>
      </c>
      <c r="F107" s="7">
        <v>0.74</v>
      </c>
      <c r="G107" s="25">
        <v>0.98</v>
      </c>
      <c r="H107" s="2">
        <v>53.0</v>
      </c>
      <c r="I107" s="2">
        <v>53.0</v>
      </c>
      <c r="K107" s="27"/>
      <c r="L107" s="27" t="s">
        <v>10</v>
      </c>
      <c r="M107" s="28">
        <v>0.38</v>
      </c>
      <c r="N107" s="28">
        <v>0.51</v>
      </c>
      <c r="O107" s="28">
        <v>0.49</v>
      </c>
      <c r="V107" s="7"/>
      <c r="W107" s="7"/>
      <c r="X107" s="7"/>
    </row>
    <row r="108" ht="15.75" customHeight="1">
      <c r="B108" s="24" t="s">
        <v>208</v>
      </c>
      <c r="C108" s="2" t="s">
        <v>171</v>
      </c>
      <c r="D108" s="7">
        <v>0.57</v>
      </c>
      <c r="E108" s="7">
        <v>0.72</v>
      </c>
      <c r="F108" s="7">
        <v>0.32</v>
      </c>
      <c r="G108" s="25">
        <v>0.87</v>
      </c>
      <c r="H108" s="2">
        <v>53.0</v>
      </c>
      <c r="I108" s="2">
        <v>53.0</v>
      </c>
      <c r="K108" s="27"/>
      <c r="L108" s="27" t="s">
        <v>13</v>
      </c>
      <c r="M108" s="28">
        <v>0.64</v>
      </c>
      <c r="N108" s="28">
        <v>0.61</v>
      </c>
      <c r="O108" s="28">
        <v>0.78</v>
      </c>
      <c r="V108" s="7"/>
      <c r="W108" s="7"/>
      <c r="X108" s="7"/>
    </row>
    <row r="109" ht="15.75" customHeight="1">
      <c r="B109" s="24" t="s">
        <v>208</v>
      </c>
      <c r="C109" s="2" t="s">
        <v>172</v>
      </c>
      <c r="D109" s="7">
        <v>0.57</v>
      </c>
      <c r="E109" s="7">
        <v>0.62</v>
      </c>
      <c r="F109" s="7">
        <v>0.3</v>
      </c>
      <c r="G109" s="25">
        <v>0.79</v>
      </c>
      <c r="H109" s="2">
        <v>53.0</v>
      </c>
      <c r="I109" s="2">
        <v>53.0</v>
      </c>
      <c r="K109" s="27"/>
      <c r="L109" s="27" t="s">
        <v>15</v>
      </c>
      <c r="M109" s="28">
        <v>0.13</v>
      </c>
      <c r="N109" s="28">
        <v>0.19</v>
      </c>
      <c r="O109" s="28">
        <v>0.26</v>
      </c>
      <c r="V109" s="7"/>
      <c r="W109" s="7"/>
      <c r="X109" s="7"/>
    </row>
    <row r="110" ht="15.75" customHeight="1">
      <c r="B110" s="29" t="s">
        <v>208</v>
      </c>
      <c r="C110" s="30" t="s">
        <v>173</v>
      </c>
      <c r="D110" s="31">
        <v>0.43</v>
      </c>
      <c r="E110" s="31">
        <v>0.55</v>
      </c>
      <c r="F110" s="31">
        <v>0.42</v>
      </c>
      <c r="G110" s="32">
        <v>0.68</v>
      </c>
      <c r="H110" s="2">
        <v>53.0</v>
      </c>
      <c r="I110" s="2">
        <v>53.0</v>
      </c>
      <c r="K110" s="27"/>
      <c r="L110" s="27" t="s">
        <v>17</v>
      </c>
      <c r="M110" s="28">
        <v>0.42</v>
      </c>
      <c r="N110" s="28">
        <v>0.68</v>
      </c>
      <c r="O110" s="28">
        <v>0.58</v>
      </c>
      <c r="V110" s="7"/>
      <c r="W110" s="7"/>
      <c r="X110" s="7"/>
    </row>
    <row r="111" ht="15.75" customHeight="1">
      <c r="B111" s="33" t="s">
        <v>209</v>
      </c>
      <c r="C111" s="2" t="s">
        <v>169</v>
      </c>
      <c r="D111" s="7">
        <v>0.69</v>
      </c>
      <c r="E111" s="7">
        <v>0.64</v>
      </c>
      <c r="F111" s="7">
        <v>0.83</v>
      </c>
      <c r="G111" s="25">
        <v>0.97</v>
      </c>
      <c r="H111" s="2">
        <v>36.0</v>
      </c>
      <c r="I111" s="2">
        <v>36.0</v>
      </c>
      <c r="K111" s="27"/>
      <c r="L111" s="27" t="s">
        <v>19</v>
      </c>
      <c r="M111" s="28">
        <v>0.55</v>
      </c>
      <c r="N111" s="28">
        <v>0.64</v>
      </c>
      <c r="O111" s="28">
        <v>0.73</v>
      </c>
      <c r="V111" s="7"/>
      <c r="W111" s="7"/>
      <c r="X111" s="7"/>
    </row>
    <row r="112" ht="15.75" customHeight="1">
      <c r="B112" s="24" t="s">
        <v>209</v>
      </c>
      <c r="C112" s="2" t="s">
        <v>170</v>
      </c>
      <c r="D112" s="7">
        <v>0.64</v>
      </c>
      <c r="E112" s="7">
        <v>0.61</v>
      </c>
      <c r="F112" s="7">
        <v>0.78</v>
      </c>
      <c r="G112" s="25">
        <v>0.86</v>
      </c>
      <c r="H112" s="2">
        <v>36.0</v>
      </c>
      <c r="I112" s="2">
        <v>36.0</v>
      </c>
      <c r="K112" s="27"/>
      <c r="L112" s="34" t="s">
        <v>206</v>
      </c>
      <c r="M112" s="35">
        <f>9/27</f>
        <v>0.3333333333</v>
      </c>
      <c r="N112" s="35">
        <f>15/27</f>
        <v>0.5555555556</v>
      </c>
      <c r="O112" s="35">
        <f>13/27</f>
        <v>0.4814814815</v>
      </c>
      <c r="V112" s="7"/>
      <c r="W112" s="7"/>
      <c r="X112" s="7"/>
    </row>
    <row r="113" ht="15.75" customHeight="1">
      <c r="B113" s="24" t="s">
        <v>209</v>
      </c>
      <c r="C113" s="2" t="s">
        <v>171</v>
      </c>
      <c r="D113" s="7">
        <v>0.56</v>
      </c>
      <c r="E113" s="7">
        <v>0.44</v>
      </c>
      <c r="F113" s="7">
        <v>0.42</v>
      </c>
      <c r="G113" s="25">
        <v>0.64</v>
      </c>
      <c r="H113" s="2">
        <v>36.0</v>
      </c>
      <c r="I113" s="2">
        <v>36.0</v>
      </c>
      <c r="K113" s="26" t="s">
        <v>210</v>
      </c>
      <c r="L113" s="27" t="s">
        <v>8</v>
      </c>
      <c r="M113" s="28">
        <v>0.25</v>
      </c>
      <c r="N113" s="28">
        <v>0.31</v>
      </c>
      <c r="O113" s="28">
        <v>0.25</v>
      </c>
      <c r="V113" s="7"/>
      <c r="W113" s="7"/>
      <c r="X113" s="7"/>
    </row>
    <row r="114" ht="15.75" customHeight="1">
      <c r="B114" s="24" t="s">
        <v>209</v>
      </c>
      <c r="C114" s="2" t="s">
        <v>172</v>
      </c>
      <c r="D114" s="7">
        <v>0.53</v>
      </c>
      <c r="E114" s="7">
        <v>0.39</v>
      </c>
      <c r="F114" s="7">
        <v>0.44</v>
      </c>
      <c r="G114" s="25">
        <v>0.67</v>
      </c>
      <c r="H114" s="2">
        <v>36.0</v>
      </c>
      <c r="I114" s="2">
        <v>36.0</v>
      </c>
      <c r="K114" s="27"/>
      <c r="L114" s="27" t="s">
        <v>11</v>
      </c>
      <c r="M114" s="28">
        <v>0.43</v>
      </c>
      <c r="N114" s="28">
        <v>0.55</v>
      </c>
      <c r="O114" s="28">
        <v>0.42</v>
      </c>
      <c r="V114" s="7"/>
      <c r="W114" s="7"/>
      <c r="X114" s="7"/>
    </row>
    <row r="115" ht="15.75" customHeight="1">
      <c r="B115" s="24" t="s">
        <v>209</v>
      </c>
      <c r="C115" s="2" t="s">
        <v>173</v>
      </c>
      <c r="D115" s="7">
        <v>0.5</v>
      </c>
      <c r="E115" s="7">
        <v>0.36</v>
      </c>
      <c r="F115" s="7">
        <v>0.56</v>
      </c>
      <c r="G115" s="25">
        <v>0.67</v>
      </c>
      <c r="H115" s="2">
        <v>36.0</v>
      </c>
      <c r="I115" s="2">
        <v>36.0</v>
      </c>
      <c r="K115" s="27"/>
      <c r="L115" s="27" t="s">
        <v>10</v>
      </c>
      <c r="M115" s="28">
        <v>0.38</v>
      </c>
      <c r="N115" s="28">
        <v>0.36</v>
      </c>
      <c r="O115" s="28">
        <v>0.41</v>
      </c>
      <c r="V115" s="7"/>
      <c r="W115" s="7"/>
      <c r="X115" s="7"/>
    </row>
    <row r="116" ht="15.75" customHeight="1">
      <c r="B116" s="16" t="s">
        <v>211</v>
      </c>
      <c r="C116" s="19" t="s">
        <v>169</v>
      </c>
      <c r="D116" s="20">
        <v>0.87</v>
      </c>
      <c r="E116" s="20">
        <v>0.94</v>
      </c>
      <c r="F116" s="20">
        <v>0.94</v>
      </c>
      <c r="G116" s="21">
        <v>0.97</v>
      </c>
      <c r="H116" s="2">
        <v>31.0</v>
      </c>
      <c r="I116" s="2">
        <v>31.0</v>
      </c>
      <c r="K116" s="27"/>
      <c r="L116" s="27" t="s">
        <v>13</v>
      </c>
      <c r="M116" s="28">
        <v>0.5</v>
      </c>
      <c r="N116" s="28">
        <v>0.36</v>
      </c>
      <c r="O116" s="28">
        <v>0.56</v>
      </c>
      <c r="V116" s="7"/>
      <c r="W116" s="7"/>
      <c r="X116" s="7"/>
    </row>
    <row r="117" ht="15.75" customHeight="1">
      <c r="B117" s="24" t="s">
        <v>211</v>
      </c>
      <c r="C117" s="2" t="s">
        <v>170</v>
      </c>
      <c r="D117" s="7">
        <v>0.13</v>
      </c>
      <c r="E117" s="7">
        <v>0.19</v>
      </c>
      <c r="F117" s="7">
        <v>0.26</v>
      </c>
      <c r="G117" s="25">
        <v>0.26</v>
      </c>
      <c r="H117" s="2">
        <v>31.0</v>
      </c>
      <c r="I117" s="2">
        <v>31.0</v>
      </c>
      <c r="K117" s="27"/>
      <c r="L117" s="27" t="s">
        <v>15</v>
      </c>
      <c r="M117" s="28">
        <v>0.1</v>
      </c>
      <c r="N117" s="28">
        <v>0.06</v>
      </c>
      <c r="O117" s="28">
        <v>0.06</v>
      </c>
      <c r="V117" s="1"/>
      <c r="W117" s="1"/>
      <c r="X117" s="1"/>
    </row>
    <row r="118" ht="15.75" customHeight="1">
      <c r="B118" s="24" t="s">
        <v>211</v>
      </c>
      <c r="C118" s="2" t="s">
        <v>171</v>
      </c>
      <c r="D118" s="7">
        <v>0.13</v>
      </c>
      <c r="E118" s="7">
        <v>0.1</v>
      </c>
      <c r="F118" s="7">
        <v>0.1</v>
      </c>
      <c r="G118" s="25">
        <v>0.13</v>
      </c>
      <c r="H118" s="2">
        <v>31.0</v>
      </c>
      <c r="I118" s="2">
        <v>31.0</v>
      </c>
      <c r="K118" s="27"/>
      <c r="L118" s="27" t="s">
        <v>17</v>
      </c>
      <c r="M118" s="28">
        <v>0.42</v>
      </c>
      <c r="N118" s="28">
        <v>0.37</v>
      </c>
      <c r="O118" s="28">
        <v>0.21</v>
      </c>
      <c r="V118" s="7"/>
      <c r="W118" s="7"/>
      <c r="X118" s="7"/>
    </row>
    <row r="119" ht="15.75" customHeight="1">
      <c r="B119" s="24" t="s">
        <v>211</v>
      </c>
      <c r="C119" s="2" t="s">
        <v>172</v>
      </c>
      <c r="D119" s="7">
        <v>0.19</v>
      </c>
      <c r="E119" s="7">
        <v>0.16</v>
      </c>
      <c r="F119" s="7">
        <v>0.16</v>
      </c>
      <c r="G119" s="25">
        <v>0.19</v>
      </c>
      <c r="H119" s="2">
        <v>31.0</v>
      </c>
      <c r="I119" s="2">
        <v>31.0</v>
      </c>
      <c r="K119" s="27"/>
      <c r="L119" s="27" t="s">
        <v>19</v>
      </c>
      <c r="M119" s="28">
        <v>0.55</v>
      </c>
      <c r="N119" s="28">
        <v>0.82</v>
      </c>
      <c r="O119" s="28">
        <v>0.73</v>
      </c>
      <c r="V119" s="7"/>
      <c r="W119" s="7"/>
      <c r="X119" s="7"/>
    </row>
    <row r="120" ht="15.75" customHeight="1">
      <c r="B120" s="29" t="s">
        <v>211</v>
      </c>
      <c r="C120" s="30" t="s">
        <v>173</v>
      </c>
      <c r="D120" s="31">
        <v>0.1</v>
      </c>
      <c r="E120" s="31">
        <v>0.06</v>
      </c>
      <c r="F120" s="31">
        <v>0.06</v>
      </c>
      <c r="G120" s="32">
        <v>0.1</v>
      </c>
      <c r="H120" s="2">
        <v>31.0</v>
      </c>
      <c r="I120" s="2">
        <v>31.0</v>
      </c>
      <c r="K120" s="27"/>
      <c r="L120" s="34" t="s">
        <v>206</v>
      </c>
      <c r="M120" s="35">
        <f>3/27</f>
        <v>0.1111111111</v>
      </c>
      <c r="N120" s="35">
        <f>5/27</f>
        <v>0.1851851852</v>
      </c>
      <c r="O120" s="35">
        <f>4/27</f>
        <v>0.1481481481</v>
      </c>
      <c r="V120" s="7"/>
      <c r="W120" s="7"/>
      <c r="X120" s="7"/>
    </row>
    <row r="121" ht="15.75" customHeight="1">
      <c r="B121" s="16" t="s">
        <v>212</v>
      </c>
      <c r="C121" s="19" t="s">
        <v>169</v>
      </c>
      <c r="D121" s="20">
        <v>0.89</v>
      </c>
      <c r="E121" s="20">
        <v>0.84</v>
      </c>
      <c r="F121" s="20">
        <v>0.89</v>
      </c>
      <c r="G121" s="21">
        <v>0.95</v>
      </c>
      <c r="H121" s="2">
        <v>19.0</v>
      </c>
      <c r="I121" s="2">
        <v>19.0</v>
      </c>
      <c r="K121" s="26" t="s">
        <v>213</v>
      </c>
      <c r="L121" s="27" t="s">
        <v>8</v>
      </c>
      <c r="M121" s="28">
        <v>0.54</v>
      </c>
      <c r="N121" s="28">
        <v>0.62</v>
      </c>
      <c r="O121" s="28">
        <v>0.53</v>
      </c>
      <c r="V121" s="7"/>
      <c r="W121" s="7"/>
      <c r="X121" s="7"/>
    </row>
    <row r="122" ht="15.75" customHeight="1">
      <c r="B122" s="24" t="s">
        <v>212</v>
      </c>
      <c r="C122" s="2" t="s">
        <v>170</v>
      </c>
      <c r="D122" s="7">
        <v>0.42</v>
      </c>
      <c r="E122" s="7">
        <v>0.68</v>
      </c>
      <c r="F122" s="7">
        <v>0.58</v>
      </c>
      <c r="G122" s="25">
        <v>0.79</v>
      </c>
      <c r="H122" s="2">
        <v>19.0</v>
      </c>
      <c r="I122" s="2">
        <v>19.0</v>
      </c>
      <c r="K122" s="27"/>
      <c r="L122" s="27" t="s">
        <v>11</v>
      </c>
      <c r="M122" s="28">
        <v>0.57</v>
      </c>
      <c r="N122" s="28">
        <v>0.72</v>
      </c>
      <c r="O122" s="28">
        <v>0.32</v>
      </c>
      <c r="V122" s="7"/>
      <c r="W122" s="7"/>
      <c r="X122" s="7"/>
    </row>
    <row r="123" ht="15.75" customHeight="1">
      <c r="B123" s="24" t="s">
        <v>212</v>
      </c>
      <c r="C123" s="2" t="s">
        <v>171</v>
      </c>
      <c r="D123" s="7">
        <v>0.58</v>
      </c>
      <c r="E123" s="7">
        <v>0.32</v>
      </c>
      <c r="F123" s="7">
        <v>0.21</v>
      </c>
      <c r="G123" s="25">
        <v>0.68</v>
      </c>
      <c r="H123" s="2">
        <v>19.0</v>
      </c>
      <c r="I123" s="2">
        <v>19.0</v>
      </c>
      <c r="K123" s="27"/>
      <c r="L123" s="27" t="s">
        <v>10</v>
      </c>
      <c r="M123" s="28">
        <v>0.61</v>
      </c>
      <c r="N123" s="28">
        <v>0.46</v>
      </c>
      <c r="O123" s="28">
        <v>0.33</v>
      </c>
      <c r="V123" s="7"/>
      <c r="W123" s="7"/>
      <c r="X123" s="7"/>
    </row>
    <row r="124" ht="15.75" customHeight="1">
      <c r="B124" s="24" t="s">
        <v>212</v>
      </c>
      <c r="C124" s="2" t="s">
        <v>172</v>
      </c>
      <c r="D124" s="7">
        <v>0.63</v>
      </c>
      <c r="E124" s="7">
        <v>0.37</v>
      </c>
      <c r="F124" s="7">
        <v>0.26</v>
      </c>
      <c r="G124" s="25">
        <v>0.74</v>
      </c>
      <c r="H124" s="2">
        <v>19.0</v>
      </c>
      <c r="I124" s="2">
        <v>19.0</v>
      </c>
      <c r="K124" s="27"/>
      <c r="L124" s="27" t="s">
        <v>13</v>
      </c>
      <c r="M124" s="28">
        <v>0.56</v>
      </c>
      <c r="N124" s="28">
        <v>0.44</v>
      </c>
      <c r="O124" s="28">
        <v>0.42</v>
      </c>
      <c r="V124" s="7"/>
      <c r="W124" s="7"/>
      <c r="X124" s="7"/>
    </row>
    <row r="125" ht="15.75" customHeight="1">
      <c r="B125" s="29" t="s">
        <v>212</v>
      </c>
      <c r="C125" s="30" t="s">
        <v>173</v>
      </c>
      <c r="D125" s="31">
        <v>0.42</v>
      </c>
      <c r="E125" s="31">
        <v>0.37</v>
      </c>
      <c r="F125" s="31">
        <v>0.21</v>
      </c>
      <c r="G125" s="32">
        <v>0.47</v>
      </c>
      <c r="H125" s="2">
        <v>19.0</v>
      </c>
      <c r="I125" s="2">
        <v>19.0</v>
      </c>
      <c r="K125" s="27"/>
      <c r="L125" s="27" t="s">
        <v>15</v>
      </c>
      <c r="M125" s="28">
        <v>0.13</v>
      </c>
      <c r="N125" s="28">
        <v>0.1</v>
      </c>
      <c r="O125" s="28">
        <v>0.1</v>
      </c>
      <c r="V125" s="7"/>
      <c r="W125" s="7"/>
      <c r="X125" s="7"/>
    </row>
    <row r="126" ht="15.75" customHeight="1">
      <c r="B126" s="33" t="s">
        <v>214</v>
      </c>
      <c r="C126" s="2" t="s">
        <v>169</v>
      </c>
      <c r="D126" s="7">
        <v>0.91</v>
      </c>
      <c r="E126" s="7">
        <v>0.91</v>
      </c>
      <c r="F126" s="7">
        <v>0.91</v>
      </c>
      <c r="G126" s="25">
        <v>0.91</v>
      </c>
      <c r="H126" s="2">
        <v>11.0</v>
      </c>
      <c r="I126" s="2">
        <v>11.0</v>
      </c>
      <c r="K126" s="27"/>
      <c r="L126" s="27" t="s">
        <v>17</v>
      </c>
      <c r="M126" s="28">
        <v>0.58</v>
      </c>
      <c r="N126" s="28">
        <v>0.32</v>
      </c>
      <c r="O126" s="28">
        <v>0.21</v>
      </c>
      <c r="V126" s="7"/>
      <c r="W126" s="7"/>
      <c r="X126" s="7"/>
    </row>
    <row r="127" ht="15.75" customHeight="1">
      <c r="B127" s="24" t="s">
        <v>214</v>
      </c>
      <c r="C127" s="2" t="s">
        <v>170</v>
      </c>
      <c r="D127" s="7">
        <v>0.55</v>
      </c>
      <c r="E127" s="7">
        <v>0.64</v>
      </c>
      <c r="F127" s="7">
        <v>0.73</v>
      </c>
      <c r="G127" s="25">
        <v>0.82</v>
      </c>
      <c r="H127" s="2">
        <v>11.0</v>
      </c>
      <c r="I127" s="2">
        <v>11.0</v>
      </c>
      <c r="K127" s="34"/>
      <c r="L127" s="27" t="s">
        <v>19</v>
      </c>
      <c r="M127" s="28">
        <v>0.55</v>
      </c>
      <c r="N127" s="28">
        <v>0.27</v>
      </c>
      <c r="O127" s="28">
        <v>0.0</v>
      </c>
      <c r="V127" s="7"/>
      <c r="W127" s="7"/>
      <c r="X127" s="7"/>
    </row>
    <row r="128" ht="15.75" customHeight="1">
      <c r="B128" s="24" t="s">
        <v>214</v>
      </c>
      <c r="C128" s="2" t="s">
        <v>171</v>
      </c>
      <c r="D128" s="7">
        <v>0.55</v>
      </c>
      <c r="E128" s="7">
        <v>0.27</v>
      </c>
      <c r="F128" s="7">
        <v>0.0</v>
      </c>
      <c r="G128" s="25">
        <v>0.55</v>
      </c>
      <c r="H128" s="2">
        <v>11.0</v>
      </c>
      <c r="I128" s="2">
        <v>11.0</v>
      </c>
      <c r="K128" s="36"/>
      <c r="L128" s="34" t="s">
        <v>206</v>
      </c>
      <c r="M128" s="35">
        <f>12/27</f>
        <v>0.4444444444</v>
      </c>
      <c r="N128" s="35">
        <f>6/27</f>
        <v>0.2222222222</v>
      </c>
      <c r="O128" s="35">
        <f>2/27</f>
        <v>0.07407407407</v>
      </c>
      <c r="U128" s="7"/>
      <c r="V128" s="7"/>
      <c r="W128" s="7"/>
    </row>
    <row r="129" ht="15.75" customHeight="1">
      <c r="B129" s="24" t="s">
        <v>214</v>
      </c>
      <c r="C129" s="2" t="s">
        <v>172</v>
      </c>
      <c r="D129" s="7">
        <v>0.55</v>
      </c>
      <c r="E129" s="7">
        <v>0.27</v>
      </c>
      <c r="F129" s="7">
        <v>0.0</v>
      </c>
      <c r="G129" s="25">
        <v>0.55</v>
      </c>
      <c r="H129" s="2">
        <v>11.0</v>
      </c>
      <c r="I129" s="2">
        <v>11.0</v>
      </c>
      <c r="K129" s="26" t="s">
        <v>215</v>
      </c>
      <c r="L129" s="27" t="s">
        <v>8</v>
      </c>
      <c r="M129" s="28">
        <v>0.51</v>
      </c>
      <c r="N129" s="28">
        <v>0.53</v>
      </c>
      <c r="O129" s="28">
        <v>0.44</v>
      </c>
      <c r="U129" s="7"/>
      <c r="V129" s="7"/>
      <c r="W129" s="7"/>
    </row>
    <row r="130" ht="15.75" customHeight="1">
      <c r="B130" s="24" t="s">
        <v>214</v>
      </c>
      <c r="C130" s="2" t="s">
        <v>173</v>
      </c>
      <c r="D130" s="7">
        <v>0.55</v>
      </c>
      <c r="E130" s="7">
        <v>0.82</v>
      </c>
      <c r="F130" s="7">
        <v>0.73</v>
      </c>
      <c r="G130" s="25">
        <v>0.91</v>
      </c>
      <c r="H130" s="2">
        <v>11.0</v>
      </c>
      <c r="I130" s="2">
        <v>11.0</v>
      </c>
      <c r="K130" s="36"/>
      <c r="L130" s="27" t="s">
        <v>11</v>
      </c>
      <c r="M130" s="28">
        <v>0.57</v>
      </c>
      <c r="N130" s="28">
        <v>0.62</v>
      </c>
      <c r="O130" s="28">
        <v>0.3</v>
      </c>
      <c r="U130" s="7"/>
      <c r="V130" s="7"/>
      <c r="W130" s="7"/>
    </row>
    <row r="131" ht="15.75" customHeight="1">
      <c r="B131" s="16" t="s">
        <v>216</v>
      </c>
      <c r="C131" s="19" t="s">
        <v>169</v>
      </c>
      <c r="D131" s="20">
        <v>0.43</v>
      </c>
      <c r="E131" s="20">
        <v>0.86</v>
      </c>
      <c r="F131" s="20">
        <v>0.71</v>
      </c>
      <c r="G131" s="21">
        <v>1.0</v>
      </c>
      <c r="H131" s="2">
        <v>7.0</v>
      </c>
      <c r="I131" s="2">
        <v>7.0</v>
      </c>
      <c r="K131" s="36"/>
      <c r="L131" s="27" t="s">
        <v>10</v>
      </c>
      <c r="M131" s="28">
        <v>0.59</v>
      </c>
      <c r="N131" s="28">
        <v>0.43</v>
      </c>
      <c r="O131" s="28">
        <v>0.36</v>
      </c>
    </row>
    <row r="132" ht="15.75" customHeight="1">
      <c r="B132" s="24" t="s">
        <v>216</v>
      </c>
      <c r="C132" s="2" t="s">
        <v>170</v>
      </c>
      <c r="D132" s="7">
        <v>0.29</v>
      </c>
      <c r="E132" s="7">
        <v>0.86</v>
      </c>
      <c r="F132" s="7">
        <v>0.57</v>
      </c>
      <c r="G132" s="25">
        <v>0.86</v>
      </c>
      <c r="H132" s="2">
        <v>7.0</v>
      </c>
      <c r="I132" s="2">
        <v>7.0</v>
      </c>
      <c r="K132" s="36"/>
      <c r="L132" s="27" t="s">
        <v>13</v>
      </c>
      <c r="M132" s="28">
        <v>0.53</v>
      </c>
      <c r="N132" s="28">
        <v>0.39</v>
      </c>
      <c r="O132" s="28">
        <v>0.44</v>
      </c>
      <c r="U132" s="7"/>
      <c r="V132" s="7"/>
      <c r="W132" s="7"/>
    </row>
    <row r="133" ht="15.75" customHeight="1">
      <c r="B133" s="24" t="s">
        <v>216</v>
      </c>
      <c r="C133" s="2" t="s">
        <v>171</v>
      </c>
      <c r="D133" s="7">
        <v>0.14</v>
      </c>
      <c r="E133" s="7">
        <v>0.43</v>
      </c>
      <c r="F133" s="7">
        <v>0.14</v>
      </c>
      <c r="G133" s="25">
        <v>0.57</v>
      </c>
      <c r="H133" s="2">
        <v>7.0</v>
      </c>
      <c r="I133" s="2">
        <v>7.0</v>
      </c>
      <c r="K133" s="36"/>
      <c r="L133" s="27" t="s">
        <v>15</v>
      </c>
      <c r="M133" s="28">
        <v>0.19</v>
      </c>
      <c r="N133" s="28">
        <v>0.16</v>
      </c>
      <c r="O133" s="28">
        <v>0.16</v>
      </c>
      <c r="U133" s="7"/>
      <c r="V133" s="7"/>
      <c r="W133" s="7"/>
    </row>
    <row r="134" ht="15.75" customHeight="1">
      <c r="B134" s="24" t="s">
        <v>216</v>
      </c>
      <c r="C134" s="2" t="s">
        <v>172</v>
      </c>
      <c r="D134" s="7">
        <v>0.0</v>
      </c>
      <c r="E134" s="7">
        <v>0.29</v>
      </c>
      <c r="F134" s="7">
        <v>0.14</v>
      </c>
      <c r="G134" s="25">
        <v>0.29</v>
      </c>
      <c r="H134" s="2" t="s">
        <v>217</v>
      </c>
      <c r="I134" s="2">
        <v>7.0</v>
      </c>
      <c r="K134" s="36"/>
      <c r="L134" s="27" t="s">
        <v>17</v>
      </c>
      <c r="M134" s="28">
        <v>0.63</v>
      </c>
      <c r="N134" s="28">
        <v>0.37</v>
      </c>
      <c r="O134" s="28">
        <v>0.26</v>
      </c>
      <c r="U134" s="7"/>
      <c r="V134" s="7"/>
      <c r="W134" s="7"/>
    </row>
    <row r="135" ht="15.75" customHeight="1">
      <c r="B135" s="29" t="s">
        <v>216</v>
      </c>
      <c r="C135" s="30" t="s">
        <v>173</v>
      </c>
      <c r="D135" s="31">
        <v>0.43</v>
      </c>
      <c r="E135" s="31">
        <v>0.43</v>
      </c>
      <c r="F135" s="31">
        <v>0.43</v>
      </c>
      <c r="G135" s="32">
        <v>0.57</v>
      </c>
      <c r="H135" s="2">
        <v>7.0</v>
      </c>
      <c r="I135" s="2">
        <v>7.0</v>
      </c>
      <c r="K135" s="36"/>
      <c r="L135" s="27" t="s">
        <v>19</v>
      </c>
      <c r="M135" s="28">
        <v>0.55</v>
      </c>
      <c r="N135" s="28">
        <v>0.27</v>
      </c>
      <c r="O135" s="28">
        <v>0.0</v>
      </c>
      <c r="U135" s="7"/>
      <c r="V135" s="7"/>
      <c r="W135" s="7"/>
    </row>
    <row r="136" ht="15.75" customHeight="1">
      <c r="B136" s="33" t="s">
        <v>218</v>
      </c>
      <c r="C136" s="2" t="s">
        <v>169</v>
      </c>
      <c r="D136" s="7">
        <v>0.17</v>
      </c>
      <c r="E136" s="7">
        <v>0.0</v>
      </c>
      <c r="F136" s="7">
        <v>0.17</v>
      </c>
      <c r="G136" s="25">
        <v>0.17</v>
      </c>
      <c r="H136" s="2">
        <v>6.0</v>
      </c>
      <c r="I136" s="2">
        <v>6.0</v>
      </c>
      <c r="K136" s="36"/>
      <c r="L136" s="34" t="s">
        <v>206</v>
      </c>
      <c r="M136" s="35">
        <f>11/27</f>
        <v>0.4074074074</v>
      </c>
      <c r="N136" s="35">
        <f>6/27</f>
        <v>0.2222222222</v>
      </c>
      <c r="O136" s="35">
        <f>1/27</f>
        <v>0.03703703704</v>
      </c>
      <c r="U136" s="7"/>
      <c r="V136" s="7"/>
      <c r="W136" s="7"/>
    </row>
    <row r="137" ht="15.75" customHeight="1">
      <c r="B137" s="24" t="s">
        <v>218</v>
      </c>
      <c r="C137" s="2" t="s">
        <v>170</v>
      </c>
      <c r="D137" s="7">
        <v>0.0</v>
      </c>
      <c r="E137" s="7">
        <v>0.0</v>
      </c>
      <c r="F137" s="7">
        <v>0.0</v>
      </c>
      <c r="G137" s="25">
        <v>0.0</v>
      </c>
      <c r="H137" s="2" t="s">
        <v>217</v>
      </c>
      <c r="I137" s="2">
        <v>6.0</v>
      </c>
      <c r="K137" s="37" t="s">
        <v>219</v>
      </c>
      <c r="V137" s="7"/>
      <c r="W137" s="7"/>
      <c r="X137" s="7"/>
    </row>
    <row r="138" ht="15.75" customHeight="1">
      <c r="B138" s="24" t="s">
        <v>218</v>
      </c>
      <c r="C138" s="2" t="s">
        <v>171</v>
      </c>
      <c r="D138" s="7">
        <v>0.33</v>
      </c>
      <c r="E138" s="7">
        <v>0.17</v>
      </c>
      <c r="F138" s="7">
        <v>0.17</v>
      </c>
      <c r="G138" s="25">
        <v>0.33</v>
      </c>
      <c r="H138" s="2">
        <v>6.0</v>
      </c>
      <c r="I138" s="2">
        <v>6.0</v>
      </c>
      <c r="K138" s="7"/>
      <c r="L138" s="7"/>
      <c r="M138" s="7"/>
      <c r="U138" s="7"/>
      <c r="V138" s="7"/>
      <c r="W138" s="7"/>
    </row>
    <row r="139" ht="15.75" customHeight="1">
      <c r="B139" s="24" t="s">
        <v>218</v>
      </c>
      <c r="C139" s="2" t="s">
        <v>172</v>
      </c>
      <c r="D139" s="7">
        <v>0.17</v>
      </c>
      <c r="E139" s="7">
        <v>0.17</v>
      </c>
      <c r="F139" s="7">
        <v>0.17</v>
      </c>
      <c r="G139" s="25">
        <v>0.17</v>
      </c>
      <c r="H139" s="2">
        <v>6.0</v>
      </c>
      <c r="I139" s="2">
        <v>6.0</v>
      </c>
      <c r="K139" s="7"/>
      <c r="L139" s="7"/>
      <c r="M139" s="7"/>
      <c r="N139" s="7"/>
      <c r="V139" s="7"/>
      <c r="W139" s="7"/>
      <c r="X139" s="7"/>
    </row>
    <row r="140" ht="15.75" customHeight="1">
      <c r="B140" s="24" t="s">
        <v>218</v>
      </c>
      <c r="C140" s="2" t="s">
        <v>173</v>
      </c>
      <c r="D140" s="7">
        <v>0.0</v>
      </c>
      <c r="E140" s="7">
        <v>0.0</v>
      </c>
      <c r="F140" s="7">
        <v>0.0</v>
      </c>
      <c r="G140" s="25">
        <v>0.0</v>
      </c>
      <c r="H140" s="2" t="s">
        <v>217</v>
      </c>
      <c r="I140" s="2">
        <v>6.0</v>
      </c>
      <c r="L140" s="7"/>
      <c r="M140" s="7"/>
      <c r="N140" s="7"/>
      <c r="V140" s="7"/>
      <c r="W140" s="7"/>
      <c r="X140" s="7"/>
    </row>
    <row r="141" ht="15.75" customHeight="1">
      <c r="B141" s="16" t="s">
        <v>220</v>
      </c>
      <c r="C141" s="19" t="s">
        <v>169</v>
      </c>
      <c r="D141" s="20">
        <v>0.5</v>
      </c>
      <c r="E141" s="20">
        <v>0.67</v>
      </c>
      <c r="F141" s="20">
        <v>0.5</v>
      </c>
      <c r="G141" s="21">
        <v>0.83</v>
      </c>
      <c r="H141" s="2">
        <v>6.0</v>
      </c>
      <c r="I141" s="2">
        <v>6.0</v>
      </c>
      <c r="L141" s="7"/>
      <c r="M141" s="7"/>
      <c r="N141" s="7"/>
      <c r="V141" s="7"/>
      <c r="W141" s="7"/>
      <c r="X141" s="7"/>
    </row>
    <row r="142" ht="15.75" customHeight="1">
      <c r="B142" s="24" t="s">
        <v>220</v>
      </c>
      <c r="C142" s="2" t="s">
        <v>170</v>
      </c>
      <c r="D142" s="7">
        <v>0.33</v>
      </c>
      <c r="E142" s="7">
        <v>0.67</v>
      </c>
      <c r="F142" s="7">
        <v>0.5</v>
      </c>
      <c r="G142" s="25">
        <v>0.67</v>
      </c>
      <c r="H142" s="2">
        <v>6.0</v>
      </c>
      <c r="I142" s="2">
        <v>6.0</v>
      </c>
      <c r="L142" s="7"/>
      <c r="M142" s="7"/>
      <c r="N142" s="7"/>
      <c r="V142" s="7"/>
      <c r="W142" s="7"/>
      <c r="X142" s="7"/>
    </row>
    <row r="143" ht="15.75" customHeight="1">
      <c r="B143" s="24" t="s">
        <v>220</v>
      </c>
      <c r="C143" s="2" t="s">
        <v>171</v>
      </c>
      <c r="D143" s="7">
        <v>0.5</v>
      </c>
      <c r="E143" s="7">
        <v>0.17</v>
      </c>
      <c r="F143" s="7">
        <v>0.33</v>
      </c>
      <c r="G143" s="25">
        <v>0.5</v>
      </c>
      <c r="H143" s="2">
        <v>6.0</v>
      </c>
      <c r="I143" s="2">
        <v>6.0</v>
      </c>
      <c r="L143" s="7"/>
      <c r="M143" s="7"/>
      <c r="N143" s="7"/>
      <c r="V143" s="7"/>
      <c r="W143" s="7"/>
      <c r="X143" s="7"/>
    </row>
    <row r="144" ht="15.75" customHeight="1">
      <c r="B144" s="24" t="s">
        <v>220</v>
      </c>
      <c r="C144" s="2" t="s">
        <v>172</v>
      </c>
      <c r="D144" s="7">
        <v>0.17</v>
      </c>
      <c r="E144" s="7">
        <v>0.0</v>
      </c>
      <c r="F144" s="7">
        <v>0.17</v>
      </c>
      <c r="G144" s="25">
        <v>0.17</v>
      </c>
      <c r="H144" s="2">
        <v>6.0</v>
      </c>
      <c r="I144" s="2">
        <v>6.0</v>
      </c>
      <c r="L144" s="7"/>
      <c r="M144" s="7"/>
      <c r="N144" s="7"/>
      <c r="V144" s="7"/>
      <c r="W144" s="7"/>
      <c r="X144" s="7"/>
    </row>
    <row r="145" ht="15.75" customHeight="1">
      <c r="B145" s="29" t="s">
        <v>220</v>
      </c>
      <c r="C145" s="30" t="s">
        <v>173</v>
      </c>
      <c r="D145" s="31">
        <v>0.17</v>
      </c>
      <c r="E145" s="31">
        <v>0.0</v>
      </c>
      <c r="F145" s="31">
        <v>0.17</v>
      </c>
      <c r="G145" s="32">
        <v>0.17</v>
      </c>
      <c r="H145" s="2">
        <v>6.0</v>
      </c>
      <c r="I145" s="2">
        <v>6.0</v>
      </c>
      <c r="L145" s="7"/>
      <c r="M145" s="7"/>
      <c r="N145" s="7"/>
    </row>
    <row r="146" ht="15.75" customHeight="1">
      <c r="B146" s="33" t="s">
        <v>221</v>
      </c>
      <c r="C146" s="2" t="s">
        <v>169</v>
      </c>
      <c r="D146" s="7">
        <v>0.83</v>
      </c>
      <c r="E146" s="7">
        <v>1.0</v>
      </c>
      <c r="F146" s="7">
        <v>1.0</v>
      </c>
      <c r="G146" s="25">
        <v>1.0</v>
      </c>
      <c r="H146" s="2">
        <v>6.0</v>
      </c>
      <c r="I146" s="2">
        <v>6.0</v>
      </c>
      <c r="L146" s="7"/>
      <c r="M146" s="7"/>
      <c r="N146" s="7"/>
      <c r="V146" s="7"/>
      <c r="W146" s="7"/>
      <c r="X146" s="7"/>
    </row>
    <row r="147" ht="15.75" customHeight="1">
      <c r="B147" s="24" t="s">
        <v>221</v>
      </c>
      <c r="C147" s="2" t="s">
        <v>170</v>
      </c>
      <c r="D147" s="7">
        <v>0.33</v>
      </c>
      <c r="E147" s="7">
        <v>0.33</v>
      </c>
      <c r="F147" s="7">
        <v>0.67</v>
      </c>
      <c r="G147" s="25">
        <v>0.67</v>
      </c>
      <c r="H147" s="2">
        <v>6.0</v>
      </c>
      <c r="I147" s="2">
        <v>6.0</v>
      </c>
      <c r="L147" s="7"/>
      <c r="M147" s="7"/>
      <c r="N147" s="7"/>
      <c r="V147" s="7"/>
      <c r="W147" s="7"/>
      <c r="X147" s="7"/>
    </row>
    <row r="148" ht="15.75" customHeight="1">
      <c r="B148" s="24" t="s">
        <v>221</v>
      </c>
      <c r="C148" s="2" t="s">
        <v>171</v>
      </c>
      <c r="D148" s="7">
        <v>0.17</v>
      </c>
      <c r="E148" s="7">
        <v>0.17</v>
      </c>
      <c r="F148" s="7">
        <v>0.0</v>
      </c>
      <c r="G148" s="25">
        <v>0.17</v>
      </c>
      <c r="H148" s="2">
        <v>6.0</v>
      </c>
      <c r="I148" s="2">
        <v>6.0</v>
      </c>
      <c r="L148" s="1"/>
      <c r="M148" s="1"/>
      <c r="N148" s="1"/>
      <c r="V148" s="7"/>
      <c r="W148" s="7"/>
      <c r="X148" s="7"/>
    </row>
    <row r="149" ht="15.75" customHeight="1">
      <c r="B149" s="24" t="s">
        <v>221</v>
      </c>
      <c r="C149" s="2" t="s">
        <v>172</v>
      </c>
      <c r="D149" s="7">
        <v>0.17</v>
      </c>
      <c r="E149" s="7">
        <v>0.17</v>
      </c>
      <c r="F149" s="7">
        <v>0.0</v>
      </c>
      <c r="G149" s="25">
        <v>0.17</v>
      </c>
      <c r="H149" s="2">
        <v>6.0</v>
      </c>
      <c r="I149" s="2">
        <v>6.0</v>
      </c>
      <c r="L149" s="7"/>
      <c r="M149" s="7"/>
      <c r="N149" s="7"/>
      <c r="V149" s="7"/>
      <c r="W149" s="7"/>
      <c r="X149" s="7"/>
    </row>
    <row r="150" ht="15.75" customHeight="1">
      <c r="B150" s="24" t="s">
        <v>221</v>
      </c>
      <c r="C150" s="2" t="s">
        <v>173</v>
      </c>
      <c r="D150" s="7">
        <v>0.17</v>
      </c>
      <c r="E150" s="7">
        <v>0.17</v>
      </c>
      <c r="F150" s="7">
        <v>0.17</v>
      </c>
      <c r="G150" s="25">
        <v>0.17</v>
      </c>
      <c r="H150" s="2">
        <v>6.0</v>
      </c>
      <c r="I150" s="2">
        <v>6.0</v>
      </c>
      <c r="L150" s="7"/>
      <c r="M150" s="7"/>
      <c r="N150" s="7"/>
      <c r="V150" s="7"/>
      <c r="W150" s="7"/>
      <c r="X150" s="7"/>
    </row>
    <row r="151" ht="15.75" customHeight="1">
      <c r="B151" s="16" t="s">
        <v>222</v>
      </c>
      <c r="C151" s="19" t="s">
        <v>169</v>
      </c>
      <c r="D151" s="20">
        <v>0.6</v>
      </c>
      <c r="E151" s="20">
        <v>0.4</v>
      </c>
      <c r="F151" s="20">
        <v>0.4</v>
      </c>
      <c r="G151" s="21">
        <v>0.6</v>
      </c>
      <c r="H151" s="2">
        <v>5.0</v>
      </c>
      <c r="I151" s="2">
        <v>5.0</v>
      </c>
      <c r="L151" s="7"/>
      <c r="M151" s="7"/>
      <c r="N151" s="7"/>
      <c r="V151" s="7"/>
      <c r="W151" s="7"/>
      <c r="X151" s="7"/>
    </row>
    <row r="152" ht="15.75" customHeight="1">
      <c r="B152" s="24" t="s">
        <v>222</v>
      </c>
      <c r="C152" s="2" t="s">
        <v>170</v>
      </c>
      <c r="D152" s="7">
        <v>0.2</v>
      </c>
      <c r="E152" s="7">
        <v>0.2</v>
      </c>
      <c r="F152" s="7">
        <v>0.4</v>
      </c>
      <c r="G152" s="25">
        <v>0.4</v>
      </c>
      <c r="H152" s="2">
        <v>5.0</v>
      </c>
      <c r="I152" s="2">
        <v>5.0</v>
      </c>
      <c r="L152" s="7"/>
      <c r="M152" s="7"/>
      <c r="N152" s="7"/>
      <c r="V152" s="7"/>
      <c r="W152" s="7"/>
      <c r="X152" s="7"/>
    </row>
    <row r="153" ht="15.75" customHeight="1">
      <c r="B153" s="24" t="s">
        <v>222</v>
      </c>
      <c r="C153" s="2" t="s">
        <v>171</v>
      </c>
      <c r="D153" s="7">
        <v>0.4</v>
      </c>
      <c r="E153" s="7">
        <v>0.0</v>
      </c>
      <c r="F153" s="7">
        <v>0.0</v>
      </c>
      <c r="G153" s="25">
        <v>0.4</v>
      </c>
      <c r="H153" s="2">
        <v>5.0</v>
      </c>
      <c r="I153" s="2">
        <v>5.0</v>
      </c>
      <c r="L153" s="7"/>
      <c r="M153" s="7"/>
      <c r="N153" s="7"/>
      <c r="V153" s="7"/>
      <c r="W153" s="7"/>
      <c r="X153" s="7"/>
    </row>
    <row r="154" ht="15.75" customHeight="1">
      <c r="B154" s="24" t="s">
        <v>222</v>
      </c>
      <c r="C154" s="2" t="s">
        <v>172</v>
      </c>
      <c r="D154" s="7">
        <v>0.4</v>
      </c>
      <c r="E154" s="7">
        <v>0.0</v>
      </c>
      <c r="F154" s="7">
        <v>0.2</v>
      </c>
      <c r="G154" s="25">
        <v>0.4</v>
      </c>
      <c r="H154" s="2">
        <v>5.0</v>
      </c>
      <c r="I154" s="2">
        <v>5.0</v>
      </c>
      <c r="L154" s="7"/>
      <c r="M154" s="7"/>
      <c r="N154" s="7"/>
      <c r="V154" s="7"/>
      <c r="W154" s="7"/>
      <c r="X154" s="7"/>
    </row>
    <row r="155" ht="15.75" customHeight="1">
      <c r="B155" s="29" t="s">
        <v>222</v>
      </c>
      <c r="C155" s="30" t="s">
        <v>173</v>
      </c>
      <c r="D155" s="31">
        <v>0.0</v>
      </c>
      <c r="E155" s="31">
        <v>0.0</v>
      </c>
      <c r="F155" s="31">
        <v>0.4</v>
      </c>
      <c r="G155" s="32">
        <v>0.4</v>
      </c>
      <c r="H155" s="2" t="s">
        <v>217</v>
      </c>
      <c r="I155" s="2">
        <v>5.0</v>
      </c>
      <c r="L155" s="7"/>
      <c r="M155" s="7"/>
      <c r="N155" s="7"/>
      <c r="V155" s="7"/>
      <c r="W155" s="7"/>
      <c r="X155" s="7"/>
    </row>
    <row r="156" ht="15.75" customHeight="1">
      <c r="B156" s="33" t="s">
        <v>223</v>
      </c>
      <c r="C156" s="2" t="s">
        <v>169</v>
      </c>
      <c r="D156" s="7">
        <v>0.8</v>
      </c>
      <c r="E156" s="7">
        <v>1.0</v>
      </c>
      <c r="F156" s="7">
        <v>0.8</v>
      </c>
      <c r="G156" s="25">
        <v>1.0</v>
      </c>
      <c r="H156" s="2">
        <v>5.0</v>
      </c>
      <c r="I156" s="2">
        <v>5.0</v>
      </c>
      <c r="L156" s="7"/>
      <c r="M156" s="7"/>
      <c r="N156" s="7"/>
      <c r="V156" s="7"/>
      <c r="W156" s="7"/>
      <c r="X156" s="7"/>
    </row>
    <row r="157" ht="15.75" customHeight="1">
      <c r="B157" s="24" t="s">
        <v>223</v>
      </c>
      <c r="C157" s="2" t="s">
        <v>170</v>
      </c>
      <c r="D157" s="7">
        <v>0.6</v>
      </c>
      <c r="E157" s="7">
        <v>1.0</v>
      </c>
      <c r="F157" s="7">
        <v>0.6</v>
      </c>
      <c r="G157" s="25">
        <v>1.0</v>
      </c>
      <c r="H157" s="2">
        <v>5.0</v>
      </c>
      <c r="I157" s="2">
        <v>5.0</v>
      </c>
      <c r="L157" s="7"/>
      <c r="M157" s="7"/>
      <c r="N157" s="7"/>
      <c r="V157" s="7"/>
      <c r="W157" s="7"/>
      <c r="X157" s="7"/>
    </row>
    <row r="158" ht="15.75" customHeight="1">
      <c r="B158" s="24" t="s">
        <v>223</v>
      </c>
      <c r="C158" s="2" t="s">
        <v>171</v>
      </c>
      <c r="D158" s="7">
        <v>1.0</v>
      </c>
      <c r="E158" s="7">
        <v>0.6</v>
      </c>
      <c r="F158" s="7">
        <v>0.4</v>
      </c>
      <c r="G158" s="25">
        <v>1.0</v>
      </c>
      <c r="H158" s="2" t="s">
        <v>217</v>
      </c>
      <c r="I158" s="2">
        <v>5.0</v>
      </c>
      <c r="L158" s="7"/>
      <c r="M158" s="7"/>
      <c r="N158" s="7"/>
      <c r="V158" s="7"/>
      <c r="W158" s="7"/>
      <c r="X158" s="7"/>
    </row>
    <row r="159" ht="15.75" customHeight="1">
      <c r="B159" s="24" t="s">
        <v>223</v>
      </c>
      <c r="C159" s="2" t="s">
        <v>172</v>
      </c>
      <c r="D159" s="7">
        <v>1.0</v>
      </c>
      <c r="E159" s="7">
        <v>0.6</v>
      </c>
      <c r="F159" s="7">
        <v>0.4</v>
      </c>
      <c r="G159" s="25">
        <v>1.0</v>
      </c>
      <c r="H159" s="2" t="s">
        <v>217</v>
      </c>
      <c r="I159" s="2">
        <v>5.0</v>
      </c>
      <c r="L159" s="7"/>
      <c r="M159" s="7"/>
      <c r="N159" s="7"/>
    </row>
    <row r="160" ht="15.75" customHeight="1">
      <c r="B160" s="24" t="s">
        <v>223</v>
      </c>
      <c r="C160" s="2" t="s">
        <v>173</v>
      </c>
      <c r="D160" s="7">
        <v>0.4</v>
      </c>
      <c r="E160" s="7">
        <v>0.6</v>
      </c>
      <c r="F160" s="7">
        <v>0.6</v>
      </c>
      <c r="G160" s="25">
        <v>0.6</v>
      </c>
      <c r="H160" s="2">
        <v>5.0</v>
      </c>
      <c r="I160" s="2">
        <v>5.0</v>
      </c>
      <c r="L160" s="7"/>
      <c r="M160" s="7"/>
      <c r="N160" s="7"/>
      <c r="V160" s="7"/>
      <c r="W160" s="7"/>
      <c r="X160" s="7"/>
    </row>
    <row r="161" ht="15.75" customHeight="1">
      <c r="B161" s="16" t="s">
        <v>224</v>
      </c>
      <c r="C161" s="19" t="s">
        <v>169</v>
      </c>
      <c r="D161" s="20">
        <v>0.6</v>
      </c>
      <c r="E161" s="20">
        <v>1.0</v>
      </c>
      <c r="F161" s="20">
        <v>0.8</v>
      </c>
      <c r="G161" s="21">
        <v>1.0</v>
      </c>
      <c r="H161" s="2">
        <v>5.0</v>
      </c>
      <c r="I161" s="2">
        <v>5.0</v>
      </c>
      <c r="L161" s="7"/>
      <c r="M161" s="7"/>
      <c r="N161" s="7"/>
      <c r="V161" s="7"/>
      <c r="W161" s="7"/>
      <c r="X161" s="7"/>
    </row>
    <row r="162" ht="15.75" customHeight="1">
      <c r="B162" s="24" t="s">
        <v>224</v>
      </c>
      <c r="C162" s="2" t="s">
        <v>170</v>
      </c>
      <c r="D162" s="7">
        <v>0.0</v>
      </c>
      <c r="E162" s="7">
        <v>0.8</v>
      </c>
      <c r="F162" s="7">
        <v>0.4</v>
      </c>
      <c r="G162" s="25">
        <v>1.0</v>
      </c>
      <c r="H162" s="2" t="s">
        <v>217</v>
      </c>
      <c r="I162" s="2">
        <v>5.0</v>
      </c>
      <c r="L162" s="1"/>
      <c r="M162" s="1"/>
      <c r="N162" s="1"/>
      <c r="V162" s="7"/>
      <c r="W162" s="7"/>
      <c r="X162" s="7"/>
    </row>
    <row r="163" ht="15.75" customHeight="1">
      <c r="B163" s="24" t="s">
        <v>224</v>
      </c>
      <c r="C163" s="2" t="s">
        <v>171</v>
      </c>
      <c r="D163" s="7">
        <v>0.4</v>
      </c>
      <c r="E163" s="7">
        <v>0.4</v>
      </c>
      <c r="F163" s="7">
        <v>0.0</v>
      </c>
      <c r="G163" s="25">
        <v>0.6</v>
      </c>
      <c r="H163" s="2">
        <v>5.0</v>
      </c>
      <c r="I163" s="2">
        <v>5.0</v>
      </c>
      <c r="L163" s="7"/>
      <c r="M163" s="7"/>
      <c r="V163" s="7"/>
      <c r="W163" s="7"/>
      <c r="X163" s="7"/>
    </row>
    <row r="164" ht="15.75" customHeight="1">
      <c r="B164" s="24" t="s">
        <v>224</v>
      </c>
      <c r="C164" s="2" t="s">
        <v>172</v>
      </c>
      <c r="D164" s="7">
        <v>0.4</v>
      </c>
      <c r="E164" s="7">
        <v>0.4</v>
      </c>
      <c r="F164" s="7">
        <v>0.0</v>
      </c>
      <c r="G164" s="25">
        <v>0.6</v>
      </c>
      <c r="H164" s="2">
        <v>5.0</v>
      </c>
      <c r="I164" s="2">
        <v>5.0</v>
      </c>
      <c r="L164" s="7"/>
      <c r="M164" s="7"/>
      <c r="V164" s="7"/>
      <c r="W164" s="7"/>
      <c r="X164" s="7"/>
    </row>
    <row r="165" ht="15.75" customHeight="1">
      <c r="B165" s="29" t="s">
        <v>224</v>
      </c>
      <c r="C165" s="30" t="s">
        <v>173</v>
      </c>
      <c r="D165" s="31">
        <v>0.2</v>
      </c>
      <c r="E165" s="31">
        <v>0.2</v>
      </c>
      <c r="F165" s="31">
        <v>0.2</v>
      </c>
      <c r="G165" s="32">
        <v>0.4</v>
      </c>
      <c r="H165" s="2">
        <v>5.0</v>
      </c>
      <c r="I165" s="2">
        <v>5.0</v>
      </c>
      <c r="L165" s="7"/>
      <c r="M165" s="7"/>
      <c r="V165" s="7"/>
      <c r="W165" s="7"/>
      <c r="X165" s="7"/>
    </row>
    <row r="166" ht="15.75" customHeight="1">
      <c r="B166" s="33" t="s">
        <v>225</v>
      </c>
      <c r="C166" s="2" t="s">
        <v>169</v>
      </c>
      <c r="D166" s="7">
        <v>0.75</v>
      </c>
      <c r="E166" s="7">
        <v>0.5</v>
      </c>
      <c r="F166" s="7">
        <v>0.75</v>
      </c>
      <c r="G166" s="25">
        <v>0.75</v>
      </c>
      <c r="H166" s="2">
        <v>4.0</v>
      </c>
      <c r="I166" s="2">
        <v>4.0</v>
      </c>
      <c r="L166" s="7"/>
      <c r="M166" s="7"/>
      <c r="V166" s="7"/>
      <c r="W166" s="7"/>
      <c r="X166" s="7"/>
    </row>
    <row r="167" ht="15.75" customHeight="1">
      <c r="B167" s="24" t="s">
        <v>225</v>
      </c>
      <c r="C167" s="2" t="s">
        <v>170</v>
      </c>
      <c r="D167" s="7">
        <v>0.5</v>
      </c>
      <c r="E167" s="7">
        <v>0.5</v>
      </c>
      <c r="F167" s="7">
        <v>0.5</v>
      </c>
      <c r="G167" s="25">
        <v>0.5</v>
      </c>
      <c r="H167" s="2">
        <v>4.0</v>
      </c>
      <c r="I167" s="2">
        <v>4.0</v>
      </c>
      <c r="L167" s="7"/>
      <c r="M167" s="7"/>
      <c r="V167" s="7"/>
      <c r="W167" s="7"/>
      <c r="X167" s="7"/>
    </row>
    <row r="168" ht="15.75" customHeight="1">
      <c r="B168" s="24" t="s">
        <v>225</v>
      </c>
      <c r="C168" s="2" t="s">
        <v>171</v>
      </c>
      <c r="D168" s="7">
        <v>0.5</v>
      </c>
      <c r="E168" s="7">
        <v>0.5</v>
      </c>
      <c r="F168" s="7">
        <v>0.5</v>
      </c>
      <c r="G168" s="25">
        <v>0.5</v>
      </c>
      <c r="H168" s="2">
        <v>4.0</v>
      </c>
      <c r="I168" s="2">
        <v>4.0</v>
      </c>
      <c r="L168" s="7"/>
      <c r="M168" s="7"/>
      <c r="V168" s="7"/>
      <c r="W168" s="7"/>
      <c r="X168" s="7"/>
    </row>
    <row r="169" ht="15.75" customHeight="1">
      <c r="B169" s="24" t="s">
        <v>225</v>
      </c>
      <c r="C169" s="2" t="s">
        <v>172</v>
      </c>
      <c r="D169" s="7">
        <v>0.5</v>
      </c>
      <c r="E169" s="7">
        <v>0.25</v>
      </c>
      <c r="F169" s="7">
        <v>0.25</v>
      </c>
      <c r="G169" s="25">
        <v>0.5</v>
      </c>
      <c r="H169" s="2">
        <v>4.0</v>
      </c>
      <c r="I169" s="2">
        <v>4.0</v>
      </c>
      <c r="L169" s="7"/>
      <c r="M169" s="7"/>
      <c r="V169" s="7"/>
      <c r="W169" s="7"/>
      <c r="X169" s="7"/>
    </row>
    <row r="170" ht="15.75" customHeight="1">
      <c r="B170" s="24" t="s">
        <v>225</v>
      </c>
      <c r="C170" s="2" t="s">
        <v>173</v>
      </c>
      <c r="D170" s="7">
        <v>0.25</v>
      </c>
      <c r="E170" s="7">
        <v>0.0</v>
      </c>
      <c r="F170" s="7">
        <v>0.0</v>
      </c>
      <c r="G170" s="25">
        <v>0.25</v>
      </c>
      <c r="H170" s="2">
        <v>4.0</v>
      </c>
      <c r="I170" s="2">
        <v>4.0</v>
      </c>
      <c r="L170" s="7"/>
      <c r="M170" s="7"/>
      <c r="V170" s="7"/>
      <c r="W170" s="7"/>
      <c r="X170" s="7"/>
    </row>
    <row r="171" ht="15.75" customHeight="1">
      <c r="B171" s="16" t="s">
        <v>226</v>
      </c>
      <c r="C171" s="19" t="s">
        <v>169</v>
      </c>
      <c r="D171" s="20">
        <v>0.33</v>
      </c>
      <c r="E171" s="20">
        <v>0.67</v>
      </c>
      <c r="F171" s="20">
        <v>1.0</v>
      </c>
      <c r="G171" s="21">
        <v>1.0</v>
      </c>
      <c r="H171" s="2">
        <v>3.0</v>
      </c>
      <c r="I171" s="2">
        <v>3.0</v>
      </c>
      <c r="L171" s="7"/>
      <c r="M171" s="7"/>
      <c r="V171" s="7"/>
      <c r="W171" s="7"/>
      <c r="X171" s="7"/>
    </row>
    <row r="172" ht="15.75" customHeight="1">
      <c r="B172" s="24" t="s">
        <v>226</v>
      </c>
      <c r="C172" s="2" t="s">
        <v>170</v>
      </c>
      <c r="D172" s="7">
        <v>0.33</v>
      </c>
      <c r="E172" s="7">
        <v>0.33</v>
      </c>
      <c r="F172" s="7">
        <v>0.67</v>
      </c>
      <c r="G172" s="25">
        <v>0.67</v>
      </c>
      <c r="H172" s="2">
        <v>3.0</v>
      </c>
      <c r="I172" s="2">
        <v>3.0</v>
      </c>
      <c r="L172" s="7"/>
      <c r="M172" s="7"/>
      <c r="V172" s="7"/>
      <c r="W172" s="7"/>
      <c r="X172" s="7"/>
    </row>
    <row r="173" ht="15.75" customHeight="1">
      <c r="B173" s="24" t="s">
        <v>226</v>
      </c>
      <c r="C173" s="2" t="s">
        <v>171</v>
      </c>
      <c r="D173" s="7">
        <v>0.0</v>
      </c>
      <c r="E173" s="7">
        <v>0.33</v>
      </c>
      <c r="F173" s="7">
        <v>0.0</v>
      </c>
      <c r="G173" s="25">
        <v>0.33</v>
      </c>
      <c r="H173" s="2" t="s">
        <v>217</v>
      </c>
      <c r="I173" s="2">
        <v>3.0</v>
      </c>
      <c r="L173" s="7"/>
      <c r="M173" s="7"/>
    </row>
    <row r="174" ht="15.75" customHeight="1">
      <c r="B174" s="24" t="s">
        <v>226</v>
      </c>
      <c r="C174" s="2" t="s">
        <v>172</v>
      </c>
      <c r="D174" s="7">
        <v>0.33</v>
      </c>
      <c r="E174" s="7">
        <v>0.33</v>
      </c>
      <c r="F174" s="7">
        <v>0.0</v>
      </c>
      <c r="G174" s="25">
        <v>0.67</v>
      </c>
      <c r="H174" s="2">
        <v>3.0</v>
      </c>
      <c r="I174" s="2">
        <v>3.0</v>
      </c>
      <c r="L174" s="7"/>
      <c r="M174" s="7"/>
      <c r="V174" s="7"/>
      <c r="W174" s="7"/>
      <c r="X174" s="7"/>
    </row>
    <row r="175" ht="15.75" customHeight="1">
      <c r="B175" s="29" t="s">
        <v>226</v>
      </c>
      <c r="C175" s="30" t="s">
        <v>173</v>
      </c>
      <c r="D175" s="31">
        <v>0.33</v>
      </c>
      <c r="E175" s="31">
        <v>0.33</v>
      </c>
      <c r="F175" s="31">
        <v>0.33</v>
      </c>
      <c r="G175" s="32">
        <v>0.67</v>
      </c>
      <c r="H175" s="2">
        <v>3.0</v>
      </c>
      <c r="I175" s="2">
        <v>3.0</v>
      </c>
      <c r="V175" s="7"/>
      <c r="W175" s="7"/>
      <c r="X175" s="7"/>
    </row>
    <row r="176" ht="15.75" customHeight="1">
      <c r="B176" s="33" t="s">
        <v>227</v>
      </c>
      <c r="C176" s="2" t="s">
        <v>169</v>
      </c>
      <c r="D176" s="7">
        <v>0.67</v>
      </c>
      <c r="E176" s="7">
        <v>1.0</v>
      </c>
      <c r="F176" s="7">
        <v>1.0</v>
      </c>
      <c r="G176" s="25">
        <v>1.0</v>
      </c>
      <c r="H176" s="2">
        <v>3.0</v>
      </c>
      <c r="I176" s="2">
        <v>3.0</v>
      </c>
      <c r="V176" s="7"/>
      <c r="W176" s="7"/>
      <c r="X176" s="7"/>
    </row>
    <row r="177" ht="15.75" customHeight="1">
      <c r="B177" s="24" t="s">
        <v>227</v>
      </c>
      <c r="C177" s="2" t="s">
        <v>170</v>
      </c>
      <c r="D177" s="7">
        <v>0.67</v>
      </c>
      <c r="E177" s="7">
        <v>1.0</v>
      </c>
      <c r="F177" s="7">
        <v>1.0</v>
      </c>
      <c r="G177" s="25">
        <v>1.0</v>
      </c>
      <c r="H177" s="2">
        <v>3.0</v>
      </c>
      <c r="I177" s="2">
        <v>3.0</v>
      </c>
      <c r="V177" s="7"/>
      <c r="W177" s="7"/>
      <c r="X177" s="7"/>
    </row>
    <row r="178" ht="15.75" customHeight="1">
      <c r="B178" s="24" t="s">
        <v>227</v>
      </c>
      <c r="C178" s="2" t="s">
        <v>171</v>
      </c>
      <c r="D178" s="7">
        <v>0.67</v>
      </c>
      <c r="E178" s="7">
        <v>0.67</v>
      </c>
      <c r="F178" s="7">
        <v>0.67</v>
      </c>
      <c r="G178" s="25">
        <v>1.0</v>
      </c>
      <c r="H178" s="2">
        <v>3.0</v>
      </c>
      <c r="I178" s="2">
        <v>3.0</v>
      </c>
      <c r="V178" s="7"/>
      <c r="W178" s="7"/>
      <c r="X178" s="7"/>
    </row>
    <row r="179" ht="15.75" customHeight="1">
      <c r="B179" s="24" t="s">
        <v>227</v>
      </c>
      <c r="C179" s="2" t="s">
        <v>172</v>
      </c>
      <c r="D179" s="7">
        <v>0.67</v>
      </c>
      <c r="E179" s="7">
        <v>0.67</v>
      </c>
      <c r="F179" s="7">
        <v>0.67</v>
      </c>
      <c r="G179" s="25">
        <v>1.0</v>
      </c>
      <c r="H179" s="2">
        <v>3.0</v>
      </c>
      <c r="I179" s="2">
        <v>3.0</v>
      </c>
      <c r="V179" s="7"/>
      <c r="W179" s="7"/>
      <c r="X179" s="7"/>
    </row>
    <row r="180" ht="15.75" customHeight="1">
      <c r="B180" s="24" t="s">
        <v>227</v>
      </c>
      <c r="C180" s="2" t="s">
        <v>173</v>
      </c>
      <c r="D180" s="7">
        <v>0.33</v>
      </c>
      <c r="E180" s="7">
        <v>0.67</v>
      </c>
      <c r="F180" s="7">
        <v>0.67</v>
      </c>
      <c r="G180" s="25">
        <v>0.67</v>
      </c>
      <c r="H180" s="2">
        <v>3.0</v>
      </c>
      <c r="I180" s="2">
        <v>3.0</v>
      </c>
      <c r="V180" s="7"/>
      <c r="W180" s="7"/>
      <c r="X180" s="7"/>
    </row>
    <row r="181" ht="15.75" customHeight="1">
      <c r="B181" s="16" t="s">
        <v>228</v>
      </c>
      <c r="C181" s="19" t="s">
        <v>169</v>
      </c>
      <c r="D181" s="20">
        <v>1.0</v>
      </c>
      <c r="E181" s="20">
        <v>1.0</v>
      </c>
      <c r="F181" s="20">
        <v>1.0</v>
      </c>
      <c r="G181" s="21">
        <v>1.0</v>
      </c>
      <c r="H181" s="2" t="s">
        <v>217</v>
      </c>
      <c r="I181" s="2">
        <v>2.0</v>
      </c>
      <c r="V181" s="7"/>
      <c r="W181" s="7"/>
      <c r="X181" s="7"/>
    </row>
    <row r="182" ht="15.75" customHeight="1">
      <c r="B182" s="24" t="s">
        <v>228</v>
      </c>
      <c r="C182" s="2" t="s">
        <v>170</v>
      </c>
      <c r="D182" s="7">
        <v>0.5</v>
      </c>
      <c r="E182" s="7">
        <v>0.5</v>
      </c>
      <c r="F182" s="7">
        <v>0.5</v>
      </c>
      <c r="G182" s="25">
        <v>0.5</v>
      </c>
      <c r="H182" s="2">
        <v>2.0</v>
      </c>
      <c r="I182" s="2">
        <v>2.0</v>
      </c>
      <c r="V182" s="7"/>
      <c r="W182" s="7"/>
      <c r="X182" s="7"/>
    </row>
    <row r="183" ht="15.75" customHeight="1">
      <c r="B183" s="24" t="s">
        <v>228</v>
      </c>
      <c r="C183" s="2" t="s">
        <v>171</v>
      </c>
      <c r="D183" s="7">
        <v>0.5</v>
      </c>
      <c r="E183" s="7">
        <v>0.5</v>
      </c>
      <c r="F183" s="7">
        <v>0.5</v>
      </c>
      <c r="G183" s="25">
        <v>0.5</v>
      </c>
      <c r="H183" s="2">
        <v>2.0</v>
      </c>
      <c r="I183" s="2">
        <v>2.0</v>
      </c>
      <c r="V183" s="7"/>
      <c r="W183" s="7"/>
      <c r="X183" s="7"/>
    </row>
    <row r="184" ht="15.75" customHeight="1">
      <c r="B184" s="24" t="s">
        <v>228</v>
      </c>
      <c r="C184" s="2" t="s">
        <v>172</v>
      </c>
      <c r="D184" s="7">
        <v>0.5</v>
      </c>
      <c r="E184" s="7">
        <v>0.5</v>
      </c>
      <c r="F184" s="7">
        <v>0.5</v>
      </c>
      <c r="G184" s="25">
        <v>0.5</v>
      </c>
      <c r="H184" s="2">
        <v>2.0</v>
      </c>
      <c r="I184" s="2">
        <v>2.0</v>
      </c>
      <c r="V184" s="7"/>
      <c r="W184" s="7"/>
      <c r="X184" s="7"/>
    </row>
    <row r="185" ht="15.75" customHeight="1">
      <c r="B185" s="29" t="s">
        <v>228</v>
      </c>
      <c r="C185" s="30" t="s">
        <v>173</v>
      </c>
      <c r="D185" s="31">
        <v>0.0</v>
      </c>
      <c r="E185" s="31">
        <v>0.0</v>
      </c>
      <c r="F185" s="31">
        <v>0.0</v>
      </c>
      <c r="G185" s="32">
        <v>0.0</v>
      </c>
      <c r="H185" s="2" t="s">
        <v>217</v>
      </c>
      <c r="I185" s="2">
        <v>2.0</v>
      </c>
      <c r="V185" s="7"/>
      <c r="W185" s="7"/>
      <c r="X185" s="7"/>
    </row>
    <row r="186" ht="15.75" customHeight="1">
      <c r="B186" s="33" t="s">
        <v>229</v>
      </c>
      <c r="C186" s="2" t="s">
        <v>169</v>
      </c>
      <c r="D186" s="7">
        <v>1.0</v>
      </c>
      <c r="E186" s="7">
        <v>1.0</v>
      </c>
      <c r="F186" s="7">
        <v>1.0</v>
      </c>
      <c r="G186" s="25">
        <v>1.0</v>
      </c>
      <c r="H186" s="2" t="s">
        <v>217</v>
      </c>
      <c r="I186" s="2">
        <v>2.0</v>
      </c>
      <c r="V186" s="7"/>
      <c r="W186" s="7"/>
      <c r="X186" s="7"/>
    </row>
    <row r="187" ht="15.75" customHeight="1">
      <c r="B187" s="24" t="s">
        <v>229</v>
      </c>
      <c r="C187" s="2" t="s">
        <v>170</v>
      </c>
      <c r="D187" s="7">
        <v>0.5</v>
      </c>
      <c r="E187" s="7">
        <v>0.5</v>
      </c>
      <c r="F187" s="7">
        <v>1.0</v>
      </c>
      <c r="G187" s="25">
        <v>1.0</v>
      </c>
      <c r="H187" s="2">
        <v>2.0</v>
      </c>
      <c r="I187" s="2">
        <v>2.0</v>
      </c>
    </row>
    <row r="188" ht="15.75" customHeight="1">
      <c r="B188" s="24" t="s">
        <v>229</v>
      </c>
      <c r="C188" s="2" t="s">
        <v>171</v>
      </c>
      <c r="D188" s="7">
        <v>0.0</v>
      </c>
      <c r="E188" s="7">
        <v>0.0</v>
      </c>
      <c r="F188" s="7">
        <v>0.0</v>
      </c>
      <c r="G188" s="25">
        <v>0.0</v>
      </c>
      <c r="H188" s="2" t="s">
        <v>217</v>
      </c>
      <c r="I188" s="2">
        <v>2.0</v>
      </c>
      <c r="V188" s="7"/>
      <c r="W188" s="7"/>
      <c r="X188" s="7"/>
    </row>
    <row r="189" ht="15.75" customHeight="1">
      <c r="B189" s="24" t="s">
        <v>229</v>
      </c>
      <c r="C189" s="2" t="s">
        <v>172</v>
      </c>
      <c r="D189" s="7">
        <v>0.5</v>
      </c>
      <c r="E189" s="7">
        <v>0.5</v>
      </c>
      <c r="F189" s="7">
        <v>0.5</v>
      </c>
      <c r="G189" s="25">
        <v>0.5</v>
      </c>
      <c r="H189" s="2">
        <v>2.0</v>
      </c>
      <c r="I189" s="2">
        <v>2.0</v>
      </c>
      <c r="V189" s="7"/>
      <c r="W189" s="7"/>
      <c r="X189" s="7"/>
    </row>
    <row r="190" ht="15.75" customHeight="1">
      <c r="B190" s="24" t="s">
        <v>229</v>
      </c>
      <c r="C190" s="2" t="s">
        <v>173</v>
      </c>
      <c r="D190" s="7">
        <v>0.0</v>
      </c>
      <c r="E190" s="7">
        <v>0.0</v>
      </c>
      <c r="F190" s="7">
        <v>0.0</v>
      </c>
      <c r="G190" s="25">
        <v>0.0</v>
      </c>
      <c r="H190" s="2" t="s">
        <v>217</v>
      </c>
      <c r="I190" s="2">
        <v>2.0</v>
      </c>
      <c r="V190" s="7"/>
      <c r="W190" s="7"/>
      <c r="X190" s="7"/>
    </row>
    <row r="191" ht="15.75" customHeight="1">
      <c r="B191" s="16" t="s">
        <v>230</v>
      </c>
      <c r="C191" s="19" t="s">
        <v>169</v>
      </c>
      <c r="D191" s="20">
        <v>1.0</v>
      </c>
      <c r="E191" s="20">
        <v>0.5</v>
      </c>
      <c r="F191" s="20">
        <v>1.0</v>
      </c>
      <c r="G191" s="21">
        <v>1.0</v>
      </c>
      <c r="H191" s="2" t="s">
        <v>217</v>
      </c>
      <c r="I191" s="2">
        <v>2.0</v>
      </c>
      <c r="V191" s="7"/>
      <c r="W191" s="7"/>
      <c r="X191" s="7"/>
    </row>
    <row r="192" ht="15.75" customHeight="1">
      <c r="B192" s="24" t="s">
        <v>230</v>
      </c>
      <c r="C192" s="2" t="s">
        <v>170</v>
      </c>
      <c r="D192" s="7">
        <v>0.0</v>
      </c>
      <c r="E192" s="7">
        <v>0.5</v>
      </c>
      <c r="F192" s="7">
        <v>0.5</v>
      </c>
      <c r="G192" s="25">
        <v>0.5</v>
      </c>
      <c r="H192" s="2" t="s">
        <v>217</v>
      </c>
      <c r="I192" s="2">
        <v>2.0</v>
      </c>
      <c r="V192" s="7"/>
      <c r="W192" s="7"/>
      <c r="X192" s="7"/>
    </row>
    <row r="193" ht="15.75" customHeight="1">
      <c r="B193" s="24" t="s">
        <v>230</v>
      </c>
      <c r="C193" s="2" t="s">
        <v>171</v>
      </c>
      <c r="D193" s="7">
        <v>0.0</v>
      </c>
      <c r="E193" s="7">
        <v>0.0</v>
      </c>
      <c r="F193" s="7">
        <v>0.0</v>
      </c>
      <c r="G193" s="25">
        <v>0.0</v>
      </c>
      <c r="H193" s="2" t="s">
        <v>217</v>
      </c>
      <c r="I193" s="2">
        <v>2.0</v>
      </c>
      <c r="V193" s="7"/>
      <c r="W193" s="7"/>
      <c r="X193" s="7"/>
    </row>
    <row r="194" ht="15.75" customHeight="1">
      <c r="B194" s="24" t="s">
        <v>230</v>
      </c>
      <c r="C194" s="2" t="s">
        <v>172</v>
      </c>
      <c r="D194" s="7">
        <v>0.0</v>
      </c>
      <c r="E194" s="7">
        <v>0.0</v>
      </c>
      <c r="F194" s="7">
        <v>0.0</v>
      </c>
      <c r="G194" s="25">
        <v>0.0</v>
      </c>
      <c r="H194" s="2" t="s">
        <v>217</v>
      </c>
      <c r="I194" s="2">
        <v>2.0</v>
      </c>
      <c r="V194" s="7"/>
      <c r="W194" s="7"/>
      <c r="X194" s="7"/>
    </row>
    <row r="195" ht="15.75" customHeight="1">
      <c r="B195" s="29" t="s">
        <v>230</v>
      </c>
      <c r="C195" s="30" t="s">
        <v>173</v>
      </c>
      <c r="D195" s="31">
        <v>0.0</v>
      </c>
      <c r="E195" s="31">
        <v>0.0</v>
      </c>
      <c r="F195" s="31">
        <v>0.0</v>
      </c>
      <c r="G195" s="32">
        <v>0.0</v>
      </c>
      <c r="H195" s="2" t="s">
        <v>217</v>
      </c>
      <c r="I195" s="2">
        <v>2.0</v>
      </c>
      <c r="V195" s="7"/>
      <c r="W195" s="7"/>
      <c r="X195" s="7"/>
    </row>
    <row r="196" ht="15.75" customHeight="1">
      <c r="B196" s="33" t="s">
        <v>231</v>
      </c>
      <c r="C196" s="2" t="s">
        <v>169</v>
      </c>
      <c r="D196" s="7">
        <v>0.5</v>
      </c>
      <c r="E196" s="7">
        <v>1.0</v>
      </c>
      <c r="F196" s="7">
        <v>1.0</v>
      </c>
      <c r="G196" s="25">
        <v>1.0</v>
      </c>
      <c r="H196" s="2">
        <v>2.0</v>
      </c>
      <c r="I196" s="2">
        <v>2.0</v>
      </c>
      <c r="V196" s="7"/>
      <c r="W196" s="7"/>
      <c r="X196" s="7"/>
    </row>
    <row r="197" ht="15.75" customHeight="1">
      <c r="B197" s="24" t="s">
        <v>231</v>
      </c>
      <c r="C197" s="2" t="s">
        <v>170</v>
      </c>
      <c r="D197" s="7">
        <v>1.0</v>
      </c>
      <c r="E197" s="7">
        <v>0.5</v>
      </c>
      <c r="F197" s="7">
        <v>0.5</v>
      </c>
      <c r="G197" s="25">
        <v>1.0</v>
      </c>
      <c r="H197" s="2" t="s">
        <v>217</v>
      </c>
      <c r="I197" s="2">
        <v>2.0</v>
      </c>
      <c r="V197" s="7"/>
      <c r="W197" s="7"/>
      <c r="X197" s="7"/>
    </row>
    <row r="198" ht="15.75" customHeight="1">
      <c r="B198" s="24" t="s">
        <v>231</v>
      </c>
      <c r="C198" s="2" t="s">
        <v>171</v>
      </c>
      <c r="D198" s="7">
        <v>1.0</v>
      </c>
      <c r="E198" s="7">
        <v>0.5</v>
      </c>
      <c r="F198" s="7">
        <v>0.5</v>
      </c>
      <c r="G198" s="25">
        <v>1.0</v>
      </c>
      <c r="H198" s="2" t="s">
        <v>217</v>
      </c>
      <c r="I198" s="2">
        <v>2.0</v>
      </c>
      <c r="V198" s="7"/>
      <c r="W198" s="7"/>
      <c r="X198" s="7"/>
    </row>
    <row r="199" ht="15.75" customHeight="1">
      <c r="B199" s="24" t="s">
        <v>231</v>
      </c>
      <c r="C199" s="2" t="s">
        <v>172</v>
      </c>
      <c r="D199" s="7">
        <v>1.0</v>
      </c>
      <c r="E199" s="7">
        <v>0.5</v>
      </c>
      <c r="F199" s="7">
        <v>0.5</v>
      </c>
      <c r="G199" s="25">
        <v>1.0</v>
      </c>
      <c r="H199" s="2" t="s">
        <v>217</v>
      </c>
      <c r="I199" s="2">
        <v>2.0</v>
      </c>
      <c r="V199" s="7"/>
      <c r="W199" s="7"/>
      <c r="X199" s="7"/>
    </row>
    <row r="200" ht="15.75" customHeight="1">
      <c r="B200" s="24" t="s">
        <v>231</v>
      </c>
      <c r="C200" s="2" t="s">
        <v>173</v>
      </c>
      <c r="D200" s="7">
        <v>0.5</v>
      </c>
      <c r="E200" s="7">
        <v>0.5</v>
      </c>
      <c r="F200" s="7">
        <v>0.5</v>
      </c>
      <c r="G200" s="25">
        <v>0.5</v>
      </c>
      <c r="H200" s="2">
        <v>2.0</v>
      </c>
      <c r="I200" s="2">
        <v>2.0</v>
      </c>
      <c r="V200" s="7"/>
      <c r="W200" s="7"/>
      <c r="X200" s="7"/>
    </row>
    <row r="201" ht="15.75" customHeight="1">
      <c r="B201" s="16" t="s">
        <v>232</v>
      </c>
      <c r="C201" s="19" t="s">
        <v>169</v>
      </c>
      <c r="D201" s="20">
        <v>1.0</v>
      </c>
      <c r="E201" s="20">
        <v>0.5</v>
      </c>
      <c r="F201" s="20">
        <v>0.5</v>
      </c>
      <c r="G201" s="21">
        <v>1.0</v>
      </c>
      <c r="H201" s="2" t="s">
        <v>217</v>
      </c>
      <c r="I201" s="2">
        <v>2.0</v>
      </c>
    </row>
    <row r="202" ht="15.75" customHeight="1">
      <c r="B202" s="24" t="s">
        <v>232</v>
      </c>
      <c r="C202" s="2" t="s">
        <v>170</v>
      </c>
      <c r="D202" s="7">
        <v>0.0</v>
      </c>
      <c r="E202" s="7">
        <v>0.5</v>
      </c>
      <c r="F202" s="7">
        <v>0.5</v>
      </c>
      <c r="G202" s="25">
        <v>0.5</v>
      </c>
      <c r="H202" s="2" t="s">
        <v>217</v>
      </c>
      <c r="I202" s="2">
        <v>2.0</v>
      </c>
      <c r="V202" s="7"/>
      <c r="W202" s="7"/>
      <c r="X202" s="7"/>
    </row>
    <row r="203" ht="15.75" customHeight="1">
      <c r="B203" s="24" t="s">
        <v>232</v>
      </c>
      <c r="C203" s="2" t="s">
        <v>171</v>
      </c>
      <c r="D203" s="7">
        <v>0.5</v>
      </c>
      <c r="E203" s="7">
        <v>0.5</v>
      </c>
      <c r="F203" s="7">
        <v>0.0</v>
      </c>
      <c r="G203" s="25">
        <v>0.5</v>
      </c>
      <c r="H203" s="2">
        <v>2.0</v>
      </c>
      <c r="I203" s="2">
        <v>2.0</v>
      </c>
      <c r="V203" s="7"/>
      <c r="W203" s="7"/>
      <c r="X203" s="7"/>
    </row>
    <row r="204" ht="15.75" customHeight="1">
      <c r="B204" s="24" t="s">
        <v>232</v>
      </c>
      <c r="C204" s="2" t="s">
        <v>172</v>
      </c>
      <c r="D204" s="7">
        <v>0.0</v>
      </c>
      <c r="E204" s="7">
        <v>0.5</v>
      </c>
      <c r="F204" s="7">
        <v>0.0</v>
      </c>
      <c r="G204" s="25">
        <v>0.5</v>
      </c>
      <c r="H204" s="2" t="s">
        <v>217</v>
      </c>
      <c r="I204" s="2">
        <v>2.0</v>
      </c>
      <c r="V204" s="7"/>
      <c r="W204" s="7"/>
      <c r="X204" s="7"/>
    </row>
    <row r="205" ht="15.75" customHeight="1">
      <c r="B205" s="29" t="s">
        <v>232</v>
      </c>
      <c r="C205" s="30" t="s">
        <v>173</v>
      </c>
      <c r="D205" s="31">
        <v>0.0</v>
      </c>
      <c r="E205" s="31">
        <v>0.5</v>
      </c>
      <c r="F205" s="31">
        <v>0.5</v>
      </c>
      <c r="G205" s="32">
        <v>0.5</v>
      </c>
      <c r="H205" s="2" t="s">
        <v>217</v>
      </c>
      <c r="I205" s="2">
        <v>2.0</v>
      </c>
      <c r="V205" s="7"/>
      <c r="W205" s="7"/>
      <c r="X205" s="7"/>
    </row>
    <row r="206" ht="15.75" customHeight="1">
      <c r="B206" s="33" t="s">
        <v>233</v>
      </c>
      <c r="C206" s="2" t="s">
        <v>169</v>
      </c>
      <c r="D206" s="7">
        <v>1.0</v>
      </c>
      <c r="E206" s="7">
        <v>1.0</v>
      </c>
      <c r="F206" s="7">
        <v>1.0</v>
      </c>
      <c r="G206" s="25">
        <v>1.0</v>
      </c>
      <c r="H206" s="2" t="s">
        <v>217</v>
      </c>
      <c r="I206" s="2">
        <v>2.0</v>
      </c>
      <c r="V206" s="7"/>
      <c r="W206" s="7"/>
      <c r="X206" s="7"/>
    </row>
    <row r="207" ht="15.75" customHeight="1">
      <c r="B207" s="24" t="s">
        <v>233</v>
      </c>
      <c r="C207" s="2" t="s">
        <v>170</v>
      </c>
      <c r="D207" s="7">
        <v>0.5</v>
      </c>
      <c r="E207" s="7">
        <v>0.5</v>
      </c>
      <c r="F207" s="7">
        <v>0.5</v>
      </c>
      <c r="G207" s="25">
        <v>0.5</v>
      </c>
      <c r="H207" s="2">
        <v>2.0</v>
      </c>
      <c r="I207" s="2">
        <v>2.0</v>
      </c>
      <c r="V207" s="7"/>
      <c r="W207" s="7"/>
      <c r="X207" s="7"/>
    </row>
    <row r="208" ht="15.75" customHeight="1">
      <c r="B208" s="24" t="s">
        <v>233</v>
      </c>
      <c r="C208" s="2" t="s">
        <v>171</v>
      </c>
      <c r="D208" s="7">
        <v>0.5</v>
      </c>
      <c r="E208" s="7">
        <v>0.0</v>
      </c>
      <c r="F208" s="7">
        <v>0.0</v>
      </c>
      <c r="G208" s="25">
        <v>0.5</v>
      </c>
      <c r="H208" s="2">
        <v>2.0</v>
      </c>
      <c r="I208" s="2">
        <v>2.0</v>
      </c>
      <c r="V208" s="7"/>
      <c r="W208" s="7"/>
      <c r="X208" s="7"/>
    </row>
    <row r="209" ht="15.75" customHeight="1">
      <c r="B209" s="24" t="s">
        <v>233</v>
      </c>
      <c r="C209" s="2" t="s">
        <v>172</v>
      </c>
      <c r="D209" s="7">
        <v>0.5</v>
      </c>
      <c r="E209" s="7">
        <v>0.0</v>
      </c>
      <c r="F209" s="7">
        <v>0.0</v>
      </c>
      <c r="G209" s="25">
        <v>0.5</v>
      </c>
      <c r="H209" s="2">
        <v>2.0</v>
      </c>
      <c r="I209" s="2">
        <v>2.0</v>
      </c>
      <c r="V209" s="7"/>
      <c r="W209" s="7"/>
      <c r="X209" s="7"/>
    </row>
    <row r="210" ht="15.75" customHeight="1">
      <c r="B210" s="24" t="s">
        <v>233</v>
      </c>
      <c r="C210" s="2" t="s">
        <v>173</v>
      </c>
      <c r="D210" s="7">
        <v>0.5</v>
      </c>
      <c r="E210" s="7">
        <v>0.5</v>
      </c>
      <c r="F210" s="7">
        <v>0.5</v>
      </c>
      <c r="G210" s="25">
        <v>0.5</v>
      </c>
      <c r="H210" s="2">
        <v>2.0</v>
      </c>
      <c r="I210" s="2">
        <v>2.0</v>
      </c>
      <c r="V210" s="7"/>
      <c r="W210" s="7"/>
      <c r="X210" s="7"/>
    </row>
    <row r="211" ht="15.75" customHeight="1">
      <c r="B211" s="16" t="s">
        <v>234</v>
      </c>
      <c r="C211" s="19" t="s">
        <v>169</v>
      </c>
      <c r="D211" s="20">
        <v>0.0</v>
      </c>
      <c r="E211" s="20">
        <v>1.0</v>
      </c>
      <c r="F211" s="20">
        <v>1.0</v>
      </c>
      <c r="G211" s="21">
        <v>1.0</v>
      </c>
      <c r="H211" s="2" t="s">
        <v>217</v>
      </c>
      <c r="I211" s="2">
        <v>1.0</v>
      </c>
      <c r="V211" s="7"/>
      <c r="W211" s="7"/>
      <c r="X211" s="7"/>
    </row>
    <row r="212" ht="15.75" customHeight="1">
      <c r="B212" s="24" t="s">
        <v>234</v>
      </c>
      <c r="C212" s="2" t="s">
        <v>170</v>
      </c>
      <c r="D212" s="7">
        <v>0.0</v>
      </c>
      <c r="E212" s="7">
        <v>1.0</v>
      </c>
      <c r="F212" s="7">
        <v>0.0</v>
      </c>
      <c r="G212" s="25">
        <v>1.0</v>
      </c>
      <c r="H212" s="2" t="s">
        <v>217</v>
      </c>
      <c r="I212" s="2">
        <v>1.0</v>
      </c>
      <c r="V212" s="7"/>
      <c r="W212" s="7"/>
      <c r="X212" s="7"/>
    </row>
    <row r="213" ht="15.75" customHeight="1">
      <c r="B213" s="24" t="s">
        <v>234</v>
      </c>
      <c r="C213" s="2" t="s">
        <v>171</v>
      </c>
      <c r="D213" s="7">
        <v>0.0</v>
      </c>
      <c r="E213" s="7">
        <v>0.0</v>
      </c>
      <c r="F213" s="7">
        <v>0.0</v>
      </c>
      <c r="G213" s="25">
        <v>0.0</v>
      </c>
      <c r="H213" s="2" t="s">
        <v>217</v>
      </c>
      <c r="I213" s="2">
        <v>1.0</v>
      </c>
      <c r="V213" s="7"/>
      <c r="W213" s="7"/>
      <c r="X213" s="7"/>
    </row>
    <row r="214" ht="15.75" customHeight="1">
      <c r="B214" s="24" t="s">
        <v>234</v>
      </c>
      <c r="C214" s="2" t="s">
        <v>172</v>
      </c>
      <c r="D214" s="7">
        <v>0.0</v>
      </c>
      <c r="E214" s="7">
        <v>0.0</v>
      </c>
      <c r="F214" s="7">
        <v>0.0</v>
      </c>
      <c r="G214" s="25">
        <v>0.0</v>
      </c>
      <c r="H214" s="2" t="s">
        <v>217</v>
      </c>
      <c r="I214" s="2">
        <v>1.0</v>
      </c>
      <c r="V214" s="7"/>
      <c r="W214" s="7"/>
      <c r="X214" s="7"/>
    </row>
    <row r="215" ht="15.75" customHeight="1">
      <c r="B215" s="29" t="s">
        <v>234</v>
      </c>
      <c r="C215" s="30" t="s">
        <v>173</v>
      </c>
      <c r="D215" s="31">
        <v>0.0</v>
      </c>
      <c r="E215" s="31">
        <v>0.0</v>
      </c>
      <c r="F215" s="31">
        <v>0.0</v>
      </c>
      <c r="G215" s="32">
        <v>0.0</v>
      </c>
      <c r="H215" s="2" t="s">
        <v>217</v>
      </c>
      <c r="I215" s="2">
        <v>1.0</v>
      </c>
    </row>
    <row r="216" ht="15.75" customHeight="1">
      <c r="B216" s="33" t="s">
        <v>235</v>
      </c>
      <c r="C216" s="2" t="s">
        <v>169</v>
      </c>
      <c r="D216" s="7">
        <v>1.0</v>
      </c>
      <c r="E216" s="7">
        <v>1.0</v>
      </c>
      <c r="F216" s="7">
        <v>1.0</v>
      </c>
      <c r="G216" s="25">
        <v>1.0</v>
      </c>
      <c r="H216" s="2" t="s">
        <v>217</v>
      </c>
      <c r="I216" s="2">
        <v>1.0</v>
      </c>
      <c r="V216" s="7"/>
      <c r="W216" s="7"/>
      <c r="X216" s="7"/>
    </row>
    <row r="217" ht="15.75" customHeight="1">
      <c r="B217" s="24" t="s">
        <v>235</v>
      </c>
      <c r="C217" s="2" t="s">
        <v>170</v>
      </c>
      <c r="D217" s="7">
        <v>1.0</v>
      </c>
      <c r="E217" s="7">
        <v>1.0</v>
      </c>
      <c r="F217" s="7">
        <v>0.0</v>
      </c>
      <c r="G217" s="25">
        <v>1.0</v>
      </c>
      <c r="H217" s="2" t="s">
        <v>217</v>
      </c>
      <c r="I217" s="2">
        <v>1.0</v>
      </c>
      <c r="V217" s="7"/>
      <c r="W217" s="7"/>
      <c r="X217" s="7"/>
    </row>
    <row r="218" ht="15.75" customHeight="1">
      <c r="B218" s="24" t="s">
        <v>235</v>
      </c>
      <c r="C218" s="2" t="s">
        <v>171</v>
      </c>
      <c r="D218" s="7">
        <v>1.0</v>
      </c>
      <c r="E218" s="7">
        <v>1.0</v>
      </c>
      <c r="F218" s="7">
        <v>0.0</v>
      </c>
      <c r="G218" s="25">
        <v>1.0</v>
      </c>
      <c r="H218" s="2" t="s">
        <v>217</v>
      </c>
      <c r="I218" s="2">
        <v>1.0</v>
      </c>
      <c r="V218" s="7"/>
      <c r="W218" s="7"/>
      <c r="X218" s="7"/>
    </row>
    <row r="219" ht="15.75" customHeight="1">
      <c r="B219" s="24" t="s">
        <v>235</v>
      </c>
      <c r="C219" s="2" t="s">
        <v>172</v>
      </c>
      <c r="D219" s="7">
        <v>1.0</v>
      </c>
      <c r="E219" s="7">
        <v>1.0</v>
      </c>
      <c r="F219" s="7">
        <v>0.0</v>
      </c>
      <c r="G219" s="25">
        <v>1.0</v>
      </c>
      <c r="H219" s="2" t="s">
        <v>217</v>
      </c>
      <c r="I219" s="2">
        <v>1.0</v>
      </c>
      <c r="V219" s="7"/>
      <c r="W219" s="7"/>
      <c r="X219" s="7"/>
    </row>
    <row r="220" ht="15.75" customHeight="1">
      <c r="B220" s="24" t="s">
        <v>235</v>
      </c>
      <c r="C220" s="2" t="s">
        <v>173</v>
      </c>
      <c r="D220" s="7">
        <v>1.0</v>
      </c>
      <c r="E220" s="7">
        <v>1.0</v>
      </c>
      <c r="F220" s="7">
        <v>0.0</v>
      </c>
      <c r="G220" s="25">
        <v>1.0</v>
      </c>
      <c r="H220" s="2" t="s">
        <v>217</v>
      </c>
      <c r="I220" s="2">
        <v>1.0</v>
      </c>
      <c r="V220" s="7"/>
      <c r="W220" s="7"/>
      <c r="X220" s="7"/>
    </row>
    <row r="221" ht="15.75" customHeight="1">
      <c r="B221" s="16" t="s">
        <v>236</v>
      </c>
      <c r="C221" s="19" t="s">
        <v>169</v>
      </c>
      <c r="D221" s="20">
        <v>1.0</v>
      </c>
      <c r="E221" s="20">
        <v>1.0</v>
      </c>
      <c r="F221" s="20">
        <v>1.0</v>
      </c>
      <c r="G221" s="21">
        <v>1.0</v>
      </c>
      <c r="H221" s="2" t="s">
        <v>217</v>
      </c>
      <c r="I221" s="2">
        <v>1.0</v>
      </c>
      <c r="V221" s="7"/>
      <c r="W221" s="7"/>
      <c r="X221" s="7"/>
    </row>
    <row r="222" ht="15.75" customHeight="1">
      <c r="B222" s="24" t="s">
        <v>236</v>
      </c>
      <c r="C222" s="2" t="s">
        <v>170</v>
      </c>
      <c r="D222" s="7">
        <v>1.0</v>
      </c>
      <c r="E222" s="7">
        <v>1.0</v>
      </c>
      <c r="F222" s="7">
        <v>1.0</v>
      </c>
      <c r="G222" s="25">
        <v>1.0</v>
      </c>
      <c r="H222" s="2" t="s">
        <v>217</v>
      </c>
      <c r="I222" s="2">
        <v>1.0</v>
      </c>
      <c r="V222" s="7"/>
      <c r="W222" s="7"/>
      <c r="X222" s="7"/>
    </row>
    <row r="223" ht="15.75" customHeight="1">
      <c r="B223" s="24" t="s">
        <v>236</v>
      </c>
      <c r="C223" s="2" t="s">
        <v>171</v>
      </c>
      <c r="D223" s="7">
        <v>1.0</v>
      </c>
      <c r="E223" s="7">
        <v>1.0</v>
      </c>
      <c r="F223" s="7">
        <v>0.0</v>
      </c>
      <c r="G223" s="25">
        <v>1.0</v>
      </c>
      <c r="H223" s="2" t="s">
        <v>217</v>
      </c>
      <c r="I223" s="2">
        <v>1.0</v>
      </c>
      <c r="V223" s="7"/>
      <c r="W223" s="7"/>
      <c r="X223" s="7"/>
    </row>
    <row r="224" ht="15.75" customHeight="1">
      <c r="B224" s="24" t="s">
        <v>236</v>
      </c>
      <c r="C224" s="2" t="s">
        <v>172</v>
      </c>
      <c r="D224" s="7">
        <v>1.0</v>
      </c>
      <c r="E224" s="7">
        <v>1.0</v>
      </c>
      <c r="F224" s="7">
        <v>0.0</v>
      </c>
      <c r="G224" s="25">
        <v>1.0</v>
      </c>
      <c r="H224" s="2" t="s">
        <v>217</v>
      </c>
      <c r="I224" s="2">
        <v>1.0</v>
      </c>
      <c r="V224" s="7"/>
      <c r="W224" s="7"/>
      <c r="X224" s="7"/>
    </row>
    <row r="225" ht="15.75" customHeight="1">
      <c r="B225" s="29" t="s">
        <v>236</v>
      </c>
      <c r="C225" s="30" t="s">
        <v>173</v>
      </c>
      <c r="D225" s="31">
        <v>1.0</v>
      </c>
      <c r="E225" s="31">
        <v>0.0</v>
      </c>
      <c r="F225" s="31">
        <v>0.0</v>
      </c>
      <c r="G225" s="32">
        <v>1.0</v>
      </c>
      <c r="H225" s="2" t="s">
        <v>217</v>
      </c>
      <c r="I225" s="2">
        <v>1.0</v>
      </c>
      <c r="V225" s="7"/>
      <c r="W225" s="7"/>
      <c r="X225" s="7"/>
    </row>
    <row r="226" ht="15.75" customHeight="1">
      <c r="B226" s="33" t="s">
        <v>237</v>
      </c>
      <c r="C226" s="2" t="s">
        <v>169</v>
      </c>
      <c r="D226" s="7">
        <v>0.0</v>
      </c>
      <c r="E226" s="7">
        <v>1.0</v>
      </c>
      <c r="F226" s="7">
        <v>1.0</v>
      </c>
      <c r="G226" s="25">
        <v>1.0</v>
      </c>
      <c r="H226" s="2" t="s">
        <v>217</v>
      </c>
      <c r="I226" s="2">
        <v>1.0</v>
      </c>
      <c r="V226" s="7"/>
      <c r="W226" s="7"/>
      <c r="X226" s="7"/>
    </row>
    <row r="227" ht="15.75" customHeight="1">
      <c r="B227" s="24" t="s">
        <v>237</v>
      </c>
      <c r="C227" s="2" t="s">
        <v>170</v>
      </c>
      <c r="D227" s="7">
        <v>0.0</v>
      </c>
      <c r="E227" s="7">
        <v>1.0</v>
      </c>
      <c r="F227" s="7">
        <v>1.0</v>
      </c>
      <c r="G227" s="25">
        <v>1.0</v>
      </c>
      <c r="H227" s="2" t="s">
        <v>217</v>
      </c>
      <c r="I227" s="2">
        <v>1.0</v>
      </c>
      <c r="V227" s="7"/>
      <c r="W227" s="7"/>
      <c r="X227" s="7"/>
    </row>
    <row r="228" ht="15.75" customHeight="1">
      <c r="B228" s="24" t="s">
        <v>237</v>
      </c>
      <c r="C228" s="2" t="s">
        <v>171</v>
      </c>
      <c r="D228" s="7">
        <v>1.0</v>
      </c>
      <c r="E228" s="7">
        <v>0.0</v>
      </c>
      <c r="F228" s="7">
        <v>0.0</v>
      </c>
      <c r="G228" s="25">
        <v>1.0</v>
      </c>
      <c r="H228" s="2" t="s">
        <v>217</v>
      </c>
      <c r="I228" s="2">
        <v>1.0</v>
      </c>
      <c r="V228" s="7"/>
      <c r="W228" s="7"/>
      <c r="X228" s="7"/>
    </row>
    <row r="229" ht="15.75" customHeight="1">
      <c r="B229" s="24" t="s">
        <v>237</v>
      </c>
      <c r="C229" s="2" t="s">
        <v>172</v>
      </c>
      <c r="D229" s="7">
        <v>0.0</v>
      </c>
      <c r="E229" s="7">
        <v>0.0</v>
      </c>
      <c r="F229" s="7">
        <v>0.0</v>
      </c>
      <c r="G229" s="25">
        <v>0.0</v>
      </c>
      <c r="H229" s="2" t="s">
        <v>217</v>
      </c>
      <c r="I229" s="2">
        <v>1.0</v>
      </c>
    </row>
    <row r="230" ht="15.75" customHeight="1">
      <c r="B230" s="24" t="s">
        <v>237</v>
      </c>
      <c r="C230" s="2" t="s">
        <v>173</v>
      </c>
      <c r="D230" s="7">
        <v>0.0</v>
      </c>
      <c r="E230" s="7">
        <v>0.0</v>
      </c>
      <c r="F230" s="7">
        <v>0.0</v>
      </c>
      <c r="G230" s="25">
        <v>0.0</v>
      </c>
      <c r="H230" s="2" t="s">
        <v>217</v>
      </c>
      <c r="I230" s="2">
        <v>1.0</v>
      </c>
      <c r="V230" s="7"/>
      <c r="W230" s="7"/>
      <c r="X230" s="7"/>
    </row>
    <row r="231" ht="15.75" customHeight="1">
      <c r="B231" s="16" t="s">
        <v>238</v>
      </c>
      <c r="C231" s="19" t="s">
        <v>169</v>
      </c>
      <c r="D231" s="20" t="s">
        <v>217</v>
      </c>
      <c r="E231" s="20" t="s">
        <v>217</v>
      </c>
      <c r="F231" s="20" t="s">
        <v>217</v>
      </c>
      <c r="G231" s="21" t="s">
        <v>217</v>
      </c>
      <c r="H231" s="2" t="s">
        <v>217</v>
      </c>
      <c r="I231" s="2">
        <v>0.0</v>
      </c>
      <c r="V231" s="7"/>
      <c r="W231" s="7"/>
      <c r="X231" s="7"/>
    </row>
    <row r="232" ht="15.75" customHeight="1">
      <c r="B232" s="24" t="s">
        <v>238</v>
      </c>
      <c r="C232" s="2" t="s">
        <v>170</v>
      </c>
      <c r="D232" s="7" t="s">
        <v>217</v>
      </c>
      <c r="E232" s="7" t="s">
        <v>217</v>
      </c>
      <c r="F232" s="7" t="s">
        <v>217</v>
      </c>
      <c r="G232" s="25" t="s">
        <v>217</v>
      </c>
      <c r="H232" s="2" t="s">
        <v>217</v>
      </c>
      <c r="I232" s="2">
        <v>0.0</v>
      </c>
      <c r="V232" s="7"/>
      <c r="W232" s="7"/>
      <c r="X232" s="7"/>
    </row>
    <row r="233" ht="15.75" customHeight="1">
      <c r="B233" s="24" t="s">
        <v>238</v>
      </c>
      <c r="C233" s="2" t="s">
        <v>171</v>
      </c>
      <c r="D233" s="7" t="s">
        <v>217</v>
      </c>
      <c r="E233" s="7" t="s">
        <v>217</v>
      </c>
      <c r="F233" s="7" t="s">
        <v>217</v>
      </c>
      <c r="G233" s="25" t="s">
        <v>217</v>
      </c>
      <c r="H233" s="2" t="s">
        <v>217</v>
      </c>
      <c r="I233" s="2">
        <v>0.0</v>
      </c>
      <c r="V233" s="7"/>
      <c r="W233" s="7"/>
      <c r="X233" s="7"/>
    </row>
    <row r="234" ht="15.75" customHeight="1">
      <c r="B234" s="24" t="s">
        <v>238</v>
      </c>
      <c r="C234" s="2" t="s">
        <v>172</v>
      </c>
      <c r="D234" s="7" t="s">
        <v>217</v>
      </c>
      <c r="E234" s="7" t="s">
        <v>217</v>
      </c>
      <c r="F234" s="7" t="s">
        <v>217</v>
      </c>
      <c r="G234" s="25" t="s">
        <v>217</v>
      </c>
      <c r="H234" s="2" t="s">
        <v>217</v>
      </c>
      <c r="I234" s="2">
        <v>0.0</v>
      </c>
      <c r="V234" s="7"/>
      <c r="W234" s="7"/>
      <c r="X234" s="7"/>
    </row>
    <row r="235" ht="15.75" customHeight="1">
      <c r="B235" s="29" t="s">
        <v>238</v>
      </c>
      <c r="C235" s="30" t="s">
        <v>173</v>
      </c>
      <c r="D235" s="31" t="s">
        <v>217</v>
      </c>
      <c r="E235" s="31" t="s">
        <v>217</v>
      </c>
      <c r="F235" s="31" t="s">
        <v>217</v>
      </c>
      <c r="G235" s="32" t="s">
        <v>217</v>
      </c>
      <c r="H235" s="2" t="s">
        <v>217</v>
      </c>
      <c r="I235" s="2">
        <v>0.0</v>
      </c>
      <c r="V235" s="7"/>
      <c r="W235" s="7"/>
      <c r="X235" s="7"/>
    </row>
    <row r="236" ht="15.75" customHeight="1">
      <c r="B236" s="33" t="s">
        <v>239</v>
      </c>
      <c r="C236" s="2" t="s">
        <v>169</v>
      </c>
      <c r="D236" s="7" t="s">
        <v>217</v>
      </c>
      <c r="E236" s="7" t="s">
        <v>217</v>
      </c>
      <c r="F236" s="7" t="s">
        <v>217</v>
      </c>
      <c r="G236" s="25" t="s">
        <v>217</v>
      </c>
      <c r="H236" s="2" t="s">
        <v>217</v>
      </c>
      <c r="I236" s="2">
        <v>0.0</v>
      </c>
      <c r="V236" s="7"/>
      <c r="W236" s="7"/>
      <c r="X236" s="7"/>
    </row>
    <row r="237" ht="15.75" customHeight="1">
      <c r="B237" s="24" t="s">
        <v>239</v>
      </c>
      <c r="C237" s="2" t="s">
        <v>170</v>
      </c>
      <c r="D237" s="7" t="s">
        <v>217</v>
      </c>
      <c r="E237" s="7" t="s">
        <v>217</v>
      </c>
      <c r="F237" s="7" t="s">
        <v>217</v>
      </c>
      <c r="G237" s="25" t="s">
        <v>217</v>
      </c>
      <c r="H237" s="2" t="s">
        <v>217</v>
      </c>
      <c r="I237" s="2">
        <v>0.0</v>
      </c>
      <c r="V237" s="7"/>
      <c r="W237" s="7"/>
      <c r="X237" s="7"/>
    </row>
    <row r="238" ht="15.75" customHeight="1">
      <c r="B238" s="24" t="s">
        <v>239</v>
      </c>
      <c r="C238" s="2" t="s">
        <v>171</v>
      </c>
      <c r="D238" s="7" t="s">
        <v>217</v>
      </c>
      <c r="E238" s="7" t="s">
        <v>217</v>
      </c>
      <c r="F238" s="7" t="s">
        <v>217</v>
      </c>
      <c r="G238" s="25" t="s">
        <v>217</v>
      </c>
      <c r="H238" s="2" t="s">
        <v>217</v>
      </c>
      <c r="I238" s="2">
        <v>0.0</v>
      </c>
      <c r="V238" s="7"/>
      <c r="W238" s="7"/>
      <c r="X238" s="7"/>
    </row>
    <row r="239" ht="15.75" customHeight="1">
      <c r="B239" s="24" t="s">
        <v>239</v>
      </c>
      <c r="C239" s="2" t="s">
        <v>172</v>
      </c>
      <c r="D239" s="7" t="s">
        <v>217</v>
      </c>
      <c r="E239" s="7" t="s">
        <v>217</v>
      </c>
      <c r="F239" s="7" t="s">
        <v>217</v>
      </c>
      <c r="G239" s="25" t="s">
        <v>217</v>
      </c>
      <c r="H239" s="2" t="s">
        <v>217</v>
      </c>
      <c r="I239" s="2">
        <v>0.0</v>
      </c>
      <c r="V239" s="7"/>
      <c r="W239" s="7"/>
      <c r="X239" s="7"/>
    </row>
    <row r="240" ht="15.75" customHeight="1">
      <c r="B240" s="29" t="s">
        <v>239</v>
      </c>
      <c r="C240" s="30" t="s">
        <v>173</v>
      </c>
      <c r="D240" s="31" t="s">
        <v>217</v>
      </c>
      <c r="E240" s="31" t="s">
        <v>217</v>
      </c>
      <c r="F240" s="31" t="s">
        <v>217</v>
      </c>
      <c r="G240" s="32" t="s">
        <v>217</v>
      </c>
      <c r="H240" s="2" t="s">
        <v>217</v>
      </c>
      <c r="I240" s="2">
        <v>0.0</v>
      </c>
      <c r="V240" s="7"/>
      <c r="W240" s="7"/>
      <c r="X240" s="7"/>
    </row>
    <row r="241" ht="15.75" customHeight="1">
      <c r="V241" s="7"/>
      <c r="W241" s="7"/>
      <c r="X241" s="7"/>
    </row>
    <row r="242" ht="15.75" customHeight="1">
      <c r="T242" s="7"/>
      <c r="U242" s="7"/>
      <c r="V242" s="7"/>
      <c r="W242" s="7"/>
      <c r="X242" s="7"/>
    </row>
    <row r="243" ht="15.75" customHeight="1"/>
    <row r="244" ht="15.75" customHeight="1">
      <c r="T244" s="7"/>
      <c r="U244" s="7"/>
      <c r="V244" s="7"/>
      <c r="W244" s="7"/>
      <c r="X244" s="7"/>
    </row>
    <row r="245" ht="15.75" customHeight="1">
      <c r="T245" s="7"/>
      <c r="U245" s="7"/>
      <c r="V245" s="7"/>
      <c r="W245" s="7"/>
      <c r="X245" s="7"/>
    </row>
    <row r="246" ht="15.75" customHeight="1">
      <c r="T246" s="7"/>
      <c r="U246" s="7"/>
      <c r="V246" s="7"/>
      <c r="W246" s="7"/>
      <c r="X246" s="7"/>
    </row>
    <row r="247" ht="15.75" customHeight="1">
      <c r="T247" s="7"/>
      <c r="U247" s="7"/>
      <c r="V247" s="7"/>
      <c r="W247" s="7"/>
      <c r="X247" s="7"/>
    </row>
    <row r="248" ht="15.75" customHeight="1">
      <c r="T248" s="7"/>
      <c r="U248" s="7"/>
      <c r="V248" s="7"/>
      <c r="W248" s="7"/>
      <c r="X248" s="7"/>
    </row>
    <row r="249" ht="15.75" customHeight="1">
      <c r="T249" s="7"/>
      <c r="U249" s="7"/>
      <c r="V249" s="7"/>
      <c r="W249" s="7"/>
      <c r="X249" s="7"/>
    </row>
    <row r="250" ht="15.75" customHeight="1">
      <c r="T250" s="7"/>
      <c r="U250" s="7"/>
      <c r="V250" s="7"/>
      <c r="W250" s="7"/>
      <c r="X250" s="7"/>
    </row>
    <row r="251" ht="15.75" customHeight="1">
      <c r="T251" s="7"/>
      <c r="U251" s="7"/>
      <c r="V251" s="7"/>
      <c r="W251" s="7"/>
      <c r="X251" s="7"/>
    </row>
    <row r="252" ht="15.75" customHeight="1">
      <c r="T252" s="7"/>
      <c r="U252" s="7"/>
      <c r="V252" s="7"/>
      <c r="W252" s="7"/>
      <c r="X252" s="7"/>
    </row>
    <row r="253" ht="15.75" customHeight="1">
      <c r="T253" s="7"/>
      <c r="U253" s="7"/>
      <c r="V253" s="7"/>
      <c r="W253" s="7"/>
      <c r="X253" s="7"/>
    </row>
    <row r="254" ht="15.75" customHeight="1">
      <c r="T254" s="7"/>
      <c r="U254" s="7"/>
      <c r="V254" s="7"/>
      <c r="W254" s="7"/>
      <c r="X254" s="7"/>
    </row>
    <row r="255" ht="15.75" customHeight="1">
      <c r="T255" s="7"/>
      <c r="U255" s="7"/>
      <c r="V255" s="7"/>
      <c r="W255" s="7"/>
      <c r="X255" s="7"/>
    </row>
    <row r="256" ht="15.75" customHeight="1">
      <c r="T256" s="7"/>
      <c r="U256" s="7"/>
      <c r="V256" s="7"/>
      <c r="W256" s="7"/>
      <c r="X256" s="7"/>
    </row>
    <row r="257" ht="15.75" customHeight="1"/>
    <row r="258" ht="15.75" customHeight="1">
      <c r="T258" s="7"/>
      <c r="U258" s="7"/>
      <c r="V258" s="7"/>
      <c r="W258" s="7"/>
      <c r="X258" s="7"/>
    </row>
    <row r="259" ht="15.75" customHeight="1">
      <c r="T259" s="7"/>
      <c r="U259" s="7"/>
      <c r="V259" s="7"/>
      <c r="W259" s="7"/>
      <c r="X259" s="7"/>
    </row>
    <row r="260" ht="15.75" customHeight="1">
      <c r="T260" s="7"/>
      <c r="U260" s="7"/>
      <c r="V260" s="7"/>
      <c r="W260" s="7"/>
      <c r="X260" s="7"/>
    </row>
    <row r="261" ht="15.75" customHeight="1">
      <c r="T261" s="7"/>
      <c r="U261" s="7"/>
      <c r="V261" s="7"/>
      <c r="W261" s="7"/>
      <c r="X261" s="7"/>
    </row>
    <row r="262" ht="15.75" customHeight="1">
      <c r="T262" s="7"/>
      <c r="U262" s="7"/>
      <c r="V262" s="7"/>
      <c r="W262" s="7"/>
      <c r="X262" s="7"/>
    </row>
    <row r="263" ht="15.75" customHeight="1">
      <c r="T263" s="7"/>
      <c r="U263" s="7"/>
      <c r="V263" s="7"/>
      <c r="W263" s="7"/>
      <c r="X263" s="7"/>
    </row>
    <row r="264" ht="15.75" customHeight="1">
      <c r="T264" s="7"/>
      <c r="U264" s="7"/>
      <c r="V264" s="7"/>
      <c r="W264" s="7"/>
      <c r="X264" s="7"/>
    </row>
    <row r="265" ht="15.75" customHeight="1">
      <c r="T265" s="7"/>
      <c r="U265" s="7"/>
      <c r="V265" s="7"/>
      <c r="W265" s="7"/>
      <c r="X265" s="7"/>
    </row>
    <row r="266" ht="15.75" customHeight="1">
      <c r="T266" s="7"/>
      <c r="U266" s="7"/>
      <c r="V266" s="7"/>
      <c r="W266" s="7"/>
      <c r="X266" s="7"/>
    </row>
    <row r="267" ht="15.75" customHeight="1">
      <c r="T267" s="7"/>
      <c r="U267" s="7"/>
      <c r="V267" s="7"/>
      <c r="W267" s="7"/>
      <c r="X267" s="7"/>
    </row>
    <row r="268" ht="15.75" customHeight="1">
      <c r="T268" s="7"/>
      <c r="U268" s="7"/>
      <c r="V268" s="7"/>
      <c r="W268" s="7"/>
      <c r="X268" s="7"/>
    </row>
    <row r="269" ht="15.75" customHeight="1">
      <c r="T269" s="7"/>
      <c r="U269" s="7"/>
      <c r="V269" s="7"/>
      <c r="W269" s="7"/>
      <c r="X269" s="7"/>
    </row>
    <row r="270" ht="15.75" customHeight="1">
      <c r="T270" s="7"/>
      <c r="U270" s="7"/>
      <c r="V270" s="7"/>
      <c r="W270" s="7"/>
      <c r="X270" s="7"/>
    </row>
    <row r="271" ht="15.75" customHeight="1"/>
    <row r="272" ht="15.75" customHeight="1">
      <c r="T272" s="7"/>
      <c r="U272" s="7"/>
      <c r="V272" s="7"/>
      <c r="W272" s="7"/>
      <c r="X272" s="7"/>
    </row>
    <row r="273" ht="15.75" customHeight="1">
      <c r="T273" s="7"/>
      <c r="U273" s="7"/>
      <c r="V273" s="7"/>
      <c r="W273" s="7"/>
      <c r="X273" s="7"/>
    </row>
    <row r="274" ht="15.75" customHeight="1">
      <c r="T274" s="7"/>
      <c r="U274" s="7"/>
      <c r="V274" s="7"/>
      <c r="W274" s="7"/>
      <c r="X274" s="7"/>
    </row>
    <row r="275" ht="15.75" customHeight="1">
      <c r="T275" s="7"/>
      <c r="U275" s="7"/>
      <c r="V275" s="7"/>
      <c r="W275" s="7"/>
      <c r="X275" s="7"/>
    </row>
    <row r="276" ht="15.75" customHeight="1">
      <c r="T276" s="7"/>
      <c r="U276" s="7"/>
      <c r="V276" s="7"/>
      <c r="W276" s="7"/>
      <c r="X276" s="7"/>
    </row>
    <row r="277" ht="15.75" customHeight="1">
      <c r="T277" s="7"/>
      <c r="U277" s="7"/>
      <c r="V277" s="7"/>
      <c r="W277" s="7"/>
      <c r="X277" s="7"/>
    </row>
    <row r="278" ht="15.75" customHeight="1">
      <c r="T278" s="7"/>
      <c r="U278" s="7"/>
      <c r="V278" s="7"/>
      <c r="W278" s="7"/>
      <c r="X278" s="7"/>
    </row>
    <row r="279" ht="15.75" customHeight="1">
      <c r="T279" s="7"/>
      <c r="U279" s="7"/>
      <c r="V279" s="7"/>
      <c r="W279" s="7"/>
      <c r="X279" s="7"/>
    </row>
    <row r="280" ht="15.75" customHeight="1">
      <c r="T280" s="7"/>
      <c r="U280" s="7"/>
      <c r="V280" s="7"/>
      <c r="W280" s="7"/>
      <c r="X280" s="7"/>
    </row>
    <row r="281" ht="15.75" customHeight="1">
      <c r="T281" s="7"/>
      <c r="U281" s="7"/>
      <c r="V281" s="7"/>
      <c r="W281" s="7"/>
      <c r="X281" s="7"/>
    </row>
    <row r="282" ht="15.75" customHeight="1">
      <c r="T282" s="7"/>
      <c r="U282" s="7"/>
      <c r="V282" s="7"/>
      <c r="W282" s="7"/>
      <c r="X282" s="7"/>
    </row>
    <row r="283" ht="15.75" customHeight="1">
      <c r="T283" s="7"/>
      <c r="U283" s="7"/>
      <c r="V283" s="7"/>
      <c r="W283" s="7"/>
      <c r="X283" s="7"/>
    </row>
    <row r="284" ht="15.75" customHeight="1">
      <c r="T284" s="7"/>
      <c r="U284" s="7"/>
      <c r="V284" s="7"/>
      <c r="W284" s="7"/>
      <c r="X284" s="7"/>
    </row>
    <row r="285" ht="15.75" customHeight="1"/>
    <row r="286" ht="15.75" customHeight="1">
      <c r="T286" s="7"/>
      <c r="U286" s="7"/>
      <c r="V286" s="7"/>
      <c r="W286" s="7"/>
      <c r="X286" s="7"/>
    </row>
    <row r="287" ht="15.75" customHeight="1">
      <c r="T287" s="7"/>
      <c r="U287" s="7"/>
      <c r="V287" s="7"/>
      <c r="W287" s="7"/>
      <c r="X287" s="7"/>
    </row>
    <row r="288" ht="15.75" customHeight="1">
      <c r="T288" s="7"/>
      <c r="U288" s="7"/>
      <c r="V288" s="7"/>
      <c r="W288" s="7"/>
      <c r="X288" s="7"/>
    </row>
    <row r="289" ht="15.75" customHeight="1">
      <c r="T289" s="7"/>
      <c r="U289" s="7"/>
      <c r="V289" s="7"/>
      <c r="W289" s="7"/>
      <c r="X289" s="7"/>
    </row>
    <row r="290" ht="15.75" customHeight="1">
      <c r="T290" s="7"/>
      <c r="U290" s="7"/>
      <c r="V290" s="7"/>
      <c r="W290" s="7"/>
      <c r="X290" s="7"/>
    </row>
    <row r="291" ht="15.75" customHeight="1">
      <c r="T291" s="7"/>
      <c r="U291" s="7"/>
      <c r="V291" s="7"/>
      <c r="W291" s="7"/>
      <c r="X291" s="7"/>
    </row>
    <row r="292" ht="15.75" customHeight="1">
      <c r="T292" s="7"/>
      <c r="U292" s="7"/>
      <c r="V292" s="7"/>
      <c r="W292" s="7"/>
      <c r="X292" s="7"/>
    </row>
    <row r="293" ht="15.75" customHeight="1">
      <c r="T293" s="7"/>
      <c r="U293" s="7"/>
      <c r="V293" s="7"/>
      <c r="W293" s="7"/>
      <c r="X293" s="7"/>
    </row>
    <row r="294" ht="15.75" customHeight="1">
      <c r="T294" s="7"/>
      <c r="U294" s="7"/>
      <c r="V294" s="7"/>
      <c r="W294" s="7"/>
      <c r="X294" s="7"/>
    </row>
    <row r="295" ht="15.75" customHeight="1">
      <c r="T295" s="7"/>
      <c r="U295" s="7"/>
      <c r="V295" s="7"/>
      <c r="W295" s="7"/>
      <c r="X295" s="7"/>
    </row>
    <row r="296" ht="15.75" customHeight="1">
      <c r="T296" s="7"/>
      <c r="U296" s="7"/>
      <c r="V296" s="7"/>
      <c r="W296" s="7"/>
      <c r="X296" s="7"/>
    </row>
    <row r="297" ht="15.75" customHeight="1">
      <c r="T297" s="7"/>
      <c r="U297" s="7"/>
      <c r="V297" s="7"/>
      <c r="W297" s="7"/>
      <c r="X297" s="7"/>
    </row>
    <row r="298" ht="15.75" customHeight="1">
      <c r="T298" s="7"/>
      <c r="U298" s="7"/>
      <c r="V298" s="7"/>
      <c r="W298" s="7"/>
      <c r="X298" s="7"/>
    </row>
    <row r="299" ht="15.75" customHeight="1"/>
    <row r="300" ht="15.75" customHeight="1">
      <c r="T300" s="7"/>
      <c r="U300" s="7"/>
      <c r="V300" s="7"/>
      <c r="W300" s="7"/>
      <c r="X300" s="7"/>
    </row>
    <row r="301" ht="15.75" customHeight="1">
      <c r="T301" s="7"/>
      <c r="U301" s="7"/>
      <c r="V301" s="7"/>
      <c r="W301" s="7"/>
      <c r="X301" s="7"/>
    </row>
    <row r="302" ht="15.75" customHeight="1">
      <c r="T302" s="7"/>
      <c r="U302" s="7"/>
      <c r="V302" s="7"/>
      <c r="W302" s="7"/>
      <c r="X302" s="7"/>
    </row>
    <row r="303" ht="15.75" customHeight="1">
      <c r="T303" s="7"/>
      <c r="U303" s="7"/>
      <c r="V303" s="7"/>
      <c r="W303" s="7"/>
      <c r="X303" s="7"/>
    </row>
    <row r="304" ht="15.75" customHeight="1">
      <c r="T304" s="7"/>
      <c r="U304" s="7"/>
      <c r="V304" s="7"/>
      <c r="W304" s="7"/>
      <c r="X304" s="7"/>
    </row>
    <row r="305" ht="15.75" customHeight="1">
      <c r="T305" s="7"/>
      <c r="U305" s="7"/>
      <c r="V305" s="7"/>
      <c r="W305" s="7"/>
      <c r="X305" s="7"/>
    </row>
    <row r="306" ht="15.75" customHeight="1">
      <c r="T306" s="7"/>
      <c r="U306" s="7"/>
      <c r="V306" s="7"/>
      <c r="W306" s="7"/>
      <c r="X306" s="7"/>
    </row>
    <row r="307" ht="15.75" customHeight="1">
      <c r="T307" s="7"/>
      <c r="U307" s="7"/>
      <c r="V307" s="7"/>
      <c r="W307" s="7"/>
      <c r="X307" s="7"/>
    </row>
    <row r="308" ht="15.75" customHeight="1">
      <c r="T308" s="7"/>
      <c r="U308" s="7"/>
      <c r="V308" s="7"/>
      <c r="W308" s="7"/>
      <c r="X308" s="7"/>
    </row>
    <row r="309" ht="15.75" customHeight="1">
      <c r="T309" s="7"/>
      <c r="U309" s="7"/>
      <c r="V309" s="7"/>
      <c r="W309" s="7"/>
      <c r="X309" s="7"/>
    </row>
    <row r="310" ht="15.75" customHeight="1">
      <c r="T310" s="7"/>
      <c r="U310" s="7"/>
      <c r="V310" s="7"/>
      <c r="W310" s="7"/>
      <c r="X310" s="7"/>
    </row>
    <row r="311" ht="15.75" customHeight="1">
      <c r="T311" s="7"/>
      <c r="U311" s="7"/>
      <c r="V311" s="7"/>
      <c r="W311" s="7"/>
      <c r="X311" s="7"/>
    </row>
    <row r="312" ht="15.75" customHeight="1">
      <c r="T312" s="7"/>
      <c r="U312" s="7"/>
      <c r="V312" s="7"/>
      <c r="W312" s="7"/>
      <c r="X312" s="7"/>
    </row>
    <row r="313" ht="15.75" customHeight="1"/>
    <row r="314" ht="15.75" customHeight="1">
      <c r="T314" s="7"/>
      <c r="U314" s="7"/>
      <c r="V314" s="7"/>
      <c r="W314" s="7"/>
      <c r="X314" s="7"/>
    </row>
    <row r="315" ht="15.75" customHeight="1">
      <c r="T315" s="7"/>
      <c r="U315" s="7"/>
      <c r="V315" s="7"/>
      <c r="W315" s="7"/>
      <c r="X315" s="7"/>
    </row>
    <row r="316" ht="15.75" customHeight="1">
      <c r="T316" s="7"/>
      <c r="U316" s="7"/>
      <c r="V316" s="7"/>
      <c r="W316" s="7"/>
      <c r="X316" s="7"/>
    </row>
    <row r="317" ht="15.75" customHeight="1">
      <c r="T317" s="7"/>
      <c r="U317" s="7"/>
      <c r="V317" s="7"/>
      <c r="W317" s="7"/>
      <c r="X317" s="7"/>
    </row>
    <row r="318" ht="15.75" customHeight="1">
      <c r="T318" s="7"/>
      <c r="U318" s="7"/>
      <c r="V318" s="7"/>
      <c r="W318" s="7"/>
      <c r="X318" s="7"/>
    </row>
    <row r="319" ht="15.75" customHeight="1">
      <c r="T319" s="7"/>
      <c r="U319" s="7"/>
      <c r="V319" s="7"/>
      <c r="W319" s="7"/>
      <c r="X319" s="7"/>
    </row>
    <row r="320" ht="15.75" customHeight="1">
      <c r="T320" s="7"/>
      <c r="U320" s="7"/>
      <c r="V320" s="7"/>
      <c r="W320" s="7"/>
      <c r="X320" s="7"/>
    </row>
    <row r="321" ht="15.75" customHeight="1">
      <c r="T321" s="7"/>
      <c r="U321" s="7"/>
      <c r="V321" s="7"/>
      <c r="W321" s="7"/>
      <c r="X321" s="7"/>
    </row>
    <row r="322" ht="15.75" customHeight="1">
      <c r="T322" s="7"/>
      <c r="U322" s="7"/>
      <c r="V322" s="7"/>
      <c r="W322" s="7"/>
      <c r="X322" s="7"/>
    </row>
    <row r="323" ht="15.75" customHeight="1">
      <c r="T323" s="7"/>
      <c r="U323" s="7"/>
      <c r="V323" s="7"/>
      <c r="W323" s="7"/>
      <c r="X323" s="7"/>
    </row>
    <row r="324" ht="15.75" customHeight="1">
      <c r="T324" s="7"/>
      <c r="U324" s="7"/>
      <c r="V324" s="7"/>
      <c r="W324" s="7"/>
      <c r="X324" s="7"/>
    </row>
    <row r="325" ht="15.75" customHeight="1">
      <c r="T325" s="7"/>
      <c r="U325" s="7"/>
      <c r="V325" s="7"/>
      <c r="W325" s="7"/>
      <c r="X325" s="7"/>
    </row>
    <row r="326" ht="15.75" customHeight="1">
      <c r="T326" s="7"/>
      <c r="U326" s="7"/>
      <c r="V326" s="7"/>
      <c r="W326" s="7"/>
      <c r="X326" s="7"/>
    </row>
    <row r="327" ht="15.75" customHeight="1"/>
    <row r="328" ht="15.75" customHeight="1">
      <c r="T328" s="7"/>
      <c r="U328" s="7"/>
      <c r="V328" s="7"/>
      <c r="W328" s="7"/>
      <c r="X328" s="7"/>
    </row>
    <row r="329" ht="15.75" customHeight="1">
      <c r="T329" s="7"/>
      <c r="U329" s="7"/>
      <c r="V329" s="7"/>
      <c r="W329" s="7"/>
      <c r="X329" s="7"/>
    </row>
    <row r="330" ht="15.75" customHeight="1">
      <c r="T330" s="7"/>
      <c r="U330" s="7"/>
      <c r="V330" s="7"/>
      <c r="W330" s="7"/>
      <c r="X330" s="7"/>
    </row>
    <row r="331" ht="15.75" customHeight="1">
      <c r="T331" s="7"/>
      <c r="U331" s="7"/>
      <c r="V331" s="7"/>
      <c r="W331" s="7"/>
      <c r="X331" s="7"/>
    </row>
    <row r="332" ht="15.75" customHeight="1">
      <c r="T332" s="7"/>
      <c r="U332" s="7"/>
      <c r="V332" s="7"/>
      <c r="W332" s="7"/>
      <c r="X332" s="7"/>
    </row>
    <row r="333" ht="15.75" customHeight="1">
      <c r="T333" s="7"/>
      <c r="U333" s="7"/>
      <c r="V333" s="7"/>
      <c r="W333" s="7"/>
      <c r="X333" s="7"/>
    </row>
    <row r="334" ht="15.75" customHeight="1">
      <c r="T334" s="7"/>
      <c r="U334" s="7"/>
      <c r="V334" s="7"/>
      <c r="W334" s="7"/>
      <c r="X334" s="7"/>
    </row>
    <row r="335" ht="15.75" customHeight="1">
      <c r="T335" s="7"/>
      <c r="U335" s="7"/>
      <c r="V335" s="7"/>
      <c r="W335" s="7"/>
      <c r="X335" s="7"/>
    </row>
    <row r="336" ht="15.75" customHeight="1">
      <c r="T336" s="7"/>
      <c r="U336" s="7"/>
      <c r="V336" s="7"/>
      <c r="W336" s="7"/>
      <c r="X336" s="7"/>
    </row>
    <row r="337" ht="15.75" customHeight="1">
      <c r="T337" s="7"/>
      <c r="U337" s="7"/>
      <c r="V337" s="7"/>
      <c r="W337" s="7"/>
      <c r="X337" s="7"/>
    </row>
    <row r="338" ht="15.75" customHeight="1">
      <c r="T338" s="7"/>
      <c r="U338" s="7"/>
      <c r="V338" s="7"/>
      <c r="W338" s="7"/>
      <c r="X338" s="7"/>
    </row>
    <row r="339" ht="15.75" customHeight="1">
      <c r="T339" s="7"/>
      <c r="U339" s="7"/>
      <c r="V339" s="7"/>
      <c r="W339" s="7"/>
      <c r="X339" s="7"/>
    </row>
    <row r="340" ht="15.75" customHeight="1">
      <c r="T340" s="7"/>
      <c r="U340" s="7"/>
      <c r="V340" s="7"/>
      <c r="W340" s="7"/>
      <c r="X340" s="7"/>
    </row>
    <row r="341" ht="15.75" customHeight="1"/>
    <row r="342" ht="15.75" customHeight="1">
      <c r="T342" s="7"/>
      <c r="U342" s="7"/>
      <c r="V342" s="7"/>
      <c r="W342" s="7"/>
      <c r="X342" s="7"/>
    </row>
    <row r="343" ht="15.75" customHeight="1">
      <c r="T343" s="7"/>
      <c r="U343" s="7"/>
      <c r="V343" s="7"/>
      <c r="W343" s="7"/>
      <c r="X343" s="7"/>
    </row>
    <row r="344" ht="15.75" customHeight="1">
      <c r="T344" s="7"/>
      <c r="U344" s="7"/>
      <c r="V344" s="7"/>
      <c r="W344" s="7"/>
      <c r="X344" s="7"/>
    </row>
    <row r="345" ht="15.75" customHeight="1">
      <c r="T345" s="7"/>
      <c r="U345" s="7"/>
      <c r="V345" s="7"/>
      <c r="W345" s="7"/>
      <c r="X345" s="7"/>
    </row>
    <row r="346" ht="15.75" customHeight="1">
      <c r="T346" s="7"/>
      <c r="U346" s="7"/>
      <c r="V346" s="7"/>
      <c r="W346" s="7"/>
      <c r="X346" s="7"/>
    </row>
    <row r="347" ht="15.75" customHeight="1">
      <c r="T347" s="7"/>
      <c r="U347" s="7"/>
      <c r="V347" s="7"/>
      <c r="W347" s="7"/>
      <c r="X347" s="7"/>
    </row>
    <row r="348" ht="15.75" customHeight="1">
      <c r="T348" s="7"/>
      <c r="U348" s="7"/>
      <c r="V348" s="7"/>
      <c r="W348" s="7"/>
      <c r="X348" s="7"/>
    </row>
    <row r="349" ht="15.75" customHeight="1">
      <c r="T349" s="7"/>
      <c r="U349" s="7"/>
      <c r="V349" s="7"/>
      <c r="W349" s="7"/>
      <c r="X349" s="7"/>
    </row>
    <row r="350" ht="15.75" customHeight="1">
      <c r="T350" s="7"/>
      <c r="U350" s="7"/>
      <c r="V350" s="7"/>
      <c r="W350" s="7"/>
      <c r="X350" s="7"/>
    </row>
    <row r="351" ht="15.75" customHeight="1">
      <c r="T351" s="7"/>
      <c r="U351" s="7"/>
      <c r="V351" s="7"/>
      <c r="W351" s="7"/>
      <c r="X351" s="7"/>
    </row>
    <row r="352" ht="15.75" customHeight="1">
      <c r="T352" s="7"/>
      <c r="U352" s="7"/>
      <c r="V352" s="7"/>
      <c r="W352" s="7"/>
      <c r="X352" s="7"/>
    </row>
    <row r="353" ht="15.75" customHeight="1">
      <c r="T353" s="7"/>
      <c r="U353" s="7"/>
      <c r="V353" s="7"/>
      <c r="W353" s="7"/>
      <c r="X353" s="7"/>
    </row>
    <row r="354" ht="15.75" customHeight="1">
      <c r="T354" s="7"/>
      <c r="U354" s="7"/>
      <c r="V354" s="7"/>
      <c r="W354" s="7"/>
      <c r="X354" s="7"/>
    </row>
    <row r="355" ht="15.75" customHeight="1"/>
    <row r="356" ht="15.75" customHeight="1">
      <c r="T356" s="7"/>
      <c r="U356" s="7"/>
      <c r="V356" s="7"/>
      <c r="W356" s="7"/>
      <c r="X356" s="7"/>
    </row>
    <row r="357" ht="15.75" customHeight="1">
      <c r="T357" s="7"/>
      <c r="U357" s="7"/>
      <c r="V357" s="7"/>
      <c r="W357" s="7"/>
      <c r="X357" s="7"/>
    </row>
    <row r="358" ht="15.75" customHeight="1">
      <c r="T358" s="7"/>
      <c r="U358" s="7"/>
      <c r="V358" s="7"/>
      <c r="W358" s="7"/>
      <c r="X358" s="7"/>
    </row>
    <row r="359" ht="15.75" customHeight="1">
      <c r="T359" s="7"/>
      <c r="U359" s="7"/>
      <c r="V359" s="7"/>
      <c r="W359" s="7"/>
      <c r="X359" s="7"/>
    </row>
    <row r="360" ht="15.75" customHeight="1">
      <c r="T360" s="7"/>
      <c r="U360" s="7"/>
      <c r="V360" s="7"/>
      <c r="W360" s="7"/>
      <c r="X360" s="7"/>
    </row>
    <row r="361" ht="15.75" customHeight="1">
      <c r="T361" s="7"/>
      <c r="U361" s="7"/>
      <c r="V361" s="7"/>
      <c r="W361" s="7"/>
      <c r="X361" s="7"/>
    </row>
    <row r="362" ht="15.75" customHeight="1">
      <c r="T362" s="7"/>
      <c r="U362" s="7"/>
      <c r="V362" s="7"/>
      <c r="W362" s="7"/>
      <c r="X362" s="7"/>
    </row>
    <row r="363" ht="15.75" customHeight="1">
      <c r="T363" s="7"/>
      <c r="U363" s="7"/>
      <c r="V363" s="7"/>
      <c r="W363" s="7"/>
      <c r="X363" s="7"/>
    </row>
    <row r="364" ht="15.75" customHeight="1">
      <c r="T364" s="7"/>
      <c r="U364" s="7"/>
      <c r="V364" s="7"/>
      <c r="W364" s="7"/>
      <c r="X364" s="7"/>
    </row>
    <row r="365" ht="15.75" customHeight="1">
      <c r="T365" s="7"/>
      <c r="U365" s="7"/>
      <c r="V365" s="7"/>
      <c r="W365" s="7"/>
      <c r="X365" s="7"/>
    </row>
    <row r="366" ht="15.75" customHeight="1">
      <c r="T366" s="7"/>
      <c r="U366" s="7"/>
      <c r="V366" s="7"/>
      <c r="W366" s="7"/>
      <c r="X366" s="7"/>
    </row>
    <row r="367" ht="15.75" customHeight="1">
      <c r="T367" s="7"/>
      <c r="U367" s="7"/>
      <c r="V367" s="7"/>
      <c r="W367" s="7"/>
      <c r="X367" s="7"/>
    </row>
    <row r="368" ht="15.75" customHeight="1">
      <c r="T368" s="7"/>
      <c r="U368" s="7"/>
      <c r="V368" s="7"/>
      <c r="W368" s="7"/>
      <c r="X368" s="7"/>
    </row>
    <row r="369" ht="15.75" customHeight="1"/>
    <row r="370" ht="15.75" customHeight="1">
      <c r="T370" s="7"/>
      <c r="U370" s="7"/>
      <c r="V370" s="7"/>
      <c r="W370" s="7"/>
      <c r="X370" s="7"/>
    </row>
    <row r="371" ht="15.75" customHeight="1">
      <c r="T371" s="7"/>
      <c r="U371" s="7"/>
      <c r="V371" s="7"/>
      <c r="W371" s="7"/>
      <c r="X371" s="7"/>
    </row>
    <row r="372" ht="15.75" customHeight="1">
      <c r="T372" s="7"/>
      <c r="U372" s="7"/>
      <c r="V372" s="7"/>
      <c r="W372" s="7"/>
      <c r="X372" s="7"/>
    </row>
    <row r="373" ht="15.75" customHeight="1">
      <c r="T373" s="7"/>
      <c r="U373" s="7"/>
      <c r="V373" s="7"/>
      <c r="W373" s="7"/>
      <c r="X373" s="7"/>
    </row>
    <row r="374" ht="15.75" customHeight="1">
      <c r="T374" s="7"/>
      <c r="U374" s="7"/>
      <c r="V374" s="7"/>
      <c r="W374" s="7"/>
      <c r="X374" s="7"/>
    </row>
    <row r="375" ht="15.75" customHeight="1">
      <c r="T375" s="7"/>
      <c r="U375" s="7"/>
      <c r="V375" s="7"/>
      <c r="W375" s="7"/>
      <c r="X375" s="7"/>
    </row>
    <row r="376" ht="15.75" customHeight="1">
      <c r="T376" s="7"/>
      <c r="U376" s="7"/>
      <c r="V376" s="7"/>
      <c r="W376" s="7"/>
      <c r="X376" s="7"/>
    </row>
    <row r="377" ht="15.75" customHeight="1">
      <c r="T377" s="7"/>
      <c r="U377" s="7"/>
      <c r="V377" s="7"/>
      <c r="W377" s="7"/>
      <c r="X377" s="7"/>
    </row>
    <row r="378" ht="15.75" customHeight="1">
      <c r="T378" s="7"/>
      <c r="U378" s="7"/>
      <c r="V378" s="7"/>
      <c r="W378" s="7"/>
      <c r="X378" s="7"/>
    </row>
    <row r="379" ht="15.75" customHeight="1">
      <c r="T379" s="7"/>
      <c r="U379" s="7"/>
      <c r="V379" s="7"/>
      <c r="W379" s="7"/>
      <c r="X379" s="7"/>
    </row>
    <row r="380" ht="15.75" customHeight="1">
      <c r="T380" s="7"/>
      <c r="U380" s="7"/>
      <c r="V380" s="7"/>
      <c r="W380" s="7"/>
      <c r="X380" s="7"/>
    </row>
    <row r="381" ht="15.75" customHeight="1">
      <c r="T381" s="7"/>
      <c r="U381" s="7"/>
      <c r="V381" s="7"/>
      <c r="W381" s="7"/>
      <c r="X381" s="7"/>
    </row>
    <row r="382" ht="15.75" customHeight="1">
      <c r="T382" s="7"/>
      <c r="U382" s="7"/>
      <c r="V382" s="7"/>
      <c r="W382" s="7"/>
      <c r="X382" s="7"/>
    </row>
    <row r="383" ht="15.75" customHeight="1"/>
    <row r="384" ht="15.75" customHeight="1">
      <c r="T384" s="7"/>
      <c r="U384" s="7"/>
      <c r="V384" s="7"/>
      <c r="W384" s="7"/>
      <c r="X384" s="7"/>
    </row>
    <row r="385" ht="15.75" customHeight="1">
      <c r="T385" s="7"/>
      <c r="U385" s="7"/>
      <c r="V385" s="7"/>
      <c r="W385" s="7"/>
      <c r="X385" s="7"/>
    </row>
    <row r="386" ht="15.75" customHeight="1">
      <c r="T386" s="7"/>
      <c r="U386" s="7"/>
      <c r="V386" s="7"/>
      <c r="W386" s="7"/>
      <c r="X386" s="7"/>
    </row>
    <row r="387" ht="15.75" customHeight="1">
      <c r="T387" s="7"/>
      <c r="U387" s="7"/>
      <c r="V387" s="7"/>
      <c r="W387" s="7"/>
      <c r="X387" s="7"/>
    </row>
    <row r="388" ht="15.75" customHeight="1">
      <c r="T388" s="7"/>
      <c r="U388" s="7"/>
      <c r="V388" s="7"/>
      <c r="W388" s="7"/>
      <c r="X388" s="7"/>
    </row>
    <row r="389" ht="15.75" customHeight="1">
      <c r="T389" s="7"/>
      <c r="U389" s="7"/>
      <c r="V389" s="7"/>
      <c r="W389" s="7"/>
      <c r="X389" s="7"/>
    </row>
    <row r="390" ht="15.75" customHeight="1">
      <c r="T390" s="7"/>
      <c r="U390" s="7"/>
      <c r="V390" s="7"/>
      <c r="W390" s="7"/>
      <c r="X390" s="7"/>
    </row>
    <row r="391" ht="15.75" customHeight="1">
      <c r="T391" s="7"/>
      <c r="U391" s="7"/>
      <c r="V391" s="7"/>
      <c r="W391" s="7"/>
      <c r="X391" s="7"/>
    </row>
    <row r="392" ht="15.75" customHeight="1">
      <c r="T392" s="7"/>
      <c r="U392" s="7"/>
      <c r="V392" s="7"/>
      <c r="W392" s="7"/>
      <c r="X392" s="7"/>
    </row>
    <row r="393" ht="15.75" customHeight="1">
      <c r="T393" s="7"/>
      <c r="U393" s="7"/>
      <c r="V393" s="7"/>
      <c r="W393" s="7"/>
      <c r="X393" s="7"/>
    </row>
    <row r="394" ht="15.75" customHeight="1">
      <c r="T394" s="7"/>
      <c r="U394" s="7"/>
      <c r="V394" s="7"/>
      <c r="W394" s="7"/>
      <c r="X394" s="7"/>
    </row>
    <row r="395" ht="15.75" customHeight="1">
      <c r="T395" s="7"/>
      <c r="U395" s="7"/>
      <c r="V395" s="7"/>
      <c r="W395" s="7"/>
      <c r="X395" s="7"/>
    </row>
    <row r="396" ht="15.75" customHeight="1">
      <c r="T396" s="7"/>
      <c r="U396" s="7"/>
      <c r="V396" s="7"/>
      <c r="W396" s="7"/>
      <c r="X396" s="7"/>
    </row>
    <row r="397" ht="15.75" customHeight="1"/>
    <row r="398" ht="15.75" customHeight="1">
      <c r="T398" s="7"/>
      <c r="U398" s="7"/>
      <c r="V398" s="7"/>
      <c r="W398" s="7"/>
      <c r="X398" s="7"/>
    </row>
    <row r="399" ht="15.75" customHeight="1">
      <c r="T399" s="7"/>
      <c r="U399" s="7"/>
      <c r="V399" s="7"/>
      <c r="W399" s="7"/>
      <c r="X399" s="7"/>
    </row>
    <row r="400" ht="15.75" customHeight="1">
      <c r="T400" s="7"/>
      <c r="U400" s="7"/>
      <c r="V400" s="7"/>
      <c r="W400" s="7"/>
      <c r="X400" s="7"/>
    </row>
    <row r="401" ht="15.75" customHeight="1">
      <c r="T401" s="7"/>
      <c r="U401" s="7"/>
      <c r="V401" s="7"/>
      <c r="W401" s="7"/>
      <c r="X401" s="7"/>
    </row>
    <row r="402" ht="15.75" customHeight="1">
      <c r="T402" s="7"/>
      <c r="U402" s="7"/>
      <c r="V402" s="7"/>
      <c r="W402" s="7"/>
      <c r="X402" s="7"/>
    </row>
    <row r="403" ht="15.75" customHeight="1">
      <c r="T403" s="7"/>
      <c r="U403" s="7"/>
      <c r="V403" s="7"/>
      <c r="W403" s="7"/>
      <c r="X403" s="7"/>
    </row>
    <row r="404" ht="15.75" customHeight="1">
      <c r="T404" s="7"/>
      <c r="U404" s="7"/>
      <c r="V404" s="7"/>
      <c r="W404" s="7"/>
      <c r="X404" s="7"/>
    </row>
    <row r="405" ht="15.75" customHeight="1">
      <c r="T405" s="7"/>
      <c r="U405" s="7"/>
      <c r="V405" s="7"/>
      <c r="W405" s="7"/>
      <c r="X405" s="7"/>
    </row>
    <row r="406" ht="15.75" customHeight="1">
      <c r="T406" s="7"/>
      <c r="U406" s="7"/>
      <c r="V406" s="7"/>
      <c r="W406" s="7"/>
      <c r="X406" s="7"/>
    </row>
    <row r="407" ht="15.75" customHeight="1">
      <c r="T407" s="7"/>
      <c r="U407" s="7"/>
      <c r="V407" s="7"/>
      <c r="W407" s="7"/>
      <c r="X407" s="7"/>
    </row>
    <row r="408" ht="15.75" customHeight="1">
      <c r="T408" s="7"/>
      <c r="U408" s="7"/>
      <c r="V408" s="7"/>
      <c r="W408" s="7"/>
      <c r="X408" s="7"/>
    </row>
    <row r="409" ht="15.75" customHeight="1">
      <c r="T409" s="7"/>
      <c r="U409" s="7"/>
      <c r="V409" s="7"/>
      <c r="W409" s="7"/>
      <c r="X409" s="7"/>
    </row>
    <row r="410" ht="15.75" customHeight="1">
      <c r="T410" s="7"/>
      <c r="U410" s="7"/>
      <c r="V410" s="7"/>
      <c r="W410" s="7"/>
      <c r="X410" s="7"/>
    </row>
    <row r="411" ht="15.75" customHeight="1"/>
    <row r="412" ht="15.75" customHeight="1">
      <c r="T412" s="7"/>
      <c r="U412" s="7"/>
      <c r="V412" s="7"/>
      <c r="W412" s="7"/>
      <c r="X412" s="7"/>
    </row>
    <row r="413" ht="15.75" customHeight="1">
      <c r="T413" s="7"/>
      <c r="U413" s="7"/>
      <c r="V413" s="7"/>
      <c r="W413" s="7"/>
      <c r="X413" s="7"/>
    </row>
    <row r="414" ht="15.75" customHeight="1">
      <c r="T414" s="7"/>
      <c r="U414" s="7"/>
      <c r="V414" s="7"/>
      <c r="W414" s="7"/>
      <c r="X414" s="7"/>
    </row>
    <row r="415" ht="15.75" customHeight="1">
      <c r="T415" s="7"/>
      <c r="U415" s="7"/>
      <c r="V415" s="7"/>
      <c r="W415" s="7"/>
      <c r="X415" s="7"/>
    </row>
    <row r="416" ht="15.75" customHeight="1">
      <c r="T416" s="7"/>
      <c r="U416" s="7"/>
      <c r="V416" s="7"/>
      <c r="W416" s="7"/>
      <c r="X416" s="7"/>
    </row>
    <row r="417" ht="15.75" customHeight="1">
      <c r="T417" s="7"/>
      <c r="U417" s="7"/>
      <c r="V417" s="7"/>
      <c r="W417" s="7"/>
      <c r="X417" s="7"/>
    </row>
    <row r="418" ht="15.75" customHeight="1">
      <c r="T418" s="7"/>
      <c r="U418" s="7"/>
      <c r="V418" s="7"/>
      <c r="W418" s="7"/>
      <c r="X418" s="7"/>
    </row>
    <row r="419" ht="15.75" customHeight="1">
      <c r="T419" s="7"/>
      <c r="U419" s="7"/>
      <c r="V419" s="7"/>
      <c r="W419" s="7"/>
      <c r="X419" s="7"/>
    </row>
    <row r="420" ht="15.75" customHeight="1">
      <c r="T420" s="7"/>
      <c r="U420" s="7"/>
      <c r="V420" s="7"/>
      <c r="W420" s="7"/>
      <c r="X420" s="7"/>
    </row>
    <row r="421" ht="15.75" customHeight="1">
      <c r="T421" s="7"/>
      <c r="U421" s="7"/>
      <c r="V421" s="7"/>
      <c r="W421" s="7"/>
      <c r="X421" s="7"/>
    </row>
    <row r="422" ht="15.75" customHeight="1">
      <c r="T422" s="7"/>
      <c r="U422" s="7"/>
      <c r="V422" s="7"/>
      <c r="W422" s="7"/>
      <c r="X422" s="7"/>
    </row>
    <row r="423" ht="15.75" customHeight="1">
      <c r="T423" s="7"/>
      <c r="U423" s="7"/>
      <c r="V423" s="7"/>
      <c r="W423" s="7"/>
      <c r="X423" s="7"/>
    </row>
    <row r="424" ht="15.75" customHeight="1">
      <c r="T424" s="7"/>
      <c r="U424" s="7"/>
      <c r="V424" s="7"/>
      <c r="W424" s="7"/>
      <c r="X424" s="7"/>
    </row>
    <row r="425" ht="15.75" customHeight="1"/>
    <row r="426" ht="15.75" customHeight="1">
      <c r="T426" s="7"/>
      <c r="U426" s="7"/>
      <c r="V426" s="7"/>
      <c r="W426" s="7"/>
      <c r="X426" s="7"/>
    </row>
    <row r="427" ht="15.75" customHeight="1">
      <c r="T427" s="7"/>
      <c r="U427" s="7"/>
      <c r="V427" s="7"/>
      <c r="W427" s="7"/>
      <c r="X427" s="7"/>
    </row>
    <row r="428" ht="15.75" customHeight="1">
      <c r="T428" s="7"/>
      <c r="U428" s="7"/>
      <c r="V428" s="7"/>
      <c r="W428" s="7"/>
      <c r="X428" s="7"/>
    </row>
    <row r="429" ht="15.75" customHeight="1">
      <c r="T429" s="7"/>
      <c r="U429" s="7"/>
      <c r="V429" s="7"/>
      <c r="W429" s="7"/>
      <c r="X429" s="7"/>
    </row>
    <row r="430" ht="15.75" customHeight="1">
      <c r="T430" s="7"/>
      <c r="U430" s="7"/>
      <c r="V430" s="7"/>
      <c r="W430" s="7"/>
      <c r="X430" s="7"/>
    </row>
    <row r="431" ht="15.75" customHeight="1">
      <c r="T431" s="7"/>
      <c r="U431" s="7"/>
      <c r="V431" s="7"/>
      <c r="W431" s="7"/>
      <c r="X431" s="7"/>
    </row>
    <row r="432" ht="15.75" customHeight="1">
      <c r="T432" s="7"/>
      <c r="U432" s="7"/>
      <c r="V432" s="7"/>
      <c r="W432" s="7"/>
      <c r="X432" s="7"/>
    </row>
    <row r="433" ht="15.75" customHeight="1">
      <c r="T433" s="7"/>
      <c r="U433" s="7"/>
      <c r="V433" s="7"/>
      <c r="W433" s="7"/>
      <c r="X433" s="7"/>
    </row>
    <row r="434" ht="15.75" customHeight="1">
      <c r="T434" s="7"/>
      <c r="U434" s="7"/>
      <c r="V434" s="7"/>
      <c r="W434" s="7"/>
      <c r="X434" s="7"/>
    </row>
    <row r="435" ht="15.75" customHeight="1">
      <c r="T435" s="7"/>
      <c r="U435" s="7"/>
      <c r="V435" s="7"/>
      <c r="W435" s="7"/>
      <c r="X435" s="7"/>
    </row>
    <row r="436" ht="15.75" customHeight="1">
      <c r="T436" s="7"/>
      <c r="U436" s="7"/>
      <c r="V436" s="7"/>
      <c r="W436" s="7"/>
      <c r="X436" s="7"/>
    </row>
    <row r="437" ht="15.75" customHeight="1">
      <c r="T437" s="7"/>
      <c r="U437" s="7"/>
      <c r="V437" s="7"/>
      <c r="W437" s="7"/>
      <c r="X437" s="7"/>
    </row>
  </sheetData>
  <conditionalFormatting sqref="C61:E62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G61:G62">
    <cfRule type="colorScale" priority="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138:M138 L139:N147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L149:N161"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K128 K130:K136 K139 L163:M174">
    <cfRule type="colorScale" priority="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T61:V62">
    <cfRule type="colorScale" priority="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X61:X62">
    <cfRule type="colorScale" priority="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V104:V116">
    <cfRule type="colorScale" priority="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X104:X116">
    <cfRule type="colorScale" priority="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U128:U130 V118:V127">
    <cfRule type="colorScale" priority="1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W128:W130 X118:X127">
    <cfRule type="colorScale" priority="1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U132:U136 U138 V137 V139:V144">
    <cfRule type="colorScale" priority="1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W132:W136 W138 X137 X139:X144">
    <cfRule type="colorScale" priority="1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V146:V158">
    <cfRule type="colorScale" priority="1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X146:X158">
    <cfRule type="colorScale" priority="1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V160:V172">
    <cfRule type="colorScale" priority="1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X160:X172">
    <cfRule type="colorScale" priority="1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V174:V186">
    <cfRule type="colorScale" priority="1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X174:X186">
    <cfRule type="colorScale" priority="1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V188:V200">
    <cfRule type="colorScale" priority="2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X188:X200">
    <cfRule type="colorScale" priority="2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V202:V214">
    <cfRule type="colorScale" priority="2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X202:X214">
    <cfRule type="colorScale" priority="2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V216:V228">
    <cfRule type="colorScale" priority="2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X216:X228">
    <cfRule type="colorScale" priority="2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T242:V242 V230:V241">
    <cfRule type="colorScale" priority="2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X230:X242">
    <cfRule type="colorScale" priority="2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T244:V256">
    <cfRule type="colorScale" priority="2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X244:X256">
    <cfRule type="colorScale" priority="2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T258:V270">
    <cfRule type="colorScale" priority="3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X258:X270">
    <cfRule type="colorScale" priority="3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T272:V284">
    <cfRule type="colorScale" priority="3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X272:X284">
    <cfRule type="colorScale" priority="3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T286:V298">
    <cfRule type="colorScale" priority="3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X286:X298">
    <cfRule type="colorScale" priority="3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T300:V312">
    <cfRule type="colorScale" priority="3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X300:X312">
    <cfRule type="colorScale" priority="3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T314:V326">
    <cfRule type="colorScale" priority="3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X314:X326">
    <cfRule type="colorScale" priority="3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T328:V340">
    <cfRule type="colorScale" priority="4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X328:X340">
    <cfRule type="colorScale" priority="4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T342:V354">
    <cfRule type="colorScale" priority="4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X342:X354">
    <cfRule type="colorScale" priority="4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T356:V368">
    <cfRule type="colorScale" priority="4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X356:X368">
    <cfRule type="colorScale" priority="4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T370:V382">
    <cfRule type="colorScale" priority="4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X370:X382">
    <cfRule type="colorScale" priority="4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T384:V396">
    <cfRule type="colorScale" priority="4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X384:X396">
    <cfRule type="colorScale" priority="4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T398:V410">
    <cfRule type="colorScale" priority="5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X398:X410">
    <cfRule type="colorScale" priority="5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T412:V424">
    <cfRule type="colorScale" priority="5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X412:X424">
    <cfRule type="colorScale" priority="5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T426:V437">
    <cfRule type="colorScale" priority="5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X426:X437">
    <cfRule type="colorScale" priority="5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61:E62">
    <cfRule type="colorScale" priority="5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G61:G62">
    <cfRule type="colorScale" priority="5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65:F91">
    <cfRule type="cellIs" dxfId="0" priority="58" operator="lessThan">
      <formula>0.5</formula>
    </cfRule>
  </conditionalFormatting>
  <conditionalFormatting sqref="C65:F91">
    <cfRule type="cellIs" dxfId="1" priority="59" operator="greaterThanOrEqual">
      <formula>0.5</formula>
    </cfRule>
  </conditionalFormatting>
  <conditionalFormatting sqref="L65:O91">
    <cfRule type="cellIs" dxfId="0" priority="60" operator="lessThan">
      <formula>0.5</formula>
    </cfRule>
  </conditionalFormatting>
  <conditionalFormatting sqref="L65:O91">
    <cfRule type="cellIs" dxfId="1" priority="61" operator="greaterThanOrEqual">
      <formula>0.5</formula>
    </cfRule>
  </conditionalFormatting>
  <conditionalFormatting sqref="U65:X91">
    <cfRule type="cellIs" dxfId="0" priority="62" operator="lessThan">
      <formula>0.5</formula>
    </cfRule>
  </conditionalFormatting>
  <conditionalFormatting sqref="U65:X91">
    <cfRule type="cellIs" dxfId="1" priority="63" operator="greaterThanOrEqual">
      <formula>0.5</formula>
    </cfRule>
  </conditionalFormatting>
  <conditionalFormatting sqref="AD65:AG91">
    <cfRule type="cellIs" dxfId="0" priority="64" operator="lessThan">
      <formula>0.5</formula>
    </cfRule>
  </conditionalFormatting>
  <conditionalFormatting sqref="AD65:AG91">
    <cfRule type="cellIs" dxfId="1" priority="65" operator="greaterThanOrEqual">
      <formula>0.5</formula>
    </cfRule>
  </conditionalFormatting>
  <conditionalFormatting sqref="AM65:AP91">
    <cfRule type="cellIs" dxfId="0" priority="66" operator="lessThan">
      <formula>0.5</formula>
    </cfRule>
  </conditionalFormatting>
  <conditionalFormatting sqref="AM65:AP91">
    <cfRule type="cellIs" dxfId="1" priority="67" operator="greaterThanOrEqual">
      <formula>0.5</formula>
    </cfRule>
  </conditionalFormatting>
  <conditionalFormatting sqref="AV65:AY89">
    <cfRule type="cellIs" dxfId="0" priority="68" operator="lessThan">
      <formula>0.5</formula>
    </cfRule>
  </conditionalFormatting>
  <conditionalFormatting sqref="AV65:AY89">
    <cfRule type="cellIs" dxfId="1" priority="69" operator="greaterThanOrEqual">
      <formula>0.5</formula>
    </cfRule>
  </conditionalFormatting>
  <conditionalFormatting sqref="AV90:AY91">
    <cfRule type="cellIs" dxfId="0" priority="70" operator="lessThan">
      <formula>0.5</formula>
    </cfRule>
  </conditionalFormatting>
  <conditionalFormatting sqref="AV90:AY91">
    <cfRule type="cellIs" dxfId="1" priority="71" operator="greaterThanOrEqual">
      <formula>0.5</formula>
    </cfRule>
  </conditionalFormatting>
  <conditionalFormatting sqref="BE65:BH89">
    <cfRule type="cellIs" dxfId="0" priority="72" operator="lessThan">
      <formula>0.5</formula>
    </cfRule>
  </conditionalFormatting>
  <conditionalFormatting sqref="BE65:BH89">
    <cfRule type="cellIs" dxfId="1" priority="73" operator="greaterThanOrEqual">
      <formula>0.5</formula>
    </cfRule>
  </conditionalFormatting>
  <conditionalFormatting sqref="BE90:BH91">
    <cfRule type="cellIs" dxfId="0" priority="74" operator="lessThan">
      <formula>0.5</formula>
    </cfRule>
  </conditionalFormatting>
  <conditionalFormatting sqref="BE90:BH91">
    <cfRule type="cellIs" dxfId="1" priority="75" operator="greaterThanOrEqual">
      <formula>0.5</formula>
    </cfRule>
  </conditionalFormatting>
  <conditionalFormatting sqref="BN65:BQ89">
    <cfRule type="cellIs" dxfId="0" priority="76" operator="lessThan">
      <formula>0.5</formula>
    </cfRule>
  </conditionalFormatting>
  <conditionalFormatting sqref="BN65:BQ89">
    <cfRule type="cellIs" dxfId="1" priority="77" operator="greaterThanOrEqual">
      <formula>0.5</formula>
    </cfRule>
  </conditionalFormatting>
  <conditionalFormatting sqref="BN90:BQ91">
    <cfRule type="cellIs" dxfId="0" priority="78" operator="lessThan">
      <formula>0.5</formula>
    </cfRule>
  </conditionalFormatting>
  <conditionalFormatting sqref="BN90:BQ91">
    <cfRule type="cellIs" dxfId="1" priority="79" operator="greaterThanOrEqual">
      <formula>0.5</formula>
    </cfRule>
  </conditionalFormatting>
  <conditionalFormatting sqref="DG65:DJ89">
    <cfRule type="cellIs" dxfId="0" priority="80" operator="lessThan">
      <formula>0.5</formula>
    </cfRule>
  </conditionalFormatting>
  <conditionalFormatting sqref="DG65:DJ89">
    <cfRule type="cellIs" dxfId="1" priority="81" operator="greaterThanOrEqual">
      <formula>0.5</formula>
    </cfRule>
  </conditionalFormatting>
  <conditionalFormatting sqref="DG90:DJ91">
    <cfRule type="cellIs" dxfId="0" priority="82" operator="lessThan">
      <formula>0.5</formula>
    </cfRule>
  </conditionalFormatting>
  <conditionalFormatting sqref="DG90:DJ91">
    <cfRule type="cellIs" dxfId="1" priority="83" operator="greaterThanOrEqual">
      <formula>0.5</formula>
    </cfRule>
  </conditionalFormatting>
  <conditionalFormatting sqref="D96:F240">
    <cfRule type="cellIs" dxfId="0" priority="84" operator="lessThan">
      <formula>0.5</formula>
    </cfRule>
  </conditionalFormatting>
  <conditionalFormatting sqref="D96:F240">
    <cfRule type="cellIs" dxfId="1" priority="85" operator="greaterThanOrEqual">
      <formula>0.5</formula>
    </cfRule>
  </conditionalFormatting>
  <conditionalFormatting sqref="G96:G240">
    <cfRule type="cellIs" dxfId="0" priority="86" operator="lessThan">
      <formula>0.5</formula>
    </cfRule>
  </conditionalFormatting>
  <conditionalFormatting sqref="G96:G240">
    <cfRule type="cellIs" dxfId="1" priority="87" operator="greaterThanOrEqual">
      <formula>0.5</formula>
    </cfRule>
  </conditionalFormatting>
  <conditionalFormatting sqref="DG65:DJ91">
    <cfRule type="cellIs" dxfId="2" priority="88" stopIfTrue="1" operator="equal">
      <formula>"."</formula>
    </cfRule>
  </conditionalFormatting>
  <conditionalFormatting sqref="CX65:DA91">
    <cfRule type="cellIs" dxfId="0" priority="89" operator="lessThan">
      <formula>0.5</formula>
    </cfRule>
  </conditionalFormatting>
  <conditionalFormatting sqref="CX65:DA91">
    <cfRule type="cellIs" dxfId="1" priority="90" operator="greaterThanOrEqual">
      <formula>0.5</formula>
    </cfRule>
  </conditionalFormatting>
  <conditionalFormatting sqref="CX65:DA91">
    <cfRule type="cellIs" dxfId="2" priority="91" stopIfTrue="1" operator="equal">
      <formula>"."</formula>
    </cfRule>
  </conditionalFormatting>
  <conditionalFormatting sqref="CO65:CR91">
    <cfRule type="cellIs" dxfId="0" priority="92" operator="lessThan">
      <formula>0.5</formula>
    </cfRule>
  </conditionalFormatting>
  <conditionalFormatting sqref="CO65:CR91">
    <cfRule type="cellIs" dxfId="1" priority="93" operator="greaterThanOrEqual">
      <formula>0.5</formula>
    </cfRule>
  </conditionalFormatting>
  <conditionalFormatting sqref="CO65:CR91">
    <cfRule type="cellIs" dxfId="2" priority="94" stopIfTrue="1" operator="equal">
      <formula>"."</formula>
    </cfRule>
  </conditionalFormatting>
  <conditionalFormatting sqref="CF65:CI91">
    <cfRule type="cellIs" dxfId="0" priority="95" operator="lessThan">
      <formula>0.5</formula>
    </cfRule>
  </conditionalFormatting>
  <conditionalFormatting sqref="CF65:CI91">
    <cfRule type="cellIs" dxfId="1" priority="96" operator="greaterThanOrEqual">
      <formula>0.5</formula>
    </cfRule>
  </conditionalFormatting>
  <conditionalFormatting sqref="CF65:CI91">
    <cfRule type="cellIs" dxfId="2" priority="97" stopIfTrue="1" operator="equal">
      <formula>"."</formula>
    </cfRule>
  </conditionalFormatting>
  <conditionalFormatting sqref="BW65:BZ91">
    <cfRule type="cellIs" dxfId="0" priority="98" operator="lessThan">
      <formula>0.5</formula>
    </cfRule>
  </conditionalFormatting>
  <conditionalFormatting sqref="BW65:BZ91">
    <cfRule type="cellIs" dxfId="1" priority="99" operator="greaterThanOrEqual">
      <formula>0.5</formula>
    </cfRule>
  </conditionalFormatting>
  <conditionalFormatting sqref="BW65:BZ91">
    <cfRule type="cellIs" dxfId="2" priority="100" stopIfTrue="1" operator="equal">
      <formula>"."</formula>
    </cfRule>
  </conditionalFormatting>
  <conditionalFormatting sqref="K92:M94 K95:L95 N95">
    <cfRule type="colorScale" priority="10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T92:V94 U95:W95">
    <cfRule type="colorScale" priority="10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X92:X94 Y95">
    <cfRule type="colorScale" priority="10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O92:O94">
    <cfRule type="colorScale" priority="10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137">
    <cfRule type="colorScale" priority="10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rintOptions/>
  <pageMargins bottom="0.75" footer="0.0" header="0.0" left="0.7" right="0.7" top="0.75"/>
  <pageSetup paperSize="9" orientation="portrait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8.86"/>
    <col customWidth="1" min="2" max="2" width="20.0"/>
    <col customWidth="1" min="3" max="8" width="8.86"/>
    <col customWidth="1" hidden="1" min="9" max="10" width="8.86"/>
    <col customWidth="1" min="11" max="12" width="8.86"/>
    <col customWidth="1" min="13" max="13" width="19.0"/>
    <col customWidth="1" min="14" max="19" width="8.86"/>
    <col customWidth="1" hidden="1" min="20" max="22" width="8.86"/>
    <col customWidth="1" min="23" max="26" width="8.86"/>
  </cols>
  <sheetData>
    <row r="2">
      <c r="B2" s="1" t="s">
        <v>240</v>
      </c>
      <c r="M2" s="2" t="s">
        <v>241</v>
      </c>
    </row>
    <row r="4">
      <c r="B4" s="1" t="s">
        <v>165</v>
      </c>
      <c r="C4" s="1" t="s">
        <v>195</v>
      </c>
      <c r="D4" s="1" t="s">
        <v>242</v>
      </c>
      <c r="E4" s="1" t="s">
        <v>183</v>
      </c>
      <c r="F4" s="1" t="s">
        <v>243</v>
      </c>
      <c r="G4" s="1" t="s">
        <v>244</v>
      </c>
      <c r="H4" s="1" t="s">
        <v>245</v>
      </c>
      <c r="I4" s="2" t="s">
        <v>200</v>
      </c>
      <c r="J4" s="2" t="s">
        <v>246</v>
      </c>
      <c r="M4" s="1" t="s">
        <v>165</v>
      </c>
      <c r="N4" s="1" t="s">
        <v>195</v>
      </c>
      <c r="O4" s="1" t="s">
        <v>242</v>
      </c>
      <c r="P4" s="1" t="s">
        <v>183</v>
      </c>
      <c r="Q4" s="1" t="s">
        <v>243</v>
      </c>
      <c r="R4" s="1" t="s">
        <v>244</v>
      </c>
      <c r="S4" s="1" t="s">
        <v>245</v>
      </c>
      <c r="T4" s="2" t="s">
        <v>200</v>
      </c>
      <c r="U4" s="2" t="s">
        <v>246</v>
      </c>
      <c r="V4" s="2" t="s">
        <v>247</v>
      </c>
    </row>
    <row r="5">
      <c r="B5" s="38" t="s">
        <v>248</v>
      </c>
      <c r="C5" s="19" t="s">
        <v>169</v>
      </c>
      <c r="D5" s="39">
        <v>0.85</v>
      </c>
      <c r="E5" s="39">
        <v>0.78</v>
      </c>
      <c r="F5" s="39">
        <v>0.84</v>
      </c>
      <c r="G5" s="39">
        <v>0.77</v>
      </c>
      <c r="H5" s="40">
        <v>0.72</v>
      </c>
      <c r="I5" s="2">
        <v>92.0</v>
      </c>
      <c r="J5" s="2">
        <v>92.0</v>
      </c>
      <c r="M5" s="38" t="s">
        <v>248</v>
      </c>
      <c r="N5" s="19" t="s">
        <v>169</v>
      </c>
      <c r="O5" s="39">
        <v>0.85</v>
      </c>
      <c r="P5" s="39">
        <v>0.78</v>
      </c>
      <c r="Q5" s="39">
        <v>0.84</v>
      </c>
      <c r="R5" s="39">
        <v>0.77</v>
      </c>
      <c r="S5" s="40">
        <v>0.72</v>
      </c>
      <c r="T5" s="5">
        <v>92.0</v>
      </c>
      <c r="U5" s="2">
        <v>92.0</v>
      </c>
      <c r="V5" s="2" t="s">
        <v>169</v>
      </c>
    </row>
    <row r="6">
      <c r="B6" s="5" t="s">
        <v>248</v>
      </c>
      <c r="C6" s="2" t="s">
        <v>170</v>
      </c>
      <c r="D6" s="41">
        <v>0.65</v>
      </c>
      <c r="E6" s="41">
        <v>0.54</v>
      </c>
      <c r="F6" s="41">
        <v>0.54</v>
      </c>
      <c r="G6" s="41">
        <v>0.49</v>
      </c>
      <c r="H6" s="42">
        <v>0.34</v>
      </c>
      <c r="I6" s="2">
        <v>92.0</v>
      </c>
      <c r="J6" s="2">
        <v>92.0</v>
      </c>
      <c r="M6" s="5" t="s">
        <v>248</v>
      </c>
      <c r="N6" s="2" t="s">
        <v>170</v>
      </c>
      <c r="O6" s="41">
        <v>0.65</v>
      </c>
      <c r="P6" s="41">
        <v>0.54</v>
      </c>
      <c r="Q6" s="41">
        <v>0.54</v>
      </c>
      <c r="R6" s="41">
        <v>0.49</v>
      </c>
      <c r="S6" s="42">
        <v>0.34</v>
      </c>
      <c r="T6" s="5">
        <v>92.0</v>
      </c>
      <c r="U6" s="2">
        <v>92.0</v>
      </c>
      <c r="V6" s="2" t="s">
        <v>170</v>
      </c>
    </row>
    <row r="7">
      <c r="B7" s="5" t="s">
        <v>248</v>
      </c>
      <c r="C7" s="2" t="s">
        <v>174</v>
      </c>
      <c r="D7" s="41">
        <v>0.72</v>
      </c>
      <c r="E7" s="41">
        <v>0.63</v>
      </c>
      <c r="F7" s="41">
        <v>0.57</v>
      </c>
      <c r="G7" s="41">
        <v>0.46</v>
      </c>
      <c r="H7" s="42">
        <v>0.51</v>
      </c>
      <c r="I7" s="2">
        <v>92.0</v>
      </c>
      <c r="J7" s="2">
        <v>92.0</v>
      </c>
      <c r="M7" s="5" t="s">
        <v>248</v>
      </c>
      <c r="N7" s="2" t="s">
        <v>171</v>
      </c>
      <c r="O7" s="41">
        <v>0.61</v>
      </c>
      <c r="P7" s="41">
        <v>0.51</v>
      </c>
      <c r="Q7" s="41">
        <v>0.45</v>
      </c>
      <c r="R7" s="41">
        <v>0.46</v>
      </c>
      <c r="S7" s="42">
        <v>0.3</v>
      </c>
      <c r="T7" s="5">
        <v>92.0</v>
      </c>
      <c r="U7" s="2">
        <v>92.0</v>
      </c>
      <c r="V7" s="2" t="s">
        <v>171</v>
      </c>
    </row>
    <row r="8">
      <c r="B8" s="5" t="s">
        <v>248</v>
      </c>
      <c r="C8" s="2" t="s">
        <v>175</v>
      </c>
      <c r="D8" s="41">
        <v>0.72</v>
      </c>
      <c r="E8" s="41">
        <v>0.63</v>
      </c>
      <c r="F8" s="41">
        <v>0.58</v>
      </c>
      <c r="G8" s="41">
        <v>0.45</v>
      </c>
      <c r="H8" s="42">
        <v>0.51</v>
      </c>
      <c r="I8" s="2">
        <v>92.0</v>
      </c>
      <c r="J8" s="2">
        <v>92.0</v>
      </c>
      <c r="M8" s="5" t="s">
        <v>248</v>
      </c>
      <c r="N8" s="2" t="s">
        <v>172</v>
      </c>
      <c r="O8" s="41">
        <v>0.59</v>
      </c>
      <c r="P8" s="41">
        <v>0.52</v>
      </c>
      <c r="Q8" s="41">
        <v>0.47</v>
      </c>
      <c r="R8" s="41">
        <v>0.47</v>
      </c>
      <c r="S8" s="42">
        <v>0.32</v>
      </c>
      <c r="T8" s="5">
        <v>92.0</v>
      </c>
      <c r="U8" s="2">
        <v>92.0</v>
      </c>
      <c r="V8" s="2" t="s">
        <v>172</v>
      </c>
    </row>
    <row r="9">
      <c r="B9" s="5" t="s">
        <v>248</v>
      </c>
      <c r="C9" s="2" t="s">
        <v>173</v>
      </c>
      <c r="D9" s="41">
        <v>0.38</v>
      </c>
      <c r="E9" s="41">
        <v>0.21</v>
      </c>
      <c r="F9" s="41">
        <v>0.15</v>
      </c>
      <c r="G9" s="41">
        <v>0.13</v>
      </c>
      <c r="H9" s="42">
        <v>0.26</v>
      </c>
      <c r="I9" s="2">
        <v>92.0</v>
      </c>
      <c r="J9" s="2">
        <v>92.0</v>
      </c>
      <c r="M9" s="5" t="s">
        <v>248</v>
      </c>
      <c r="N9" s="2" t="s">
        <v>173</v>
      </c>
      <c r="O9" s="43">
        <v>0.38</v>
      </c>
      <c r="P9" s="43">
        <v>0.21</v>
      </c>
      <c r="Q9" s="43">
        <v>0.15</v>
      </c>
      <c r="R9" s="43">
        <v>0.13</v>
      </c>
      <c r="S9" s="44">
        <v>0.26</v>
      </c>
      <c r="T9" s="5">
        <v>92.0</v>
      </c>
      <c r="U9" s="2">
        <v>92.0</v>
      </c>
      <c r="V9" s="2" t="s">
        <v>173</v>
      </c>
    </row>
    <row r="10">
      <c r="B10" s="5" t="s">
        <v>248</v>
      </c>
      <c r="C10" s="2" t="s">
        <v>176</v>
      </c>
      <c r="D10" s="41">
        <v>0.37</v>
      </c>
      <c r="E10" s="41">
        <v>0.18</v>
      </c>
      <c r="F10" s="41">
        <v>0.13</v>
      </c>
      <c r="G10" s="41">
        <v>0.07</v>
      </c>
      <c r="H10" s="42">
        <v>0.24</v>
      </c>
      <c r="I10" s="2">
        <v>92.0</v>
      </c>
      <c r="J10" s="2">
        <v>92.0</v>
      </c>
      <c r="M10" s="38" t="s">
        <v>205</v>
      </c>
      <c r="N10" s="19" t="s">
        <v>169</v>
      </c>
      <c r="O10" s="39">
        <v>0.61</v>
      </c>
      <c r="P10" s="39">
        <v>0.52</v>
      </c>
      <c r="Q10" s="39">
        <v>0.43</v>
      </c>
      <c r="R10" s="39">
        <v>0.44</v>
      </c>
      <c r="S10" s="40">
        <v>0.44</v>
      </c>
      <c r="T10" s="5">
        <v>61.0</v>
      </c>
      <c r="U10" s="2">
        <v>61.0</v>
      </c>
      <c r="V10" s="2" t="s">
        <v>169</v>
      </c>
    </row>
    <row r="11">
      <c r="B11" s="5" t="s">
        <v>248</v>
      </c>
      <c r="C11" s="2" t="s">
        <v>171</v>
      </c>
      <c r="D11" s="41">
        <v>0.61</v>
      </c>
      <c r="E11" s="41">
        <v>0.51</v>
      </c>
      <c r="F11" s="41">
        <v>0.45</v>
      </c>
      <c r="G11" s="41">
        <v>0.46</v>
      </c>
      <c r="H11" s="42">
        <v>0.3</v>
      </c>
      <c r="I11" s="2">
        <v>92.0</v>
      </c>
      <c r="J11" s="2">
        <v>92.0</v>
      </c>
      <c r="M11" s="5" t="s">
        <v>205</v>
      </c>
      <c r="N11" s="2" t="s">
        <v>170</v>
      </c>
      <c r="O11" s="41">
        <v>0.49</v>
      </c>
      <c r="P11" s="41">
        <v>0.44</v>
      </c>
      <c r="Q11" s="41">
        <v>0.43</v>
      </c>
      <c r="R11" s="41">
        <v>0.43</v>
      </c>
      <c r="S11" s="42">
        <v>0.38</v>
      </c>
      <c r="T11" s="5">
        <v>61.0</v>
      </c>
      <c r="U11" s="2">
        <v>61.0</v>
      </c>
      <c r="V11" s="2" t="s">
        <v>170</v>
      </c>
    </row>
    <row r="12">
      <c r="B12" s="5" t="s">
        <v>248</v>
      </c>
      <c r="C12" s="2" t="s">
        <v>172</v>
      </c>
      <c r="D12" s="41">
        <v>0.59</v>
      </c>
      <c r="E12" s="41">
        <v>0.52</v>
      </c>
      <c r="F12" s="41">
        <v>0.47</v>
      </c>
      <c r="G12" s="41">
        <v>0.47</v>
      </c>
      <c r="H12" s="42">
        <v>0.32</v>
      </c>
      <c r="I12" s="2">
        <v>92.0</v>
      </c>
      <c r="J12" s="2">
        <v>92.0</v>
      </c>
      <c r="M12" s="5" t="s">
        <v>205</v>
      </c>
      <c r="N12" s="2" t="s">
        <v>171</v>
      </c>
      <c r="O12" s="41">
        <v>0.49</v>
      </c>
      <c r="P12" s="41">
        <v>0.34</v>
      </c>
      <c r="Q12" s="41">
        <v>0.3</v>
      </c>
      <c r="R12" s="41">
        <v>0.31</v>
      </c>
      <c r="S12" s="42">
        <v>0.2</v>
      </c>
      <c r="T12" s="5">
        <v>61.0</v>
      </c>
      <c r="U12" s="2">
        <v>61.0</v>
      </c>
      <c r="V12" s="2" t="s">
        <v>171</v>
      </c>
    </row>
    <row r="13">
      <c r="B13" s="5" t="s">
        <v>248</v>
      </c>
      <c r="C13" s="2" t="s">
        <v>177</v>
      </c>
      <c r="D13" s="41">
        <v>0.38</v>
      </c>
      <c r="E13" s="41">
        <v>0.23</v>
      </c>
      <c r="F13" s="41">
        <v>0.22</v>
      </c>
      <c r="G13" s="41">
        <v>0.25</v>
      </c>
      <c r="H13" s="42">
        <v>0.25</v>
      </c>
      <c r="I13" s="2">
        <v>92.0</v>
      </c>
      <c r="J13" s="2">
        <v>92.0</v>
      </c>
      <c r="M13" s="5" t="s">
        <v>205</v>
      </c>
      <c r="N13" s="2" t="s">
        <v>172</v>
      </c>
      <c r="O13" s="41">
        <v>0.44</v>
      </c>
      <c r="P13" s="41">
        <v>0.28</v>
      </c>
      <c r="Q13" s="41">
        <v>0.26</v>
      </c>
      <c r="R13" s="41">
        <v>0.33</v>
      </c>
      <c r="S13" s="42">
        <v>0.18</v>
      </c>
      <c r="T13" s="5">
        <v>61.0</v>
      </c>
      <c r="U13" s="2">
        <v>61.0</v>
      </c>
      <c r="V13" s="2" t="s">
        <v>172</v>
      </c>
    </row>
    <row r="14">
      <c r="B14" s="5" t="s">
        <v>249</v>
      </c>
      <c r="C14" s="2" t="s">
        <v>250</v>
      </c>
      <c r="D14" s="41" t="s">
        <v>217</v>
      </c>
      <c r="E14" s="41" t="s">
        <v>217</v>
      </c>
      <c r="F14" s="41" t="s">
        <v>217</v>
      </c>
      <c r="G14" s="41" t="s">
        <v>217</v>
      </c>
      <c r="H14" s="42" t="s">
        <v>217</v>
      </c>
      <c r="I14" s="2">
        <v>0.0</v>
      </c>
      <c r="J14" s="2">
        <v>92.0</v>
      </c>
      <c r="M14" s="5" t="s">
        <v>205</v>
      </c>
      <c r="N14" s="2" t="s">
        <v>173</v>
      </c>
      <c r="O14" s="43">
        <v>0.26</v>
      </c>
      <c r="P14" s="43">
        <v>0.2</v>
      </c>
      <c r="Q14" s="43">
        <v>0.2</v>
      </c>
      <c r="R14" s="43">
        <v>0.21</v>
      </c>
      <c r="S14" s="44">
        <v>0.15</v>
      </c>
      <c r="T14" s="5">
        <v>61.0</v>
      </c>
      <c r="U14" s="2">
        <v>61.0</v>
      </c>
      <c r="V14" s="2" t="s">
        <v>173</v>
      </c>
    </row>
    <row r="15">
      <c r="B15" s="5" t="s">
        <v>251</v>
      </c>
      <c r="C15" s="2" t="s">
        <v>179</v>
      </c>
      <c r="D15" s="41">
        <v>0.25</v>
      </c>
      <c r="E15" s="41">
        <v>0.75</v>
      </c>
      <c r="F15" s="41">
        <v>1.0</v>
      </c>
      <c r="G15" s="41">
        <v>0.25</v>
      </c>
      <c r="H15" s="42">
        <v>0.5</v>
      </c>
      <c r="I15" s="2">
        <v>4.0</v>
      </c>
      <c r="J15" s="2">
        <v>92.0</v>
      </c>
      <c r="M15" s="38" t="s">
        <v>252</v>
      </c>
      <c r="N15" s="19" t="s">
        <v>169</v>
      </c>
      <c r="O15" s="39">
        <v>0.72</v>
      </c>
      <c r="P15" s="39">
        <v>0.8</v>
      </c>
      <c r="Q15" s="39">
        <v>0.68</v>
      </c>
      <c r="R15" s="39">
        <v>0.76</v>
      </c>
      <c r="S15" s="40">
        <v>0.62</v>
      </c>
      <c r="T15" s="5">
        <v>50.0</v>
      </c>
      <c r="U15" s="2">
        <v>50.0</v>
      </c>
      <c r="V15" s="2" t="s">
        <v>169</v>
      </c>
    </row>
    <row r="16">
      <c r="B16" s="5" t="s">
        <v>249</v>
      </c>
      <c r="C16" s="2" t="s">
        <v>180</v>
      </c>
      <c r="D16" s="41" t="s">
        <v>217</v>
      </c>
      <c r="E16" s="41" t="s">
        <v>217</v>
      </c>
      <c r="F16" s="41" t="s">
        <v>217</v>
      </c>
      <c r="G16" s="41" t="s">
        <v>217</v>
      </c>
      <c r="H16" s="42" t="s">
        <v>217</v>
      </c>
      <c r="I16" s="2">
        <v>0.0</v>
      </c>
      <c r="J16" s="2">
        <v>92.0</v>
      </c>
      <c r="M16" s="5" t="s">
        <v>252</v>
      </c>
      <c r="N16" s="2" t="s">
        <v>170</v>
      </c>
      <c r="O16" s="41">
        <v>0.74</v>
      </c>
      <c r="P16" s="41">
        <v>0.76</v>
      </c>
      <c r="Q16" s="41">
        <v>0.6</v>
      </c>
      <c r="R16" s="41">
        <v>0.44</v>
      </c>
      <c r="S16" s="42">
        <v>0.38</v>
      </c>
      <c r="T16" s="5">
        <v>50.0</v>
      </c>
      <c r="U16" s="2">
        <v>50.0</v>
      </c>
      <c r="V16" s="2" t="s">
        <v>170</v>
      </c>
    </row>
    <row r="17">
      <c r="B17" s="45" t="s">
        <v>253</v>
      </c>
      <c r="C17" s="30" t="s">
        <v>254</v>
      </c>
      <c r="D17" s="46">
        <v>0.0</v>
      </c>
      <c r="E17" s="46">
        <v>0.0</v>
      </c>
      <c r="F17" s="46">
        <v>0.0</v>
      </c>
      <c r="G17" s="46">
        <v>0.0</v>
      </c>
      <c r="H17" s="47">
        <v>0.0</v>
      </c>
      <c r="I17" s="2">
        <v>1.0</v>
      </c>
      <c r="J17" s="2">
        <v>92.0</v>
      </c>
      <c r="M17" s="5" t="s">
        <v>252</v>
      </c>
      <c r="N17" s="2" t="s">
        <v>171</v>
      </c>
      <c r="O17" s="41">
        <v>0.46</v>
      </c>
      <c r="P17" s="41">
        <v>0.48</v>
      </c>
      <c r="Q17" s="41">
        <v>0.3</v>
      </c>
      <c r="R17" s="41">
        <v>0.26</v>
      </c>
      <c r="S17" s="42">
        <v>0.18</v>
      </c>
      <c r="T17" s="5">
        <v>50.0</v>
      </c>
      <c r="U17" s="2">
        <v>50.0</v>
      </c>
      <c r="V17" s="2" t="s">
        <v>171</v>
      </c>
    </row>
    <row r="18">
      <c r="B18" s="5" t="s">
        <v>205</v>
      </c>
      <c r="C18" s="2" t="s">
        <v>169</v>
      </c>
      <c r="D18" s="48">
        <v>0.61</v>
      </c>
      <c r="E18" s="48">
        <v>0.52</v>
      </c>
      <c r="F18" s="48">
        <v>0.43</v>
      </c>
      <c r="G18" s="48">
        <v>0.44</v>
      </c>
      <c r="H18" s="49">
        <v>0.44</v>
      </c>
      <c r="I18" s="2">
        <v>61.0</v>
      </c>
      <c r="J18" s="2">
        <v>61.0</v>
      </c>
      <c r="M18" s="5" t="s">
        <v>252</v>
      </c>
      <c r="N18" s="2" t="s">
        <v>172</v>
      </c>
      <c r="O18" s="41">
        <v>0.4</v>
      </c>
      <c r="P18" s="41">
        <v>0.44</v>
      </c>
      <c r="Q18" s="41">
        <v>0.26</v>
      </c>
      <c r="R18" s="41">
        <v>0.24</v>
      </c>
      <c r="S18" s="42">
        <v>0.16</v>
      </c>
      <c r="T18" s="5">
        <v>50.0</v>
      </c>
      <c r="U18" s="2">
        <v>50.0</v>
      </c>
      <c r="V18" s="2" t="s">
        <v>172</v>
      </c>
    </row>
    <row r="19">
      <c r="B19" s="5" t="s">
        <v>205</v>
      </c>
      <c r="C19" s="2" t="s">
        <v>170</v>
      </c>
      <c r="D19" s="41">
        <v>0.49</v>
      </c>
      <c r="E19" s="41">
        <v>0.44</v>
      </c>
      <c r="F19" s="41">
        <v>0.43</v>
      </c>
      <c r="G19" s="41">
        <v>0.43</v>
      </c>
      <c r="H19" s="42">
        <v>0.38</v>
      </c>
      <c r="I19" s="2">
        <v>61.0</v>
      </c>
      <c r="J19" s="2">
        <v>61.0</v>
      </c>
      <c r="M19" s="5" t="s">
        <v>252</v>
      </c>
      <c r="N19" s="2" t="s">
        <v>173</v>
      </c>
      <c r="O19" s="43">
        <v>0.32</v>
      </c>
      <c r="P19" s="43">
        <v>0.32</v>
      </c>
      <c r="Q19" s="43">
        <v>0.16</v>
      </c>
      <c r="R19" s="43">
        <v>0.12</v>
      </c>
      <c r="S19" s="44">
        <v>0.1</v>
      </c>
      <c r="T19" s="5">
        <v>50.0</v>
      </c>
      <c r="U19" s="2">
        <v>50.0</v>
      </c>
      <c r="V19" s="2" t="s">
        <v>173</v>
      </c>
    </row>
    <row r="20">
      <c r="B20" s="5" t="s">
        <v>205</v>
      </c>
      <c r="C20" s="2" t="s">
        <v>174</v>
      </c>
      <c r="D20" s="41">
        <v>0.23</v>
      </c>
      <c r="E20" s="41">
        <v>0.25</v>
      </c>
      <c r="F20" s="41">
        <v>0.18</v>
      </c>
      <c r="G20" s="41">
        <v>0.23</v>
      </c>
      <c r="H20" s="42">
        <v>0.2</v>
      </c>
      <c r="I20" s="2">
        <v>61.0</v>
      </c>
      <c r="J20" s="2">
        <v>61.0</v>
      </c>
      <c r="M20" s="38" t="s">
        <v>209</v>
      </c>
      <c r="N20" s="19" t="s">
        <v>169</v>
      </c>
      <c r="O20" s="39">
        <v>0.83</v>
      </c>
      <c r="P20" s="39">
        <v>0.72</v>
      </c>
      <c r="Q20" s="39">
        <v>0.72</v>
      </c>
      <c r="R20" s="39">
        <v>0.67</v>
      </c>
      <c r="S20" s="40">
        <v>0.72</v>
      </c>
      <c r="T20" s="5">
        <v>36.0</v>
      </c>
      <c r="U20" s="2">
        <v>36.0</v>
      </c>
      <c r="V20" s="2" t="s">
        <v>169</v>
      </c>
    </row>
    <row r="21" ht="15.75" customHeight="1">
      <c r="B21" s="5" t="s">
        <v>205</v>
      </c>
      <c r="C21" s="2" t="s">
        <v>175</v>
      </c>
      <c r="D21" s="41">
        <v>0.28</v>
      </c>
      <c r="E21" s="41">
        <v>0.23</v>
      </c>
      <c r="F21" s="41">
        <v>0.15</v>
      </c>
      <c r="G21" s="41">
        <v>0.2</v>
      </c>
      <c r="H21" s="42">
        <v>0.2</v>
      </c>
      <c r="I21" s="2">
        <v>61.0</v>
      </c>
      <c r="J21" s="2">
        <v>61.0</v>
      </c>
      <c r="M21" s="50" t="s">
        <v>209</v>
      </c>
      <c r="N21" s="51" t="s">
        <v>170</v>
      </c>
      <c r="O21" s="41">
        <v>0.83</v>
      </c>
      <c r="P21" s="41">
        <v>0.75</v>
      </c>
      <c r="Q21" s="41">
        <v>0.75</v>
      </c>
      <c r="R21" s="41">
        <v>0.53</v>
      </c>
      <c r="S21" s="42">
        <v>0.47</v>
      </c>
      <c r="T21" s="5">
        <v>36.0</v>
      </c>
      <c r="U21" s="2">
        <v>36.0</v>
      </c>
      <c r="V21" s="2" t="s">
        <v>170</v>
      </c>
    </row>
    <row r="22" ht="15.75" customHeight="1">
      <c r="B22" s="5" t="s">
        <v>205</v>
      </c>
      <c r="C22" s="2" t="s">
        <v>173</v>
      </c>
      <c r="D22" s="41">
        <v>0.26</v>
      </c>
      <c r="E22" s="41">
        <v>0.2</v>
      </c>
      <c r="F22" s="41">
        <v>0.2</v>
      </c>
      <c r="G22" s="41">
        <v>0.21</v>
      </c>
      <c r="H22" s="42">
        <v>0.15</v>
      </c>
      <c r="I22" s="2">
        <v>61.0</v>
      </c>
      <c r="J22" s="2">
        <v>61.0</v>
      </c>
      <c r="M22" s="5" t="s">
        <v>209</v>
      </c>
      <c r="N22" s="2" t="s">
        <v>171</v>
      </c>
      <c r="O22" s="41">
        <v>0.47</v>
      </c>
      <c r="P22" s="41">
        <v>0.42</v>
      </c>
      <c r="Q22" s="41">
        <v>0.5</v>
      </c>
      <c r="R22" s="41">
        <v>0.22</v>
      </c>
      <c r="S22" s="42">
        <v>0.17</v>
      </c>
      <c r="T22" s="5">
        <v>36.0</v>
      </c>
      <c r="U22" s="2">
        <v>36.0</v>
      </c>
      <c r="V22" s="2" t="s">
        <v>171</v>
      </c>
    </row>
    <row r="23" ht="15.75" customHeight="1">
      <c r="B23" s="5" t="s">
        <v>205</v>
      </c>
      <c r="C23" s="2" t="s">
        <v>176</v>
      </c>
      <c r="D23" s="43">
        <v>0.2</v>
      </c>
      <c r="E23" s="43">
        <v>0.2</v>
      </c>
      <c r="F23" s="43">
        <v>0.13</v>
      </c>
      <c r="G23" s="43">
        <v>0.21</v>
      </c>
      <c r="H23" s="44">
        <v>0.13</v>
      </c>
      <c r="I23" s="2">
        <v>61.0</v>
      </c>
      <c r="J23" s="2">
        <v>61.0</v>
      </c>
      <c r="M23" s="5" t="s">
        <v>209</v>
      </c>
      <c r="N23" s="2" t="s">
        <v>172</v>
      </c>
      <c r="O23" s="41">
        <v>0.47</v>
      </c>
      <c r="P23" s="41">
        <v>0.42</v>
      </c>
      <c r="Q23" s="41">
        <v>0.5</v>
      </c>
      <c r="R23" s="41">
        <v>0.25</v>
      </c>
      <c r="S23" s="42">
        <v>0.17</v>
      </c>
      <c r="T23" s="5">
        <v>36.0</v>
      </c>
      <c r="U23" s="2">
        <v>36.0</v>
      </c>
      <c r="V23" s="2" t="s">
        <v>172</v>
      </c>
    </row>
    <row r="24" ht="15.75" customHeight="1">
      <c r="B24" s="50" t="s">
        <v>205</v>
      </c>
      <c r="C24" s="51" t="s">
        <v>171</v>
      </c>
      <c r="D24" s="41">
        <v>0.49</v>
      </c>
      <c r="E24" s="41">
        <v>0.34</v>
      </c>
      <c r="F24" s="41">
        <v>0.3</v>
      </c>
      <c r="G24" s="41">
        <v>0.31</v>
      </c>
      <c r="H24" s="42">
        <v>0.2</v>
      </c>
      <c r="I24" s="2">
        <v>61.0</v>
      </c>
      <c r="J24" s="2">
        <v>61.0</v>
      </c>
      <c r="M24" s="5" t="s">
        <v>209</v>
      </c>
      <c r="N24" s="2" t="s">
        <v>173</v>
      </c>
      <c r="O24" s="43">
        <v>0.42</v>
      </c>
      <c r="P24" s="43">
        <v>0.36</v>
      </c>
      <c r="Q24" s="43">
        <v>0.39</v>
      </c>
      <c r="R24" s="43">
        <v>0.25</v>
      </c>
      <c r="S24" s="44">
        <v>0.19</v>
      </c>
      <c r="T24" s="5">
        <v>36.0</v>
      </c>
      <c r="U24" s="2">
        <v>36.0</v>
      </c>
      <c r="V24" s="2" t="s">
        <v>173</v>
      </c>
    </row>
    <row r="25" ht="15.75" customHeight="1">
      <c r="B25" s="5" t="s">
        <v>205</v>
      </c>
      <c r="C25" s="2" t="s">
        <v>172</v>
      </c>
      <c r="D25" s="41">
        <v>0.44</v>
      </c>
      <c r="E25" s="41">
        <v>0.28</v>
      </c>
      <c r="F25" s="41">
        <v>0.26</v>
      </c>
      <c r="G25" s="41">
        <v>0.33</v>
      </c>
      <c r="H25" s="42">
        <v>0.18</v>
      </c>
      <c r="I25" s="2">
        <v>61.0</v>
      </c>
      <c r="J25" s="2">
        <v>61.0</v>
      </c>
      <c r="M25" s="38" t="s">
        <v>255</v>
      </c>
      <c r="N25" s="19" t="s">
        <v>169</v>
      </c>
      <c r="O25" s="39">
        <v>0.93</v>
      </c>
      <c r="P25" s="39">
        <v>0.97</v>
      </c>
      <c r="Q25" s="39">
        <v>0.93</v>
      </c>
      <c r="R25" s="39">
        <v>0.9</v>
      </c>
      <c r="S25" s="40">
        <v>0.87</v>
      </c>
      <c r="T25" s="5">
        <v>30.0</v>
      </c>
      <c r="U25" s="2">
        <v>30.0</v>
      </c>
      <c r="V25" s="2" t="s">
        <v>169</v>
      </c>
    </row>
    <row r="26" ht="15.75" customHeight="1">
      <c r="B26" s="5" t="s">
        <v>205</v>
      </c>
      <c r="C26" s="2" t="s">
        <v>177</v>
      </c>
      <c r="D26" s="41">
        <v>0.2</v>
      </c>
      <c r="E26" s="41">
        <v>0.11</v>
      </c>
      <c r="F26" s="41">
        <v>0.16</v>
      </c>
      <c r="G26" s="41">
        <v>0.15</v>
      </c>
      <c r="H26" s="42">
        <v>0.1</v>
      </c>
      <c r="I26" s="2">
        <v>61.0</v>
      </c>
      <c r="J26" s="2">
        <v>61.0</v>
      </c>
      <c r="M26" s="5" t="s">
        <v>255</v>
      </c>
      <c r="N26" s="2" t="s">
        <v>170</v>
      </c>
      <c r="O26" s="41">
        <v>0.13</v>
      </c>
      <c r="P26" s="41">
        <v>0.0</v>
      </c>
      <c r="Q26" s="41">
        <v>0.0</v>
      </c>
      <c r="R26" s="41">
        <v>0.0</v>
      </c>
      <c r="S26" s="42">
        <v>0.0</v>
      </c>
      <c r="T26" s="5">
        <v>30.0</v>
      </c>
      <c r="U26" s="2">
        <v>30.0</v>
      </c>
      <c r="V26" s="2" t="s">
        <v>170</v>
      </c>
    </row>
    <row r="27" ht="15.75" customHeight="1">
      <c r="B27" s="5" t="s">
        <v>256</v>
      </c>
      <c r="C27" s="2" t="s">
        <v>250</v>
      </c>
      <c r="D27" s="41" t="s">
        <v>217</v>
      </c>
      <c r="E27" s="41" t="s">
        <v>217</v>
      </c>
      <c r="F27" s="41" t="s">
        <v>217</v>
      </c>
      <c r="G27" s="41" t="s">
        <v>217</v>
      </c>
      <c r="H27" s="42" t="s">
        <v>217</v>
      </c>
      <c r="I27" s="2">
        <v>0.0</v>
      </c>
      <c r="J27" s="2">
        <v>61.0</v>
      </c>
      <c r="M27" s="5" t="s">
        <v>255</v>
      </c>
      <c r="N27" s="2" t="s">
        <v>171</v>
      </c>
      <c r="O27" s="41">
        <v>0.03</v>
      </c>
      <c r="P27" s="41">
        <v>0.1</v>
      </c>
      <c r="Q27" s="41">
        <v>0.0</v>
      </c>
      <c r="R27" s="41">
        <v>0.0</v>
      </c>
      <c r="S27" s="42">
        <v>0.0</v>
      </c>
      <c r="T27" s="5">
        <v>30.0</v>
      </c>
      <c r="U27" s="2">
        <v>30.0</v>
      </c>
      <c r="V27" s="2" t="s">
        <v>171</v>
      </c>
    </row>
    <row r="28" ht="15.75" customHeight="1">
      <c r="B28" s="5" t="s">
        <v>256</v>
      </c>
      <c r="C28" s="2" t="s">
        <v>179</v>
      </c>
      <c r="D28" s="41" t="s">
        <v>217</v>
      </c>
      <c r="E28" s="41" t="s">
        <v>217</v>
      </c>
      <c r="F28" s="41" t="s">
        <v>217</v>
      </c>
      <c r="G28" s="41" t="s">
        <v>217</v>
      </c>
      <c r="H28" s="42" t="s">
        <v>217</v>
      </c>
      <c r="I28" s="2">
        <v>0.0</v>
      </c>
      <c r="J28" s="2">
        <v>61.0</v>
      </c>
      <c r="M28" s="5" t="s">
        <v>255</v>
      </c>
      <c r="N28" s="2" t="s">
        <v>172</v>
      </c>
      <c r="O28" s="41">
        <v>0.07</v>
      </c>
      <c r="P28" s="41">
        <v>0.1</v>
      </c>
      <c r="Q28" s="41">
        <v>0.0</v>
      </c>
      <c r="R28" s="41">
        <v>0.0</v>
      </c>
      <c r="S28" s="42">
        <v>0.0</v>
      </c>
      <c r="T28" s="5">
        <v>30.0</v>
      </c>
      <c r="U28" s="2">
        <v>30.0</v>
      </c>
      <c r="V28" s="2" t="s">
        <v>172</v>
      </c>
    </row>
    <row r="29" ht="15.75" customHeight="1">
      <c r="B29" s="5" t="s">
        <v>256</v>
      </c>
      <c r="C29" s="2" t="s">
        <v>180</v>
      </c>
      <c r="D29" s="41" t="s">
        <v>217</v>
      </c>
      <c r="E29" s="41" t="s">
        <v>217</v>
      </c>
      <c r="F29" s="41" t="s">
        <v>217</v>
      </c>
      <c r="G29" s="41" t="s">
        <v>217</v>
      </c>
      <c r="H29" s="42" t="s">
        <v>217</v>
      </c>
      <c r="I29" s="2">
        <v>0.0</v>
      </c>
      <c r="J29" s="2">
        <v>61.0</v>
      </c>
      <c r="M29" s="5" t="s">
        <v>255</v>
      </c>
      <c r="N29" s="2" t="s">
        <v>173</v>
      </c>
      <c r="O29" s="43">
        <v>0.07</v>
      </c>
      <c r="P29" s="43">
        <v>0.03</v>
      </c>
      <c r="Q29" s="43">
        <v>0.0</v>
      </c>
      <c r="R29" s="43">
        <v>0.0</v>
      </c>
      <c r="S29" s="44">
        <v>0.0</v>
      </c>
      <c r="T29" s="5">
        <v>30.0</v>
      </c>
      <c r="U29" s="2">
        <v>30.0</v>
      </c>
      <c r="V29" s="2" t="s">
        <v>173</v>
      </c>
    </row>
    <row r="30" ht="15.75" customHeight="1">
      <c r="B30" s="5" t="s">
        <v>256</v>
      </c>
      <c r="C30" s="2" t="s">
        <v>254</v>
      </c>
      <c r="D30" s="43" t="s">
        <v>217</v>
      </c>
      <c r="E30" s="43" t="s">
        <v>217</v>
      </c>
      <c r="F30" s="43" t="s">
        <v>217</v>
      </c>
      <c r="G30" s="43" t="s">
        <v>217</v>
      </c>
      <c r="H30" s="44" t="s">
        <v>217</v>
      </c>
      <c r="I30" s="2">
        <v>0.0</v>
      </c>
      <c r="J30" s="2">
        <v>61.0</v>
      </c>
      <c r="M30" s="38" t="s">
        <v>212</v>
      </c>
      <c r="N30" s="19" t="s">
        <v>169</v>
      </c>
      <c r="O30" s="39">
        <v>0.84</v>
      </c>
      <c r="P30" s="39">
        <v>0.79</v>
      </c>
      <c r="Q30" s="39">
        <v>0.74</v>
      </c>
      <c r="R30" s="39">
        <v>0.74</v>
      </c>
      <c r="S30" s="40">
        <v>0.58</v>
      </c>
      <c r="T30" s="5">
        <v>19.0</v>
      </c>
      <c r="U30" s="2">
        <v>19.0</v>
      </c>
      <c r="V30" s="2" t="s">
        <v>169</v>
      </c>
    </row>
    <row r="31" ht="15.75" customHeight="1">
      <c r="B31" s="38" t="s">
        <v>252</v>
      </c>
      <c r="C31" s="19" t="s">
        <v>169</v>
      </c>
      <c r="D31" s="39">
        <v>0.72</v>
      </c>
      <c r="E31" s="39">
        <v>0.8</v>
      </c>
      <c r="F31" s="39">
        <v>0.68</v>
      </c>
      <c r="G31" s="39">
        <v>0.76</v>
      </c>
      <c r="H31" s="40">
        <v>0.62</v>
      </c>
      <c r="I31" s="2">
        <v>50.0</v>
      </c>
      <c r="J31" s="2">
        <v>50.0</v>
      </c>
      <c r="M31" s="5" t="s">
        <v>212</v>
      </c>
      <c r="N31" s="2" t="s">
        <v>170</v>
      </c>
      <c r="O31" s="41">
        <v>0.63</v>
      </c>
      <c r="P31" s="41">
        <v>0.47</v>
      </c>
      <c r="Q31" s="41">
        <v>0.21</v>
      </c>
      <c r="R31" s="41">
        <v>0.21</v>
      </c>
      <c r="S31" s="42">
        <v>0.26</v>
      </c>
      <c r="T31" s="5">
        <v>19.0</v>
      </c>
      <c r="U31" s="2">
        <v>19.0</v>
      </c>
      <c r="V31" s="2" t="s">
        <v>170</v>
      </c>
    </row>
    <row r="32" ht="15.75" customHeight="1">
      <c r="B32" s="5" t="s">
        <v>252</v>
      </c>
      <c r="C32" s="2" t="s">
        <v>170</v>
      </c>
      <c r="D32" s="41">
        <v>0.74</v>
      </c>
      <c r="E32" s="41">
        <v>0.76</v>
      </c>
      <c r="F32" s="41">
        <v>0.6</v>
      </c>
      <c r="G32" s="41">
        <v>0.44</v>
      </c>
      <c r="H32" s="42">
        <v>0.38</v>
      </c>
      <c r="I32" s="2">
        <v>50.0</v>
      </c>
      <c r="J32" s="2">
        <v>50.0</v>
      </c>
      <c r="M32" s="5" t="s">
        <v>212</v>
      </c>
      <c r="N32" s="2" t="s">
        <v>171</v>
      </c>
      <c r="O32" s="41">
        <v>0.47</v>
      </c>
      <c r="P32" s="41">
        <v>0.42</v>
      </c>
      <c r="Q32" s="41">
        <v>0.37</v>
      </c>
      <c r="R32" s="41">
        <v>0.21</v>
      </c>
      <c r="S32" s="42">
        <v>0.21</v>
      </c>
      <c r="T32" s="5">
        <v>19.0</v>
      </c>
      <c r="U32" s="2">
        <v>19.0</v>
      </c>
      <c r="V32" s="2" t="s">
        <v>171</v>
      </c>
    </row>
    <row r="33" ht="15.75" customHeight="1">
      <c r="B33" s="5" t="s">
        <v>252</v>
      </c>
      <c r="C33" s="2" t="s">
        <v>174</v>
      </c>
      <c r="D33" s="41">
        <v>0.24</v>
      </c>
      <c r="E33" s="41">
        <v>0.2</v>
      </c>
      <c r="F33" s="41">
        <v>0.1</v>
      </c>
      <c r="G33" s="41">
        <v>0.1</v>
      </c>
      <c r="H33" s="42">
        <v>0.1</v>
      </c>
      <c r="I33" s="2">
        <v>50.0</v>
      </c>
      <c r="J33" s="2">
        <v>50.0</v>
      </c>
      <c r="M33" s="52" t="s">
        <v>212</v>
      </c>
      <c r="N33" s="53" t="s">
        <v>172</v>
      </c>
      <c r="O33" s="41">
        <v>0.42</v>
      </c>
      <c r="P33" s="41">
        <v>0.42</v>
      </c>
      <c r="Q33" s="41">
        <v>0.32</v>
      </c>
      <c r="R33" s="41">
        <v>0.16</v>
      </c>
      <c r="S33" s="42">
        <v>0.16</v>
      </c>
      <c r="T33" s="5">
        <v>19.0</v>
      </c>
      <c r="U33" s="2">
        <v>19.0</v>
      </c>
      <c r="V33" s="2" t="s">
        <v>172</v>
      </c>
    </row>
    <row r="34" ht="15.75" customHeight="1">
      <c r="B34" s="5" t="s">
        <v>252</v>
      </c>
      <c r="C34" s="2" t="s">
        <v>175</v>
      </c>
      <c r="D34" s="41">
        <v>0.36</v>
      </c>
      <c r="E34" s="41">
        <v>0.3</v>
      </c>
      <c r="F34" s="41">
        <v>0.14</v>
      </c>
      <c r="G34" s="41">
        <v>0.16</v>
      </c>
      <c r="H34" s="42">
        <v>0.16</v>
      </c>
      <c r="I34" s="2">
        <v>50.0</v>
      </c>
      <c r="J34" s="2">
        <v>50.0</v>
      </c>
      <c r="M34" s="5" t="s">
        <v>212</v>
      </c>
      <c r="N34" s="2" t="s">
        <v>173</v>
      </c>
      <c r="O34" s="54">
        <v>0.21</v>
      </c>
      <c r="P34" s="54">
        <v>0.21</v>
      </c>
      <c r="Q34" s="54">
        <v>0.11</v>
      </c>
      <c r="R34" s="54">
        <v>0.16</v>
      </c>
      <c r="S34" s="55">
        <v>0.11</v>
      </c>
      <c r="T34" s="5">
        <v>19.0</v>
      </c>
      <c r="U34" s="2">
        <v>19.0</v>
      </c>
      <c r="V34" s="2" t="s">
        <v>173</v>
      </c>
    </row>
    <row r="35" ht="15.75" customHeight="1">
      <c r="B35" s="5" t="s">
        <v>252</v>
      </c>
      <c r="C35" s="2" t="s">
        <v>173</v>
      </c>
      <c r="D35" s="41">
        <v>0.32</v>
      </c>
      <c r="E35" s="41">
        <v>0.32</v>
      </c>
      <c r="F35" s="41">
        <v>0.16</v>
      </c>
      <c r="G35" s="41">
        <v>0.12</v>
      </c>
      <c r="H35" s="42">
        <v>0.1</v>
      </c>
      <c r="I35" s="2">
        <v>50.0</v>
      </c>
      <c r="J35" s="2">
        <v>50.0</v>
      </c>
      <c r="M35" s="38" t="s">
        <v>214</v>
      </c>
      <c r="N35" s="19" t="s">
        <v>169</v>
      </c>
      <c r="O35" s="39">
        <v>0.91</v>
      </c>
      <c r="P35" s="39">
        <v>0.91</v>
      </c>
      <c r="Q35" s="39">
        <v>0.91</v>
      </c>
      <c r="R35" s="39">
        <v>0.91</v>
      </c>
      <c r="S35" s="40">
        <v>1.0</v>
      </c>
      <c r="T35" s="5">
        <v>11.0</v>
      </c>
      <c r="U35" s="2">
        <v>11.0</v>
      </c>
      <c r="V35" s="2" t="s">
        <v>169</v>
      </c>
    </row>
    <row r="36" ht="15.75" customHeight="1">
      <c r="B36" s="5" t="s">
        <v>252</v>
      </c>
      <c r="C36" s="2" t="s">
        <v>176</v>
      </c>
      <c r="D36" s="41">
        <v>0.3</v>
      </c>
      <c r="E36" s="41">
        <v>0.28</v>
      </c>
      <c r="F36" s="41">
        <v>0.16</v>
      </c>
      <c r="G36" s="41">
        <v>0.14</v>
      </c>
      <c r="H36" s="42">
        <v>0.12</v>
      </c>
      <c r="I36" s="2">
        <v>50.0</v>
      </c>
      <c r="J36" s="2">
        <v>50.0</v>
      </c>
      <c r="M36" s="5" t="s">
        <v>214</v>
      </c>
      <c r="N36" s="2" t="s">
        <v>170</v>
      </c>
      <c r="O36" s="41">
        <v>0.27</v>
      </c>
      <c r="P36" s="41">
        <v>0.18</v>
      </c>
      <c r="Q36" s="41">
        <v>0.27</v>
      </c>
      <c r="R36" s="41">
        <v>0.18</v>
      </c>
      <c r="S36" s="42">
        <v>0.2</v>
      </c>
      <c r="T36" s="5">
        <v>11.0</v>
      </c>
      <c r="U36" s="2">
        <v>11.0</v>
      </c>
      <c r="V36" s="2" t="s">
        <v>170</v>
      </c>
    </row>
    <row r="37" ht="15.75" customHeight="1">
      <c r="B37" s="5" t="s">
        <v>252</v>
      </c>
      <c r="C37" s="2" t="s">
        <v>171</v>
      </c>
      <c r="D37" s="41">
        <v>0.46</v>
      </c>
      <c r="E37" s="41">
        <v>0.48</v>
      </c>
      <c r="F37" s="41">
        <v>0.3</v>
      </c>
      <c r="G37" s="41">
        <v>0.26</v>
      </c>
      <c r="H37" s="42">
        <v>0.18</v>
      </c>
      <c r="I37" s="2">
        <v>50.0</v>
      </c>
      <c r="J37" s="2">
        <v>50.0</v>
      </c>
      <c r="M37" s="5" t="s">
        <v>214</v>
      </c>
      <c r="N37" s="2" t="s">
        <v>171</v>
      </c>
      <c r="O37" s="41">
        <v>0.45</v>
      </c>
      <c r="P37" s="41">
        <v>0.45</v>
      </c>
      <c r="Q37" s="41">
        <v>0.18</v>
      </c>
      <c r="R37" s="41">
        <v>0.18</v>
      </c>
      <c r="S37" s="42">
        <v>0.2</v>
      </c>
      <c r="T37" s="5">
        <v>11.0</v>
      </c>
      <c r="U37" s="2">
        <v>11.0</v>
      </c>
      <c r="V37" s="2" t="s">
        <v>171</v>
      </c>
    </row>
    <row r="38" ht="15.75" customHeight="1">
      <c r="B38" s="5" t="s">
        <v>252</v>
      </c>
      <c r="C38" s="2" t="s">
        <v>172</v>
      </c>
      <c r="D38" s="41">
        <v>0.4</v>
      </c>
      <c r="E38" s="41">
        <v>0.44</v>
      </c>
      <c r="F38" s="41">
        <v>0.26</v>
      </c>
      <c r="G38" s="41">
        <v>0.24</v>
      </c>
      <c r="H38" s="42">
        <v>0.16</v>
      </c>
      <c r="I38" s="2">
        <v>50.0</v>
      </c>
      <c r="J38" s="2">
        <v>50.0</v>
      </c>
      <c r="M38" s="5" t="s">
        <v>214</v>
      </c>
      <c r="N38" s="2" t="s">
        <v>172</v>
      </c>
      <c r="O38" s="41">
        <v>0.55</v>
      </c>
      <c r="P38" s="41">
        <v>0.36</v>
      </c>
      <c r="Q38" s="41">
        <v>0.18</v>
      </c>
      <c r="R38" s="41">
        <v>0.18</v>
      </c>
      <c r="S38" s="42">
        <v>0.2</v>
      </c>
      <c r="T38" s="5">
        <v>11.0</v>
      </c>
      <c r="U38" s="2">
        <v>11.0</v>
      </c>
      <c r="V38" s="2" t="s">
        <v>172</v>
      </c>
    </row>
    <row r="39" ht="15.75" customHeight="1">
      <c r="B39" s="5" t="s">
        <v>252</v>
      </c>
      <c r="C39" s="2" t="s">
        <v>177</v>
      </c>
      <c r="D39" s="41">
        <v>0.48</v>
      </c>
      <c r="E39" s="41">
        <v>0.42</v>
      </c>
      <c r="F39" s="41">
        <v>0.24</v>
      </c>
      <c r="G39" s="41">
        <v>0.16</v>
      </c>
      <c r="H39" s="42">
        <v>0.08</v>
      </c>
      <c r="I39" s="2">
        <v>50.0</v>
      </c>
      <c r="J39" s="2">
        <v>50.0</v>
      </c>
      <c r="M39" s="5" t="s">
        <v>214</v>
      </c>
      <c r="N39" s="2" t="s">
        <v>173</v>
      </c>
      <c r="O39" s="43">
        <v>0.45</v>
      </c>
      <c r="P39" s="43">
        <v>0.45</v>
      </c>
      <c r="Q39" s="43">
        <v>0.18</v>
      </c>
      <c r="R39" s="43">
        <v>0.09</v>
      </c>
      <c r="S39" s="44">
        <v>0.2</v>
      </c>
      <c r="T39" s="5">
        <v>11.0</v>
      </c>
      <c r="U39" s="2">
        <v>11.0</v>
      </c>
      <c r="V39" s="2" t="s">
        <v>173</v>
      </c>
    </row>
    <row r="40" ht="15.75" customHeight="1">
      <c r="B40" s="5" t="s">
        <v>257</v>
      </c>
      <c r="C40" s="2" t="s">
        <v>250</v>
      </c>
      <c r="D40" s="41" t="s">
        <v>217</v>
      </c>
      <c r="E40" s="41" t="s">
        <v>217</v>
      </c>
      <c r="F40" s="41" t="s">
        <v>217</v>
      </c>
      <c r="G40" s="41" t="s">
        <v>217</v>
      </c>
      <c r="H40" s="42" t="s">
        <v>217</v>
      </c>
      <c r="I40" s="2">
        <v>0.0</v>
      </c>
      <c r="J40" s="2">
        <v>50.0</v>
      </c>
      <c r="M40" s="38" t="s">
        <v>258</v>
      </c>
      <c r="N40" s="19" t="s">
        <v>169</v>
      </c>
      <c r="O40" s="39">
        <v>0.86</v>
      </c>
      <c r="P40" s="39">
        <v>0.86</v>
      </c>
      <c r="Q40" s="39">
        <v>0.86</v>
      </c>
      <c r="R40" s="39">
        <v>0.86</v>
      </c>
      <c r="S40" s="40">
        <v>0.86</v>
      </c>
      <c r="T40" s="5">
        <v>7.0</v>
      </c>
      <c r="U40" s="2">
        <v>7.0</v>
      </c>
      <c r="V40" s="2" t="s">
        <v>169</v>
      </c>
    </row>
    <row r="41" ht="15.75" customHeight="1">
      <c r="B41" s="5" t="s">
        <v>257</v>
      </c>
      <c r="C41" s="2" t="s">
        <v>179</v>
      </c>
      <c r="D41" s="41" t="s">
        <v>217</v>
      </c>
      <c r="E41" s="41" t="s">
        <v>217</v>
      </c>
      <c r="F41" s="41" t="s">
        <v>217</v>
      </c>
      <c r="G41" s="41" t="s">
        <v>217</v>
      </c>
      <c r="H41" s="42" t="s">
        <v>217</v>
      </c>
      <c r="I41" s="2">
        <v>0.0</v>
      </c>
      <c r="J41" s="2">
        <v>50.0</v>
      </c>
      <c r="M41" s="5" t="s">
        <v>258</v>
      </c>
      <c r="N41" s="2" t="s">
        <v>170</v>
      </c>
      <c r="O41" s="41">
        <v>0.29</v>
      </c>
      <c r="P41" s="41">
        <v>0.29</v>
      </c>
      <c r="Q41" s="41">
        <v>0.0</v>
      </c>
      <c r="R41" s="41">
        <v>0.14</v>
      </c>
      <c r="S41" s="42">
        <v>0.14</v>
      </c>
      <c r="T41" s="5">
        <v>7.0</v>
      </c>
      <c r="U41" s="2">
        <v>7.0</v>
      </c>
      <c r="V41" s="2" t="s">
        <v>170</v>
      </c>
    </row>
    <row r="42" ht="15.75" customHeight="1">
      <c r="B42" s="5" t="s">
        <v>259</v>
      </c>
      <c r="C42" s="2" t="s">
        <v>180</v>
      </c>
      <c r="D42" s="41">
        <v>1.0</v>
      </c>
      <c r="E42" s="41">
        <v>1.0</v>
      </c>
      <c r="F42" s="41">
        <v>1.0</v>
      </c>
      <c r="G42" s="41">
        <v>0.0</v>
      </c>
      <c r="H42" s="42">
        <v>0.0</v>
      </c>
      <c r="I42" s="2">
        <v>2.0</v>
      </c>
      <c r="J42" s="2">
        <v>50.0</v>
      </c>
      <c r="M42" s="5" t="s">
        <v>258</v>
      </c>
      <c r="N42" s="2" t="s">
        <v>171</v>
      </c>
      <c r="O42" s="41">
        <v>0.29</v>
      </c>
      <c r="P42" s="41">
        <v>0.43</v>
      </c>
      <c r="Q42" s="41">
        <v>0.14</v>
      </c>
      <c r="R42" s="41">
        <v>0.14</v>
      </c>
      <c r="S42" s="42">
        <v>0.0</v>
      </c>
      <c r="T42" s="5">
        <v>7.0</v>
      </c>
      <c r="U42" s="2">
        <v>7.0</v>
      </c>
      <c r="V42" s="2" t="s">
        <v>171</v>
      </c>
    </row>
    <row r="43" ht="15.75" customHeight="1">
      <c r="B43" s="45" t="s">
        <v>260</v>
      </c>
      <c r="C43" s="30" t="s">
        <v>254</v>
      </c>
      <c r="D43" s="46">
        <v>1.0</v>
      </c>
      <c r="E43" s="46">
        <v>1.0</v>
      </c>
      <c r="F43" s="46">
        <v>1.0</v>
      </c>
      <c r="G43" s="46">
        <v>0.0</v>
      </c>
      <c r="H43" s="47">
        <v>0.0</v>
      </c>
      <c r="I43" s="2">
        <v>1.0</v>
      </c>
      <c r="J43" s="2">
        <v>50.0</v>
      </c>
      <c r="M43" s="5" t="s">
        <v>258</v>
      </c>
      <c r="N43" s="2" t="s">
        <v>172</v>
      </c>
      <c r="O43" s="41">
        <v>0.29</v>
      </c>
      <c r="P43" s="41">
        <v>0.43</v>
      </c>
      <c r="Q43" s="41">
        <v>0.14</v>
      </c>
      <c r="R43" s="41">
        <v>0.14</v>
      </c>
      <c r="S43" s="42">
        <v>0.0</v>
      </c>
      <c r="T43" s="5">
        <v>7.0</v>
      </c>
      <c r="U43" s="2">
        <v>7.0</v>
      </c>
      <c r="V43" s="2" t="s">
        <v>172</v>
      </c>
    </row>
    <row r="44" ht="15.75" customHeight="1">
      <c r="B44" s="5" t="s">
        <v>209</v>
      </c>
      <c r="C44" s="2" t="s">
        <v>169</v>
      </c>
      <c r="D44" s="48">
        <v>0.83</v>
      </c>
      <c r="E44" s="48">
        <v>0.72</v>
      </c>
      <c r="F44" s="48">
        <v>0.72</v>
      </c>
      <c r="G44" s="48">
        <v>0.67</v>
      </c>
      <c r="H44" s="49">
        <v>0.72</v>
      </c>
      <c r="I44" s="2">
        <v>36.0</v>
      </c>
      <c r="J44" s="2">
        <v>36.0</v>
      </c>
      <c r="M44" s="5" t="s">
        <v>258</v>
      </c>
      <c r="N44" s="2" t="s">
        <v>173</v>
      </c>
      <c r="O44" s="43">
        <v>0.14</v>
      </c>
      <c r="P44" s="43">
        <v>0.14</v>
      </c>
      <c r="Q44" s="43">
        <v>0.0</v>
      </c>
      <c r="R44" s="43">
        <v>0.14</v>
      </c>
      <c r="S44" s="44">
        <v>0.0</v>
      </c>
      <c r="T44" s="5">
        <v>7.0</v>
      </c>
      <c r="U44" s="2">
        <v>7.0</v>
      </c>
      <c r="V44" s="2" t="s">
        <v>173</v>
      </c>
    </row>
    <row r="45" ht="15.75" customHeight="1">
      <c r="B45" s="50" t="s">
        <v>209</v>
      </c>
      <c r="C45" s="51" t="s">
        <v>170</v>
      </c>
      <c r="D45" s="41">
        <v>0.83</v>
      </c>
      <c r="E45" s="41">
        <v>0.75</v>
      </c>
      <c r="F45" s="41">
        <v>0.75</v>
      </c>
      <c r="G45" s="41">
        <v>0.53</v>
      </c>
      <c r="H45" s="42">
        <v>0.47</v>
      </c>
      <c r="I45" s="2">
        <v>36.0</v>
      </c>
      <c r="J45" s="2">
        <v>36.0</v>
      </c>
      <c r="M45" s="56" t="s">
        <v>218</v>
      </c>
      <c r="N45" s="57" t="s">
        <v>169</v>
      </c>
      <c r="O45" s="39">
        <v>0.17</v>
      </c>
      <c r="P45" s="39">
        <v>0.17</v>
      </c>
      <c r="Q45" s="39">
        <v>0.0</v>
      </c>
      <c r="R45" s="39">
        <v>0.17</v>
      </c>
      <c r="S45" s="40">
        <v>0.0</v>
      </c>
      <c r="T45" s="5">
        <v>6.0</v>
      </c>
      <c r="U45" s="2">
        <v>6.0</v>
      </c>
      <c r="V45" s="2" t="s">
        <v>169</v>
      </c>
    </row>
    <row r="46" ht="15.75" customHeight="1">
      <c r="B46" s="5" t="s">
        <v>209</v>
      </c>
      <c r="C46" s="2" t="s">
        <v>174</v>
      </c>
      <c r="D46" s="41">
        <v>0.56</v>
      </c>
      <c r="E46" s="41">
        <v>0.56</v>
      </c>
      <c r="F46" s="41">
        <v>0.53</v>
      </c>
      <c r="G46" s="41">
        <v>0.39</v>
      </c>
      <c r="H46" s="42">
        <v>0.39</v>
      </c>
      <c r="I46" s="2">
        <v>36.0</v>
      </c>
      <c r="J46" s="2">
        <v>36.0</v>
      </c>
      <c r="M46" s="5" t="s">
        <v>261</v>
      </c>
      <c r="N46" s="2" t="s">
        <v>169</v>
      </c>
      <c r="O46" s="48">
        <v>0.83</v>
      </c>
      <c r="P46" s="48">
        <v>0.83</v>
      </c>
      <c r="Q46" s="48">
        <v>0.83</v>
      </c>
      <c r="R46" s="48">
        <v>0.83</v>
      </c>
      <c r="S46" s="49">
        <v>0.6</v>
      </c>
      <c r="T46" s="5">
        <v>6.0</v>
      </c>
      <c r="U46" s="2">
        <v>6.0</v>
      </c>
      <c r="V46" s="2" t="s">
        <v>169</v>
      </c>
    </row>
    <row r="47" ht="15.75" customHeight="1">
      <c r="B47" s="5" t="s">
        <v>209</v>
      </c>
      <c r="C47" s="2" t="s">
        <v>175</v>
      </c>
      <c r="D47" s="41">
        <v>0.61</v>
      </c>
      <c r="E47" s="41">
        <v>0.58</v>
      </c>
      <c r="F47" s="41">
        <v>0.58</v>
      </c>
      <c r="G47" s="41">
        <v>0.39</v>
      </c>
      <c r="H47" s="42">
        <v>0.42</v>
      </c>
      <c r="I47" s="2">
        <v>36.0</v>
      </c>
      <c r="J47" s="2">
        <v>36.0</v>
      </c>
      <c r="M47" s="5" t="s">
        <v>221</v>
      </c>
      <c r="N47" s="2" t="s">
        <v>169</v>
      </c>
      <c r="O47" s="41">
        <v>1.0</v>
      </c>
      <c r="P47" s="41">
        <v>1.0</v>
      </c>
      <c r="Q47" s="41">
        <v>1.0</v>
      </c>
      <c r="R47" s="41">
        <v>1.0</v>
      </c>
      <c r="S47" s="42">
        <v>1.0</v>
      </c>
      <c r="T47" s="5">
        <v>6.0</v>
      </c>
      <c r="U47" s="2">
        <v>6.0</v>
      </c>
      <c r="V47" s="2" t="s">
        <v>169</v>
      </c>
    </row>
    <row r="48" ht="15.75" customHeight="1">
      <c r="B48" s="5" t="s">
        <v>209</v>
      </c>
      <c r="C48" s="2" t="s">
        <v>173</v>
      </c>
      <c r="D48" s="41">
        <v>0.42</v>
      </c>
      <c r="E48" s="41">
        <v>0.36</v>
      </c>
      <c r="F48" s="41">
        <v>0.39</v>
      </c>
      <c r="G48" s="41">
        <v>0.25</v>
      </c>
      <c r="H48" s="42">
        <v>0.19</v>
      </c>
      <c r="I48" s="2">
        <v>36.0</v>
      </c>
      <c r="J48" s="2">
        <v>36.0</v>
      </c>
      <c r="M48" s="5" t="s">
        <v>218</v>
      </c>
      <c r="N48" s="2" t="s">
        <v>170</v>
      </c>
      <c r="O48" s="41">
        <v>0.17</v>
      </c>
      <c r="P48" s="41">
        <v>0.0</v>
      </c>
      <c r="Q48" s="41">
        <v>0.17</v>
      </c>
      <c r="R48" s="41">
        <v>0.0</v>
      </c>
      <c r="S48" s="42">
        <v>0.0</v>
      </c>
      <c r="T48" s="5">
        <v>6.0</v>
      </c>
      <c r="U48" s="2">
        <v>6.0</v>
      </c>
      <c r="V48" s="2" t="s">
        <v>170</v>
      </c>
    </row>
    <row r="49" ht="15.75" customHeight="1">
      <c r="B49" s="5" t="s">
        <v>209</v>
      </c>
      <c r="C49" s="2" t="s">
        <v>176</v>
      </c>
      <c r="D49" s="41">
        <v>0.42</v>
      </c>
      <c r="E49" s="41">
        <v>0.36</v>
      </c>
      <c r="F49" s="41">
        <v>0.39</v>
      </c>
      <c r="G49" s="41">
        <v>0.25</v>
      </c>
      <c r="H49" s="42">
        <v>0.19</v>
      </c>
      <c r="I49" s="2">
        <v>36.0</v>
      </c>
      <c r="J49" s="2">
        <v>36.0</v>
      </c>
      <c r="M49" s="5" t="s">
        <v>261</v>
      </c>
      <c r="N49" s="2" t="s">
        <v>170</v>
      </c>
      <c r="O49" s="43">
        <v>0.67</v>
      </c>
      <c r="P49" s="43">
        <v>0.67</v>
      </c>
      <c r="Q49" s="43">
        <v>0.67</v>
      </c>
      <c r="R49" s="43">
        <v>0.33</v>
      </c>
      <c r="S49" s="44">
        <v>0.0</v>
      </c>
      <c r="T49" s="5">
        <v>6.0</v>
      </c>
      <c r="U49" s="2">
        <v>6.0</v>
      </c>
      <c r="V49" s="2" t="s">
        <v>170</v>
      </c>
    </row>
    <row r="50" ht="15.75" customHeight="1">
      <c r="B50" s="5" t="s">
        <v>209</v>
      </c>
      <c r="C50" s="2" t="s">
        <v>171</v>
      </c>
      <c r="D50" s="41">
        <v>0.47</v>
      </c>
      <c r="E50" s="41">
        <v>0.42</v>
      </c>
      <c r="F50" s="41">
        <v>0.5</v>
      </c>
      <c r="G50" s="41">
        <v>0.22</v>
      </c>
      <c r="H50" s="42">
        <v>0.17</v>
      </c>
      <c r="I50" s="2">
        <v>36.0</v>
      </c>
      <c r="J50" s="2">
        <v>36.0</v>
      </c>
      <c r="M50" s="38" t="s">
        <v>221</v>
      </c>
      <c r="N50" s="19" t="s">
        <v>170</v>
      </c>
      <c r="O50" s="39">
        <v>0.33</v>
      </c>
      <c r="P50" s="39">
        <v>0.33</v>
      </c>
      <c r="Q50" s="39">
        <v>0.33</v>
      </c>
      <c r="R50" s="39">
        <v>0.17</v>
      </c>
      <c r="S50" s="40">
        <v>0.0</v>
      </c>
      <c r="T50" s="5">
        <v>6.0</v>
      </c>
      <c r="U50" s="2">
        <v>6.0</v>
      </c>
      <c r="V50" s="2" t="s">
        <v>170</v>
      </c>
    </row>
    <row r="51" ht="15.75" customHeight="1">
      <c r="B51" s="5" t="s">
        <v>209</v>
      </c>
      <c r="C51" s="2" t="s">
        <v>172</v>
      </c>
      <c r="D51" s="41">
        <v>0.47</v>
      </c>
      <c r="E51" s="41">
        <v>0.42</v>
      </c>
      <c r="F51" s="41">
        <v>0.5</v>
      </c>
      <c r="G51" s="41">
        <v>0.25</v>
      </c>
      <c r="H51" s="42">
        <v>0.17</v>
      </c>
      <c r="I51" s="2">
        <v>36.0</v>
      </c>
      <c r="J51" s="2">
        <v>36.0</v>
      </c>
      <c r="M51" s="5" t="s">
        <v>218</v>
      </c>
      <c r="N51" s="2" t="s">
        <v>171</v>
      </c>
      <c r="O51" s="41">
        <v>0.0</v>
      </c>
      <c r="P51" s="41">
        <v>0.0</v>
      </c>
      <c r="Q51" s="41">
        <v>0.0</v>
      </c>
      <c r="R51" s="41">
        <v>0.0</v>
      </c>
      <c r="S51" s="42">
        <v>0.0</v>
      </c>
      <c r="T51" s="5">
        <v>6.0</v>
      </c>
      <c r="U51" s="2">
        <v>6.0</v>
      </c>
      <c r="V51" s="2" t="s">
        <v>171</v>
      </c>
    </row>
    <row r="52" ht="15.75" customHeight="1">
      <c r="B52" s="5" t="s">
        <v>209</v>
      </c>
      <c r="C52" s="2" t="s">
        <v>177</v>
      </c>
      <c r="D52" s="41">
        <v>0.64</v>
      </c>
      <c r="E52" s="41">
        <v>0.58</v>
      </c>
      <c r="F52" s="41">
        <v>0.53</v>
      </c>
      <c r="G52" s="41">
        <v>0.36</v>
      </c>
      <c r="H52" s="42">
        <v>0.28</v>
      </c>
      <c r="I52" s="2">
        <v>36.0</v>
      </c>
      <c r="J52" s="2">
        <v>36.0</v>
      </c>
      <c r="M52" s="5" t="s">
        <v>261</v>
      </c>
      <c r="N52" s="2" t="s">
        <v>171</v>
      </c>
      <c r="O52" s="41">
        <v>0.67</v>
      </c>
      <c r="P52" s="41">
        <v>0.5</v>
      </c>
      <c r="Q52" s="41">
        <v>0.33</v>
      </c>
      <c r="R52" s="41">
        <v>0.17</v>
      </c>
      <c r="S52" s="42">
        <v>0.0</v>
      </c>
      <c r="T52" s="5">
        <v>6.0</v>
      </c>
      <c r="U52" s="2">
        <v>6.0</v>
      </c>
      <c r="V52" s="2" t="s">
        <v>171</v>
      </c>
    </row>
    <row r="53" ht="15.75" customHeight="1">
      <c r="B53" s="52" t="s">
        <v>262</v>
      </c>
      <c r="C53" s="53" t="s">
        <v>250</v>
      </c>
      <c r="D53" s="41" t="s">
        <v>217</v>
      </c>
      <c r="E53" s="41" t="s">
        <v>217</v>
      </c>
      <c r="F53" s="41" t="s">
        <v>217</v>
      </c>
      <c r="G53" s="41" t="s">
        <v>217</v>
      </c>
      <c r="H53" s="42" t="s">
        <v>217</v>
      </c>
      <c r="I53" s="2">
        <v>0.0</v>
      </c>
      <c r="J53" s="2">
        <v>36.0</v>
      </c>
      <c r="M53" s="5" t="s">
        <v>221</v>
      </c>
      <c r="N53" s="2" t="s">
        <v>171</v>
      </c>
      <c r="O53" s="41">
        <v>0.17</v>
      </c>
      <c r="P53" s="41">
        <v>0.17</v>
      </c>
      <c r="Q53" s="41">
        <v>0.0</v>
      </c>
      <c r="R53" s="41">
        <v>0.0</v>
      </c>
      <c r="S53" s="42">
        <v>0.0</v>
      </c>
      <c r="T53" s="5">
        <v>6.0</v>
      </c>
      <c r="U53" s="2">
        <v>6.0</v>
      </c>
      <c r="V53" s="2" t="s">
        <v>171</v>
      </c>
    </row>
    <row r="54" ht="15.75" customHeight="1">
      <c r="B54" s="5" t="s">
        <v>262</v>
      </c>
      <c r="C54" s="2" t="s">
        <v>179</v>
      </c>
      <c r="D54" s="43" t="s">
        <v>217</v>
      </c>
      <c r="E54" s="43" t="s">
        <v>217</v>
      </c>
      <c r="F54" s="43" t="s">
        <v>217</v>
      </c>
      <c r="G54" s="43" t="s">
        <v>217</v>
      </c>
      <c r="H54" s="44" t="s">
        <v>217</v>
      </c>
      <c r="I54" s="2">
        <v>0.0</v>
      </c>
      <c r="J54" s="2">
        <v>36.0</v>
      </c>
      <c r="M54" s="5" t="s">
        <v>218</v>
      </c>
      <c r="N54" s="2" t="s">
        <v>172</v>
      </c>
      <c r="O54" s="43">
        <v>0.0</v>
      </c>
      <c r="P54" s="43">
        <v>0.0</v>
      </c>
      <c r="Q54" s="43">
        <v>0.0</v>
      </c>
      <c r="R54" s="43">
        <v>0.0</v>
      </c>
      <c r="S54" s="44">
        <v>0.0</v>
      </c>
      <c r="T54" s="5">
        <v>6.0</v>
      </c>
      <c r="U54" s="2">
        <v>6.0</v>
      </c>
      <c r="V54" s="2" t="s">
        <v>172</v>
      </c>
    </row>
    <row r="55" ht="15.75" customHeight="1">
      <c r="B55" s="5" t="s">
        <v>262</v>
      </c>
      <c r="C55" s="2" t="s">
        <v>180</v>
      </c>
      <c r="D55" s="43" t="s">
        <v>217</v>
      </c>
      <c r="E55" s="43" t="s">
        <v>217</v>
      </c>
      <c r="F55" s="43" t="s">
        <v>217</v>
      </c>
      <c r="G55" s="43" t="s">
        <v>217</v>
      </c>
      <c r="H55" s="44" t="s">
        <v>217</v>
      </c>
      <c r="I55" s="2">
        <v>0.0</v>
      </c>
      <c r="J55" s="2">
        <v>36.0</v>
      </c>
      <c r="M55" s="38" t="s">
        <v>261</v>
      </c>
      <c r="N55" s="19" t="s">
        <v>172</v>
      </c>
      <c r="O55" s="39">
        <v>0.17</v>
      </c>
      <c r="P55" s="39">
        <v>0.17</v>
      </c>
      <c r="Q55" s="39">
        <v>0.0</v>
      </c>
      <c r="R55" s="39">
        <v>0.0</v>
      </c>
      <c r="S55" s="40">
        <v>0.0</v>
      </c>
      <c r="T55" s="5">
        <v>6.0</v>
      </c>
      <c r="U55" s="2">
        <v>6.0</v>
      </c>
      <c r="V55" s="2" t="s">
        <v>172</v>
      </c>
    </row>
    <row r="56" ht="15.75" customHeight="1">
      <c r="B56" s="5" t="s">
        <v>262</v>
      </c>
      <c r="C56" s="2" t="s">
        <v>254</v>
      </c>
      <c r="D56" s="54" t="s">
        <v>217</v>
      </c>
      <c r="E56" s="54" t="s">
        <v>217</v>
      </c>
      <c r="F56" s="54" t="s">
        <v>217</v>
      </c>
      <c r="G56" s="54" t="s">
        <v>217</v>
      </c>
      <c r="H56" s="55" t="s">
        <v>217</v>
      </c>
      <c r="I56" s="2">
        <v>0.0</v>
      </c>
      <c r="J56" s="2">
        <v>36.0</v>
      </c>
      <c r="M56" s="5" t="s">
        <v>221</v>
      </c>
      <c r="N56" s="2" t="s">
        <v>172</v>
      </c>
      <c r="O56" s="43">
        <v>0.17</v>
      </c>
      <c r="P56" s="43">
        <v>0.17</v>
      </c>
      <c r="Q56" s="43">
        <v>0.0</v>
      </c>
      <c r="R56" s="43">
        <v>0.0</v>
      </c>
      <c r="S56" s="44">
        <v>0.0</v>
      </c>
      <c r="T56" s="5">
        <v>6.0</v>
      </c>
      <c r="U56" s="2">
        <v>6.0</v>
      </c>
      <c r="V56" s="2" t="s">
        <v>172</v>
      </c>
    </row>
    <row r="57" ht="15.75" customHeight="1">
      <c r="B57" s="38" t="s">
        <v>255</v>
      </c>
      <c r="C57" s="19" t="s">
        <v>169</v>
      </c>
      <c r="D57" s="39">
        <v>0.93</v>
      </c>
      <c r="E57" s="39">
        <v>0.97</v>
      </c>
      <c r="F57" s="39">
        <v>0.93</v>
      </c>
      <c r="G57" s="39">
        <v>0.9</v>
      </c>
      <c r="H57" s="40">
        <v>0.87</v>
      </c>
      <c r="I57" s="2">
        <v>30.0</v>
      </c>
      <c r="J57" s="2">
        <v>30.0</v>
      </c>
      <c r="M57" s="50" t="s">
        <v>218</v>
      </c>
      <c r="N57" s="51" t="s">
        <v>173</v>
      </c>
      <c r="O57" s="41">
        <v>0.0</v>
      </c>
      <c r="P57" s="41">
        <v>0.0</v>
      </c>
      <c r="Q57" s="41">
        <v>0.0</v>
      </c>
      <c r="R57" s="41">
        <v>0.0</v>
      </c>
      <c r="S57" s="42">
        <v>0.0</v>
      </c>
      <c r="T57" s="5">
        <v>6.0</v>
      </c>
      <c r="U57" s="2">
        <v>6.0</v>
      </c>
      <c r="V57" s="2" t="s">
        <v>173</v>
      </c>
    </row>
    <row r="58" ht="15.75" customHeight="1">
      <c r="B58" s="5" t="s">
        <v>255</v>
      </c>
      <c r="C58" s="2" t="s">
        <v>170</v>
      </c>
      <c r="D58" s="41">
        <v>0.13</v>
      </c>
      <c r="E58" s="41">
        <v>0.0</v>
      </c>
      <c r="F58" s="41">
        <v>0.0</v>
      </c>
      <c r="G58" s="41">
        <v>0.0</v>
      </c>
      <c r="H58" s="42">
        <v>0.0</v>
      </c>
      <c r="I58" s="2">
        <v>30.0</v>
      </c>
      <c r="J58" s="2">
        <v>30.0</v>
      </c>
      <c r="M58" s="5" t="s">
        <v>261</v>
      </c>
      <c r="N58" s="2" t="s">
        <v>173</v>
      </c>
      <c r="O58" s="41">
        <v>0.33</v>
      </c>
      <c r="P58" s="41">
        <v>0.33</v>
      </c>
      <c r="Q58" s="41">
        <v>0.33</v>
      </c>
      <c r="R58" s="41">
        <v>0.17</v>
      </c>
      <c r="S58" s="42">
        <v>0.0</v>
      </c>
      <c r="T58" s="5">
        <v>6.0</v>
      </c>
      <c r="U58" s="2">
        <v>6.0</v>
      </c>
      <c r="V58" s="2" t="s">
        <v>173</v>
      </c>
    </row>
    <row r="59" ht="15.75" customHeight="1">
      <c r="B59" s="5" t="s">
        <v>255</v>
      </c>
      <c r="C59" s="2" t="s">
        <v>174</v>
      </c>
      <c r="D59" s="41">
        <v>0.23</v>
      </c>
      <c r="E59" s="41">
        <v>0.1</v>
      </c>
      <c r="F59" s="41">
        <v>0.07</v>
      </c>
      <c r="G59" s="41">
        <v>0.03</v>
      </c>
      <c r="H59" s="42">
        <v>0.03</v>
      </c>
      <c r="I59" s="2">
        <v>30.0</v>
      </c>
      <c r="J59" s="2">
        <v>30.0</v>
      </c>
      <c r="M59" s="5" t="s">
        <v>221</v>
      </c>
      <c r="N59" s="2" t="s">
        <v>173</v>
      </c>
      <c r="O59" s="43">
        <v>0.17</v>
      </c>
      <c r="P59" s="43">
        <v>0.17</v>
      </c>
      <c r="Q59" s="43">
        <v>0.0</v>
      </c>
      <c r="R59" s="43">
        <v>0.0</v>
      </c>
      <c r="S59" s="44">
        <v>0.0</v>
      </c>
      <c r="T59" s="5">
        <v>6.0</v>
      </c>
      <c r="U59" s="2">
        <v>6.0</v>
      </c>
      <c r="V59" s="2" t="s">
        <v>173</v>
      </c>
    </row>
    <row r="60" ht="15.75" customHeight="1">
      <c r="B60" s="5" t="s">
        <v>255</v>
      </c>
      <c r="C60" s="2" t="s">
        <v>175</v>
      </c>
      <c r="D60" s="41">
        <v>0.27</v>
      </c>
      <c r="E60" s="41">
        <v>0.13</v>
      </c>
      <c r="F60" s="41">
        <v>0.1</v>
      </c>
      <c r="G60" s="41">
        <v>0.03</v>
      </c>
      <c r="H60" s="42">
        <v>0.03</v>
      </c>
      <c r="I60" s="2">
        <v>30.0</v>
      </c>
      <c r="J60" s="2">
        <v>30.0</v>
      </c>
      <c r="M60" s="38" t="s">
        <v>263</v>
      </c>
      <c r="N60" s="19" t="s">
        <v>169</v>
      </c>
      <c r="O60" s="39">
        <v>0.6</v>
      </c>
      <c r="P60" s="39">
        <v>0.6</v>
      </c>
      <c r="Q60" s="39">
        <v>0.6</v>
      </c>
      <c r="R60" s="39">
        <v>0.4</v>
      </c>
      <c r="S60" s="40">
        <v>0.5</v>
      </c>
      <c r="T60" s="5">
        <v>5.0</v>
      </c>
      <c r="U60" s="2">
        <v>5.0</v>
      </c>
      <c r="V60" s="2" t="s">
        <v>169</v>
      </c>
    </row>
    <row r="61" ht="15.75" customHeight="1">
      <c r="B61" s="5" t="s">
        <v>255</v>
      </c>
      <c r="C61" s="2" t="s">
        <v>173</v>
      </c>
      <c r="D61" s="41">
        <v>0.07</v>
      </c>
      <c r="E61" s="41">
        <v>0.03</v>
      </c>
      <c r="F61" s="41">
        <v>0.0</v>
      </c>
      <c r="G61" s="41">
        <v>0.0</v>
      </c>
      <c r="H61" s="42">
        <v>0.0</v>
      </c>
      <c r="I61" s="2">
        <v>30.0</v>
      </c>
      <c r="J61" s="2">
        <v>30.0</v>
      </c>
      <c r="M61" s="5" t="s">
        <v>223</v>
      </c>
      <c r="N61" s="2" t="s">
        <v>169</v>
      </c>
      <c r="O61" s="41">
        <v>0.8</v>
      </c>
      <c r="P61" s="41">
        <v>1.0</v>
      </c>
      <c r="Q61" s="41">
        <v>1.0</v>
      </c>
      <c r="R61" s="41">
        <v>1.0</v>
      </c>
      <c r="S61" s="42">
        <v>1.0</v>
      </c>
      <c r="T61" s="5">
        <v>5.0</v>
      </c>
      <c r="U61" s="2">
        <v>5.0</v>
      </c>
      <c r="V61" s="2" t="s">
        <v>169</v>
      </c>
    </row>
    <row r="62" ht="15.75" customHeight="1">
      <c r="B62" s="5" t="s">
        <v>255</v>
      </c>
      <c r="C62" s="2" t="s">
        <v>176</v>
      </c>
      <c r="D62" s="41">
        <v>0.07</v>
      </c>
      <c r="E62" s="41">
        <v>0.03</v>
      </c>
      <c r="F62" s="41">
        <v>0.0</v>
      </c>
      <c r="G62" s="41">
        <v>0.0</v>
      </c>
      <c r="H62" s="42">
        <v>0.0</v>
      </c>
      <c r="I62" s="2">
        <v>30.0</v>
      </c>
      <c r="J62" s="2">
        <v>30.0</v>
      </c>
      <c r="M62" s="52" t="s">
        <v>264</v>
      </c>
      <c r="N62" s="53" t="s">
        <v>169</v>
      </c>
      <c r="O62" s="41">
        <v>0.8</v>
      </c>
      <c r="P62" s="41">
        <v>1.0</v>
      </c>
      <c r="Q62" s="41">
        <v>1.0</v>
      </c>
      <c r="R62" s="41">
        <v>1.0</v>
      </c>
      <c r="S62" s="42">
        <v>0.8</v>
      </c>
      <c r="T62" s="5">
        <v>5.0</v>
      </c>
      <c r="U62" s="2">
        <v>5.0</v>
      </c>
      <c r="V62" s="2" t="s">
        <v>169</v>
      </c>
    </row>
    <row r="63" ht="15.75" customHeight="1">
      <c r="B63" s="5" t="s">
        <v>255</v>
      </c>
      <c r="C63" s="2" t="s">
        <v>171</v>
      </c>
      <c r="D63" s="41">
        <v>0.03</v>
      </c>
      <c r="E63" s="41">
        <v>0.1</v>
      </c>
      <c r="F63" s="41">
        <v>0.0</v>
      </c>
      <c r="G63" s="41">
        <v>0.0</v>
      </c>
      <c r="H63" s="42">
        <v>0.0</v>
      </c>
      <c r="I63" s="2">
        <v>30.0</v>
      </c>
      <c r="J63" s="2">
        <v>30.0</v>
      </c>
      <c r="M63" s="5" t="s">
        <v>263</v>
      </c>
      <c r="N63" s="2" t="s">
        <v>170</v>
      </c>
      <c r="O63" s="48">
        <v>0.4</v>
      </c>
      <c r="P63" s="48">
        <v>0.4</v>
      </c>
      <c r="Q63" s="48">
        <v>0.0</v>
      </c>
      <c r="R63" s="48">
        <v>0.2</v>
      </c>
      <c r="S63" s="49">
        <v>0.25</v>
      </c>
      <c r="T63" s="5">
        <v>5.0</v>
      </c>
      <c r="U63" s="2">
        <v>5.0</v>
      </c>
      <c r="V63" s="2" t="s">
        <v>170</v>
      </c>
    </row>
    <row r="64" ht="15.75" customHeight="1">
      <c r="B64" s="5" t="s">
        <v>255</v>
      </c>
      <c r="C64" s="2" t="s">
        <v>172</v>
      </c>
      <c r="D64" s="43">
        <v>0.07</v>
      </c>
      <c r="E64" s="43">
        <v>0.1</v>
      </c>
      <c r="F64" s="43">
        <v>0.0</v>
      </c>
      <c r="G64" s="43">
        <v>0.0</v>
      </c>
      <c r="H64" s="44">
        <v>0.0</v>
      </c>
      <c r="I64" s="2">
        <v>30.0</v>
      </c>
      <c r="J64" s="2">
        <v>30.0</v>
      </c>
      <c r="M64" s="5" t="s">
        <v>223</v>
      </c>
      <c r="N64" s="2" t="s">
        <v>170</v>
      </c>
      <c r="O64" s="43">
        <v>0.6</v>
      </c>
      <c r="P64" s="43">
        <v>0.6</v>
      </c>
      <c r="Q64" s="43">
        <v>0.6</v>
      </c>
      <c r="R64" s="43">
        <v>0.6</v>
      </c>
      <c r="S64" s="44">
        <v>0.6</v>
      </c>
      <c r="T64" s="5">
        <v>5.0</v>
      </c>
      <c r="U64" s="2">
        <v>5.0</v>
      </c>
      <c r="V64" s="2" t="s">
        <v>170</v>
      </c>
    </row>
    <row r="65" ht="15.75" customHeight="1">
      <c r="B65" s="50" t="s">
        <v>255</v>
      </c>
      <c r="C65" s="51" t="s">
        <v>177</v>
      </c>
      <c r="D65" s="41">
        <v>0.07</v>
      </c>
      <c r="E65" s="41">
        <v>0.03</v>
      </c>
      <c r="F65" s="41">
        <v>0.0</v>
      </c>
      <c r="G65" s="41">
        <v>0.0</v>
      </c>
      <c r="H65" s="42">
        <v>0.0</v>
      </c>
      <c r="I65" s="2">
        <v>30.0</v>
      </c>
      <c r="J65" s="2">
        <v>30.0</v>
      </c>
      <c r="M65" s="38" t="s">
        <v>264</v>
      </c>
      <c r="N65" s="19" t="s">
        <v>170</v>
      </c>
      <c r="O65" s="39">
        <v>0.6</v>
      </c>
      <c r="P65" s="39">
        <v>0.6</v>
      </c>
      <c r="Q65" s="39">
        <v>0.2</v>
      </c>
      <c r="R65" s="39">
        <v>0.4</v>
      </c>
      <c r="S65" s="40">
        <v>0.2</v>
      </c>
      <c r="T65" s="5">
        <v>5.0</v>
      </c>
      <c r="U65" s="2">
        <v>5.0</v>
      </c>
      <c r="V65" s="2" t="s">
        <v>170</v>
      </c>
    </row>
    <row r="66" ht="15.75" customHeight="1">
      <c r="B66" s="5" t="s">
        <v>265</v>
      </c>
      <c r="C66" s="2" t="s">
        <v>250</v>
      </c>
      <c r="D66" s="41" t="s">
        <v>217</v>
      </c>
      <c r="E66" s="41" t="s">
        <v>217</v>
      </c>
      <c r="F66" s="41" t="s">
        <v>217</v>
      </c>
      <c r="G66" s="41" t="s">
        <v>217</v>
      </c>
      <c r="H66" s="42" t="s">
        <v>217</v>
      </c>
      <c r="I66" s="2">
        <v>0.0</v>
      </c>
      <c r="J66" s="2">
        <v>30.0</v>
      </c>
      <c r="M66" s="5" t="s">
        <v>263</v>
      </c>
      <c r="N66" s="2" t="s">
        <v>171</v>
      </c>
      <c r="O66" s="41">
        <v>0.2</v>
      </c>
      <c r="P66" s="41">
        <v>0.4</v>
      </c>
      <c r="Q66" s="41">
        <v>0.2</v>
      </c>
      <c r="R66" s="41">
        <v>0.0</v>
      </c>
      <c r="S66" s="42">
        <v>0.25</v>
      </c>
      <c r="T66" s="5">
        <v>5.0</v>
      </c>
      <c r="U66" s="2">
        <v>5.0</v>
      </c>
      <c r="V66" s="2" t="s">
        <v>171</v>
      </c>
    </row>
    <row r="67" ht="15.75" customHeight="1">
      <c r="B67" s="5" t="s">
        <v>265</v>
      </c>
      <c r="C67" s="2" t="s">
        <v>179</v>
      </c>
      <c r="D67" s="41" t="s">
        <v>217</v>
      </c>
      <c r="E67" s="41" t="s">
        <v>217</v>
      </c>
      <c r="F67" s="41" t="s">
        <v>217</v>
      </c>
      <c r="G67" s="41" t="s">
        <v>217</v>
      </c>
      <c r="H67" s="42" t="s">
        <v>217</v>
      </c>
      <c r="I67" s="2">
        <v>0.0</v>
      </c>
      <c r="J67" s="2">
        <v>30.0</v>
      </c>
      <c r="M67" s="5" t="s">
        <v>223</v>
      </c>
      <c r="N67" s="2" t="s">
        <v>171</v>
      </c>
      <c r="O67" s="41">
        <v>0.6</v>
      </c>
      <c r="P67" s="41">
        <v>0.6</v>
      </c>
      <c r="Q67" s="41">
        <v>0.6</v>
      </c>
      <c r="R67" s="41">
        <v>0.4</v>
      </c>
      <c r="S67" s="42">
        <v>0.6</v>
      </c>
      <c r="T67" s="5">
        <v>5.0</v>
      </c>
      <c r="U67" s="2">
        <v>5.0</v>
      </c>
      <c r="V67" s="2" t="s">
        <v>171</v>
      </c>
    </row>
    <row r="68" ht="15.75" customHeight="1">
      <c r="B68" s="5" t="s">
        <v>265</v>
      </c>
      <c r="C68" s="2" t="s">
        <v>180</v>
      </c>
      <c r="D68" s="41" t="s">
        <v>217</v>
      </c>
      <c r="E68" s="41" t="s">
        <v>217</v>
      </c>
      <c r="F68" s="41" t="s">
        <v>217</v>
      </c>
      <c r="G68" s="41" t="s">
        <v>217</v>
      </c>
      <c r="H68" s="42" t="s">
        <v>217</v>
      </c>
      <c r="I68" s="2">
        <v>0.0</v>
      </c>
      <c r="J68" s="2">
        <v>30.0</v>
      </c>
      <c r="M68" s="5" t="s">
        <v>264</v>
      </c>
      <c r="N68" s="2" t="s">
        <v>171</v>
      </c>
      <c r="O68" s="41">
        <v>0.6</v>
      </c>
      <c r="P68" s="41">
        <v>0.8</v>
      </c>
      <c r="Q68" s="41">
        <v>0.0</v>
      </c>
      <c r="R68" s="41">
        <v>0.0</v>
      </c>
      <c r="S68" s="42">
        <v>0.0</v>
      </c>
      <c r="T68" s="5">
        <v>5.0</v>
      </c>
      <c r="U68" s="2">
        <v>5.0</v>
      </c>
      <c r="V68" s="2" t="s">
        <v>171</v>
      </c>
    </row>
    <row r="69" ht="15.75" customHeight="1">
      <c r="B69" s="45" t="s">
        <v>265</v>
      </c>
      <c r="C69" s="30" t="s">
        <v>254</v>
      </c>
      <c r="D69" s="46" t="s">
        <v>217</v>
      </c>
      <c r="E69" s="46" t="s">
        <v>217</v>
      </c>
      <c r="F69" s="46" t="s">
        <v>217</v>
      </c>
      <c r="G69" s="46" t="s">
        <v>217</v>
      </c>
      <c r="H69" s="47" t="s">
        <v>217</v>
      </c>
      <c r="I69" s="2">
        <v>0.0</v>
      </c>
      <c r="J69" s="2">
        <v>30.0</v>
      </c>
      <c r="M69" s="5" t="s">
        <v>263</v>
      </c>
      <c r="N69" s="2" t="s">
        <v>172</v>
      </c>
      <c r="O69" s="43">
        <v>0.0</v>
      </c>
      <c r="P69" s="43">
        <v>0.0</v>
      </c>
      <c r="Q69" s="43">
        <v>0.0</v>
      </c>
      <c r="R69" s="43">
        <v>0.2</v>
      </c>
      <c r="S69" s="44">
        <v>0.25</v>
      </c>
      <c r="T69" s="5">
        <v>5.0</v>
      </c>
      <c r="U69" s="2">
        <v>5.0</v>
      </c>
      <c r="V69" s="2" t="s">
        <v>172</v>
      </c>
    </row>
    <row r="70" ht="15.75" customHeight="1">
      <c r="B70" s="5" t="s">
        <v>212</v>
      </c>
      <c r="C70" s="2" t="s">
        <v>169</v>
      </c>
      <c r="D70" s="48">
        <v>0.84</v>
      </c>
      <c r="E70" s="48">
        <v>0.79</v>
      </c>
      <c r="F70" s="48">
        <v>0.74</v>
      </c>
      <c r="G70" s="48">
        <v>0.74</v>
      </c>
      <c r="H70" s="49">
        <v>0.58</v>
      </c>
      <c r="I70" s="2">
        <v>19.0</v>
      </c>
      <c r="J70" s="2">
        <v>19.0</v>
      </c>
      <c r="M70" s="38" t="s">
        <v>223</v>
      </c>
      <c r="N70" s="19" t="s">
        <v>172</v>
      </c>
      <c r="O70" s="39">
        <v>0.6</v>
      </c>
      <c r="P70" s="39">
        <v>0.6</v>
      </c>
      <c r="Q70" s="39">
        <v>0.6</v>
      </c>
      <c r="R70" s="39">
        <v>0.4</v>
      </c>
      <c r="S70" s="40">
        <v>0.6</v>
      </c>
      <c r="T70" s="5">
        <v>5.0</v>
      </c>
      <c r="U70" s="2">
        <v>5.0</v>
      </c>
      <c r="V70" s="2" t="s">
        <v>172</v>
      </c>
    </row>
    <row r="71" ht="15.75" customHeight="1">
      <c r="B71" s="5" t="s">
        <v>212</v>
      </c>
      <c r="C71" s="2" t="s">
        <v>170</v>
      </c>
      <c r="D71" s="41">
        <v>0.63</v>
      </c>
      <c r="E71" s="41">
        <v>0.47</v>
      </c>
      <c r="F71" s="41">
        <v>0.21</v>
      </c>
      <c r="G71" s="41">
        <v>0.21</v>
      </c>
      <c r="H71" s="42">
        <v>0.26</v>
      </c>
      <c r="I71" s="2">
        <v>19.0</v>
      </c>
      <c r="J71" s="2">
        <v>19.0</v>
      </c>
      <c r="M71" s="5" t="s">
        <v>264</v>
      </c>
      <c r="N71" s="2" t="s">
        <v>172</v>
      </c>
      <c r="O71" s="41">
        <v>0.4</v>
      </c>
      <c r="P71" s="41">
        <v>0.4</v>
      </c>
      <c r="Q71" s="41">
        <v>0.0</v>
      </c>
      <c r="R71" s="41">
        <v>0.0</v>
      </c>
      <c r="S71" s="42">
        <v>0.0</v>
      </c>
      <c r="T71" s="5">
        <v>5.0</v>
      </c>
      <c r="U71" s="2">
        <v>5.0</v>
      </c>
      <c r="V71" s="2" t="s">
        <v>172</v>
      </c>
    </row>
    <row r="72" ht="15.75" customHeight="1">
      <c r="B72" s="5" t="s">
        <v>212</v>
      </c>
      <c r="C72" s="2" t="s">
        <v>174</v>
      </c>
      <c r="D72" s="41">
        <v>0.16</v>
      </c>
      <c r="E72" s="41">
        <v>0.26</v>
      </c>
      <c r="F72" s="41">
        <v>0.05</v>
      </c>
      <c r="G72" s="41">
        <v>0.05</v>
      </c>
      <c r="H72" s="42">
        <v>0.16</v>
      </c>
      <c r="I72" s="2">
        <v>19.0</v>
      </c>
      <c r="J72" s="2">
        <v>19.0</v>
      </c>
      <c r="M72" s="5" t="s">
        <v>263</v>
      </c>
      <c r="N72" s="2" t="s">
        <v>173</v>
      </c>
      <c r="O72" s="41">
        <v>0.0</v>
      </c>
      <c r="P72" s="41">
        <v>0.0</v>
      </c>
      <c r="Q72" s="41">
        <v>0.0</v>
      </c>
      <c r="R72" s="41">
        <v>0.2</v>
      </c>
      <c r="S72" s="42">
        <v>0.25</v>
      </c>
      <c r="T72" s="5">
        <v>5.0</v>
      </c>
      <c r="U72" s="2">
        <v>5.0</v>
      </c>
      <c r="V72" s="2" t="s">
        <v>173</v>
      </c>
    </row>
    <row r="73" ht="15.75" customHeight="1">
      <c r="B73" s="52" t="s">
        <v>212</v>
      </c>
      <c r="C73" s="53" t="s">
        <v>175</v>
      </c>
      <c r="D73" s="41">
        <v>0.53</v>
      </c>
      <c r="E73" s="41">
        <v>0.53</v>
      </c>
      <c r="F73" s="41">
        <v>0.21</v>
      </c>
      <c r="G73" s="41">
        <v>0.16</v>
      </c>
      <c r="H73" s="42">
        <v>0.21</v>
      </c>
      <c r="I73" s="2">
        <v>19.0</v>
      </c>
      <c r="J73" s="2">
        <v>19.0</v>
      </c>
      <c r="M73" s="5" t="s">
        <v>223</v>
      </c>
      <c r="N73" s="2" t="s">
        <v>173</v>
      </c>
      <c r="O73" s="43">
        <v>0.6</v>
      </c>
      <c r="P73" s="43">
        <v>0.4</v>
      </c>
      <c r="Q73" s="43">
        <v>0.4</v>
      </c>
      <c r="R73" s="43">
        <v>0.4</v>
      </c>
      <c r="S73" s="44">
        <v>0.6</v>
      </c>
      <c r="T73" s="5">
        <v>5.0</v>
      </c>
      <c r="U73" s="2">
        <v>5.0</v>
      </c>
      <c r="V73" s="2" t="s">
        <v>173</v>
      </c>
    </row>
    <row r="74" ht="15.75" customHeight="1">
      <c r="B74" s="5" t="s">
        <v>212</v>
      </c>
      <c r="C74" s="2" t="s">
        <v>173</v>
      </c>
      <c r="D74" s="48">
        <v>0.21</v>
      </c>
      <c r="E74" s="48">
        <v>0.21</v>
      </c>
      <c r="F74" s="48">
        <v>0.11</v>
      </c>
      <c r="G74" s="48">
        <v>0.16</v>
      </c>
      <c r="H74" s="49">
        <v>0.11</v>
      </c>
      <c r="I74" s="2">
        <v>19.0</v>
      </c>
      <c r="J74" s="2">
        <v>19.0</v>
      </c>
      <c r="M74" s="50" t="s">
        <v>264</v>
      </c>
      <c r="N74" s="51" t="s">
        <v>173</v>
      </c>
      <c r="O74" s="43">
        <v>0.2</v>
      </c>
      <c r="P74" s="43">
        <v>0.2</v>
      </c>
      <c r="Q74" s="43">
        <v>0.0</v>
      </c>
      <c r="R74" s="43">
        <v>0.0</v>
      </c>
      <c r="S74" s="44">
        <v>0.0</v>
      </c>
      <c r="T74" s="5">
        <v>5.0</v>
      </c>
      <c r="U74" s="2">
        <v>5.0</v>
      </c>
      <c r="V74" s="2" t="s">
        <v>173</v>
      </c>
    </row>
    <row r="75" ht="15.75" customHeight="1">
      <c r="B75" s="5" t="s">
        <v>212</v>
      </c>
      <c r="C75" s="2" t="s">
        <v>176</v>
      </c>
      <c r="D75" s="41">
        <v>0.11</v>
      </c>
      <c r="E75" s="41">
        <v>0.11</v>
      </c>
      <c r="F75" s="41">
        <v>0.16</v>
      </c>
      <c r="G75" s="41">
        <v>0.05</v>
      </c>
      <c r="H75" s="42">
        <v>0.05</v>
      </c>
      <c r="I75" s="2">
        <v>19.0</v>
      </c>
      <c r="J75" s="2">
        <v>19.0</v>
      </c>
      <c r="M75" s="38" t="s">
        <v>226</v>
      </c>
      <c r="N75" s="19" t="s">
        <v>169</v>
      </c>
      <c r="O75" s="39">
        <v>0.67</v>
      </c>
      <c r="P75" s="39">
        <v>0.67</v>
      </c>
      <c r="Q75" s="39">
        <v>0.67</v>
      </c>
      <c r="R75" s="39">
        <v>0.67</v>
      </c>
      <c r="S75" s="40">
        <v>0.0</v>
      </c>
      <c r="T75" s="5">
        <v>3.0</v>
      </c>
      <c r="U75" s="2">
        <v>3.0</v>
      </c>
      <c r="V75" s="2" t="s">
        <v>169</v>
      </c>
    </row>
    <row r="76" ht="15.75" customHeight="1">
      <c r="B76" s="5" t="s">
        <v>212</v>
      </c>
      <c r="C76" s="2" t="s">
        <v>171</v>
      </c>
      <c r="D76" s="41">
        <v>0.47</v>
      </c>
      <c r="E76" s="41">
        <v>0.42</v>
      </c>
      <c r="F76" s="41">
        <v>0.37</v>
      </c>
      <c r="G76" s="41">
        <v>0.21</v>
      </c>
      <c r="H76" s="42">
        <v>0.21</v>
      </c>
      <c r="I76" s="2">
        <v>19.0</v>
      </c>
      <c r="J76" s="2">
        <v>19.0</v>
      </c>
      <c r="M76" s="5" t="s">
        <v>226</v>
      </c>
      <c r="N76" s="2" t="s">
        <v>170</v>
      </c>
      <c r="O76" s="41">
        <v>0.67</v>
      </c>
      <c r="P76" s="41">
        <v>0.67</v>
      </c>
      <c r="Q76" s="41">
        <v>0.33</v>
      </c>
      <c r="R76" s="41">
        <v>0.67</v>
      </c>
      <c r="S76" s="42">
        <v>0.0</v>
      </c>
      <c r="T76" s="5">
        <v>3.0</v>
      </c>
      <c r="U76" s="2">
        <v>3.0</v>
      </c>
      <c r="V76" s="2" t="s">
        <v>170</v>
      </c>
    </row>
    <row r="77" ht="15.75" customHeight="1">
      <c r="B77" s="5" t="s">
        <v>212</v>
      </c>
      <c r="C77" s="2" t="s">
        <v>172</v>
      </c>
      <c r="D77" s="41">
        <v>0.42</v>
      </c>
      <c r="E77" s="41">
        <v>0.42</v>
      </c>
      <c r="F77" s="41">
        <v>0.32</v>
      </c>
      <c r="G77" s="41">
        <v>0.16</v>
      </c>
      <c r="H77" s="42">
        <v>0.16</v>
      </c>
      <c r="I77" s="2">
        <v>19.0</v>
      </c>
      <c r="J77" s="2">
        <v>19.0</v>
      </c>
      <c r="M77" s="5" t="s">
        <v>226</v>
      </c>
      <c r="N77" s="2" t="s">
        <v>171</v>
      </c>
      <c r="O77" s="41">
        <v>0.0</v>
      </c>
      <c r="P77" s="41">
        <v>0.0</v>
      </c>
      <c r="Q77" s="41">
        <v>0.0</v>
      </c>
      <c r="R77" s="41">
        <v>0.0</v>
      </c>
      <c r="S77" s="42">
        <v>0.0</v>
      </c>
      <c r="T77" s="5">
        <v>3.0</v>
      </c>
      <c r="U77" s="2">
        <v>3.0</v>
      </c>
      <c r="V77" s="2" t="s">
        <v>171</v>
      </c>
    </row>
    <row r="78" ht="15.75" customHeight="1">
      <c r="B78" s="5" t="s">
        <v>212</v>
      </c>
      <c r="C78" s="2" t="s">
        <v>177</v>
      </c>
      <c r="D78" s="41">
        <v>0.16</v>
      </c>
      <c r="E78" s="41">
        <v>0.21</v>
      </c>
      <c r="F78" s="41">
        <v>0.11</v>
      </c>
      <c r="G78" s="41">
        <v>0.05</v>
      </c>
      <c r="H78" s="42">
        <v>0.05</v>
      </c>
      <c r="I78" s="2">
        <v>19.0</v>
      </c>
      <c r="J78" s="2">
        <v>19.0</v>
      </c>
      <c r="M78" s="5" t="s">
        <v>226</v>
      </c>
      <c r="N78" s="2" t="s">
        <v>172</v>
      </c>
      <c r="O78" s="41">
        <v>0.0</v>
      </c>
      <c r="P78" s="41">
        <v>0.0</v>
      </c>
      <c r="Q78" s="41">
        <v>0.0</v>
      </c>
      <c r="R78" s="41">
        <v>0.0</v>
      </c>
      <c r="S78" s="42">
        <v>0.0</v>
      </c>
      <c r="T78" s="5">
        <v>3.0</v>
      </c>
      <c r="U78" s="2">
        <v>3.0</v>
      </c>
      <c r="V78" s="2" t="s">
        <v>172</v>
      </c>
    </row>
    <row r="79" ht="15.75" customHeight="1">
      <c r="B79" s="5" t="s">
        <v>266</v>
      </c>
      <c r="C79" s="2" t="s">
        <v>250</v>
      </c>
      <c r="D79" s="41">
        <v>0.0</v>
      </c>
      <c r="E79" s="41">
        <v>1.0</v>
      </c>
      <c r="F79" s="41">
        <v>1.0</v>
      </c>
      <c r="G79" s="41">
        <v>1.0</v>
      </c>
      <c r="H79" s="42">
        <v>1.0</v>
      </c>
      <c r="I79" s="2">
        <v>1.0</v>
      </c>
      <c r="J79" s="2">
        <v>19.0</v>
      </c>
      <c r="M79" s="5" t="s">
        <v>226</v>
      </c>
      <c r="N79" s="2" t="s">
        <v>173</v>
      </c>
      <c r="O79" s="43">
        <v>0.0</v>
      </c>
      <c r="P79" s="43">
        <v>0.0</v>
      </c>
      <c r="Q79" s="43">
        <v>0.0</v>
      </c>
      <c r="R79" s="43">
        <v>0.0</v>
      </c>
      <c r="S79" s="44">
        <v>0.0</v>
      </c>
      <c r="T79" s="5">
        <v>3.0</v>
      </c>
      <c r="U79" s="2">
        <v>3.0</v>
      </c>
      <c r="V79" s="2" t="s">
        <v>173</v>
      </c>
    </row>
    <row r="80" ht="15.75" customHeight="1">
      <c r="B80" s="5" t="s">
        <v>267</v>
      </c>
      <c r="C80" s="2" t="s">
        <v>179</v>
      </c>
      <c r="D80" s="41" t="s">
        <v>217</v>
      </c>
      <c r="E80" s="41" t="s">
        <v>217</v>
      </c>
      <c r="F80" s="41" t="s">
        <v>217</v>
      </c>
      <c r="G80" s="41" t="s">
        <v>217</v>
      </c>
      <c r="H80" s="42" t="s">
        <v>217</v>
      </c>
      <c r="I80" s="2">
        <v>0.0</v>
      </c>
      <c r="J80" s="2">
        <v>19.0</v>
      </c>
      <c r="M80" s="38" t="s">
        <v>268</v>
      </c>
      <c r="N80" s="19" t="s">
        <v>169</v>
      </c>
      <c r="O80" s="39">
        <v>1.0</v>
      </c>
      <c r="P80" s="39">
        <v>0.5</v>
      </c>
      <c r="Q80" s="39">
        <v>1.0</v>
      </c>
      <c r="R80" s="39">
        <v>0.5</v>
      </c>
      <c r="S80" s="40">
        <v>0.0</v>
      </c>
      <c r="T80" s="5">
        <v>2.0</v>
      </c>
      <c r="U80" s="2">
        <v>2.0</v>
      </c>
      <c r="V80" s="2" t="s">
        <v>169</v>
      </c>
    </row>
    <row r="81" ht="15.75" customHeight="1">
      <c r="B81" s="5" t="s">
        <v>267</v>
      </c>
      <c r="C81" s="2" t="s">
        <v>180</v>
      </c>
      <c r="D81" s="41" t="s">
        <v>217</v>
      </c>
      <c r="E81" s="41" t="s">
        <v>217</v>
      </c>
      <c r="F81" s="41" t="s">
        <v>217</v>
      </c>
      <c r="G81" s="41" t="s">
        <v>217</v>
      </c>
      <c r="H81" s="42" t="s">
        <v>217</v>
      </c>
      <c r="I81" s="2">
        <v>0.0</v>
      </c>
      <c r="J81" s="2">
        <v>19.0</v>
      </c>
      <c r="M81" s="5" t="s">
        <v>231</v>
      </c>
      <c r="N81" s="2" t="s">
        <v>169</v>
      </c>
      <c r="O81" s="41">
        <v>1.0</v>
      </c>
      <c r="P81" s="41">
        <v>1.0</v>
      </c>
      <c r="Q81" s="41">
        <v>0.5</v>
      </c>
      <c r="R81" s="41">
        <v>0.5</v>
      </c>
      <c r="S81" s="42">
        <v>1.0</v>
      </c>
      <c r="T81" s="5">
        <v>2.0</v>
      </c>
      <c r="U81" s="2">
        <v>2.0</v>
      </c>
      <c r="V81" s="2" t="s">
        <v>169</v>
      </c>
    </row>
    <row r="82" ht="15.75" customHeight="1">
      <c r="B82" s="5" t="s">
        <v>266</v>
      </c>
      <c r="C82" s="2" t="s">
        <v>254</v>
      </c>
      <c r="D82" s="43">
        <v>1.0</v>
      </c>
      <c r="E82" s="43">
        <v>1.0</v>
      </c>
      <c r="F82" s="43">
        <v>1.0</v>
      </c>
      <c r="G82" s="43">
        <v>1.0</v>
      </c>
      <c r="H82" s="44">
        <v>0.0</v>
      </c>
      <c r="I82" s="2">
        <v>1.0</v>
      </c>
      <c r="J82" s="2">
        <v>19.0</v>
      </c>
      <c r="M82" s="5" t="s">
        <v>232</v>
      </c>
      <c r="N82" s="2" t="s">
        <v>169</v>
      </c>
      <c r="O82" s="41">
        <v>0.5</v>
      </c>
      <c r="P82" s="41">
        <v>0.5</v>
      </c>
      <c r="Q82" s="41">
        <v>0.5</v>
      </c>
      <c r="R82" s="41">
        <v>0.5</v>
      </c>
      <c r="S82" s="42">
        <v>0.5</v>
      </c>
      <c r="T82" s="5">
        <v>2.0</v>
      </c>
      <c r="U82" s="2">
        <v>2.0</v>
      </c>
      <c r="V82" s="2" t="s">
        <v>169</v>
      </c>
    </row>
    <row r="83" ht="15.75" customHeight="1">
      <c r="B83" s="38" t="s">
        <v>214</v>
      </c>
      <c r="C83" s="19" t="s">
        <v>169</v>
      </c>
      <c r="D83" s="39">
        <v>0.91</v>
      </c>
      <c r="E83" s="39">
        <v>0.91</v>
      </c>
      <c r="F83" s="39">
        <v>0.91</v>
      </c>
      <c r="G83" s="39">
        <v>0.91</v>
      </c>
      <c r="H83" s="40">
        <v>1.0</v>
      </c>
      <c r="I83" s="2">
        <v>11.0</v>
      </c>
      <c r="J83" s="2">
        <v>11.0</v>
      </c>
      <c r="M83" s="5" t="s">
        <v>269</v>
      </c>
      <c r="N83" s="2" t="s">
        <v>169</v>
      </c>
      <c r="O83" s="41">
        <v>1.0</v>
      </c>
      <c r="P83" s="41">
        <v>1.0</v>
      </c>
      <c r="Q83" s="41">
        <v>1.0</v>
      </c>
      <c r="R83" s="41">
        <v>1.0</v>
      </c>
      <c r="S83" s="42">
        <v>1.0</v>
      </c>
      <c r="T83" s="5">
        <v>2.0</v>
      </c>
      <c r="U83" s="2">
        <v>2.0</v>
      </c>
      <c r="V83" s="2" t="s">
        <v>169</v>
      </c>
    </row>
    <row r="84" ht="15.75" customHeight="1">
      <c r="B84" s="5" t="s">
        <v>214</v>
      </c>
      <c r="C84" s="2" t="s">
        <v>170</v>
      </c>
      <c r="D84" s="41">
        <v>0.27</v>
      </c>
      <c r="E84" s="41">
        <v>0.18</v>
      </c>
      <c r="F84" s="41">
        <v>0.27</v>
      </c>
      <c r="G84" s="41">
        <v>0.18</v>
      </c>
      <c r="H84" s="42">
        <v>0.2</v>
      </c>
      <c r="I84" s="2">
        <v>11.0</v>
      </c>
      <c r="J84" s="2">
        <v>11.0</v>
      </c>
      <c r="M84" s="5" t="s">
        <v>268</v>
      </c>
      <c r="N84" s="2" t="s">
        <v>170</v>
      </c>
      <c r="O84" s="43">
        <v>0.0</v>
      </c>
      <c r="P84" s="43">
        <v>0.5</v>
      </c>
      <c r="Q84" s="43">
        <v>0.0</v>
      </c>
      <c r="R84" s="43">
        <v>0.5</v>
      </c>
      <c r="S84" s="44">
        <v>1.0</v>
      </c>
      <c r="T84" s="5">
        <v>2.0</v>
      </c>
      <c r="U84" s="2">
        <v>2.0</v>
      </c>
      <c r="V84" s="2" t="s">
        <v>170</v>
      </c>
    </row>
    <row r="85" ht="15.75" customHeight="1">
      <c r="B85" s="5" t="s">
        <v>214</v>
      </c>
      <c r="C85" s="2" t="s">
        <v>174</v>
      </c>
      <c r="D85" s="41">
        <v>0.18</v>
      </c>
      <c r="E85" s="41">
        <v>0.09</v>
      </c>
      <c r="F85" s="41">
        <v>0.09</v>
      </c>
      <c r="G85" s="41">
        <v>0.09</v>
      </c>
      <c r="H85" s="42">
        <v>0.2</v>
      </c>
      <c r="I85" s="2">
        <v>11.0</v>
      </c>
      <c r="J85" s="2">
        <v>11.0</v>
      </c>
      <c r="M85" s="38" t="s">
        <v>231</v>
      </c>
      <c r="N85" s="19" t="s">
        <v>170</v>
      </c>
      <c r="O85" s="39">
        <v>0.0</v>
      </c>
      <c r="P85" s="39">
        <v>0.0</v>
      </c>
      <c r="Q85" s="39">
        <v>0.0</v>
      </c>
      <c r="R85" s="39">
        <v>0.0</v>
      </c>
      <c r="S85" s="40">
        <v>0.5</v>
      </c>
      <c r="T85" s="5">
        <v>2.0</v>
      </c>
      <c r="U85" s="2">
        <v>2.0</v>
      </c>
      <c r="V85" s="2" t="s">
        <v>170</v>
      </c>
    </row>
    <row r="86" ht="15.75" customHeight="1">
      <c r="B86" s="5" t="s">
        <v>214</v>
      </c>
      <c r="C86" s="2" t="s">
        <v>175</v>
      </c>
      <c r="D86" s="41">
        <v>0.18</v>
      </c>
      <c r="E86" s="41">
        <v>0.18</v>
      </c>
      <c r="F86" s="41">
        <v>0.09</v>
      </c>
      <c r="G86" s="41">
        <v>0.18</v>
      </c>
      <c r="H86" s="42">
        <v>0.2</v>
      </c>
      <c r="I86" s="2">
        <v>11.0</v>
      </c>
      <c r="J86" s="2">
        <v>11.0</v>
      </c>
      <c r="M86" s="5" t="s">
        <v>232</v>
      </c>
      <c r="N86" s="2" t="s">
        <v>170</v>
      </c>
      <c r="O86" s="41">
        <v>0.5</v>
      </c>
      <c r="P86" s="41">
        <v>0.5</v>
      </c>
      <c r="Q86" s="41">
        <v>0.5</v>
      </c>
      <c r="R86" s="41">
        <v>0.5</v>
      </c>
      <c r="S86" s="42">
        <v>0.0</v>
      </c>
      <c r="T86" s="5">
        <v>2.0</v>
      </c>
      <c r="U86" s="2">
        <v>2.0</v>
      </c>
      <c r="V86" s="2" t="s">
        <v>170</v>
      </c>
    </row>
    <row r="87" ht="15.75" customHeight="1">
      <c r="B87" s="5" t="s">
        <v>214</v>
      </c>
      <c r="C87" s="2" t="s">
        <v>173</v>
      </c>
      <c r="D87" s="41">
        <v>0.45</v>
      </c>
      <c r="E87" s="41">
        <v>0.45</v>
      </c>
      <c r="F87" s="41">
        <v>0.18</v>
      </c>
      <c r="G87" s="41">
        <v>0.09</v>
      </c>
      <c r="H87" s="42">
        <v>0.2</v>
      </c>
      <c r="I87" s="2">
        <v>11.0</v>
      </c>
      <c r="J87" s="2">
        <v>11.0</v>
      </c>
      <c r="M87" s="52" t="s">
        <v>269</v>
      </c>
      <c r="N87" s="53" t="s">
        <v>170</v>
      </c>
      <c r="O87" s="41">
        <v>0.5</v>
      </c>
      <c r="P87" s="41">
        <v>0.5</v>
      </c>
      <c r="Q87" s="41">
        <v>0.5</v>
      </c>
      <c r="R87" s="41">
        <v>0.5</v>
      </c>
      <c r="S87" s="42">
        <v>0.5</v>
      </c>
      <c r="T87" s="5">
        <v>2.0</v>
      </c>
      <c r="U87" s="2">
        <v>2.0</v>
      </c>
      <c r="V87" s="2" t="s">
        <v>170</v>
      </c>
    </row>
    <row r="88" ht="15.75" customHeight="1">
      <c r="B88" s="5" t="s">
        <v>214</v>
      </c>
      <c r="C88" s="2" t="s">
        <v>176</v>
      </c>
      <c r="D88" s="41">
        <v>0.36</v>
      </c>
      <c r="E88" s="41">
        <v>0.36</v>
      </c>
      <c r="F88" s="41">
        <v>0.09</v>
      </c>
      <c r="G88" s="41">
        <v>0.09</v>
      </c>
      <c r="H88" s="42">
        <v>0.1</v>
      </c>
      <c r="I88" s="2">
        <v>11.0</v>
      </c>
      <c r="J88" s="2">
        <v>11.0</v>
      </c>
      <c r="M88" s="5" t="s">
        <v>268</v>
      </c>
      <c r="N88" s="2" t="s">
        <v>171</v>
      </c>
      <c r="O88" s="48">
        <v>0.0</v>
      </c>
      <c r="P88" s="48">
        <v>0.0</v>
      </c>
      <c r="Q88" s="48">
        <v>0.0</v>
      </c>
      <c r="R88" s="48">
        <v>0.0</v>
      </c>
      <c r="S88" s="49">
        <v>0.0</v>
      </c>
      <c r="T88" s="5">
        <v>2.0</v>
      </c>
      <c r="U88" s="2">
        <v>2.0</v>
      </c>
      <c r="V88" s="2" t="s">
        <v>171</v>
      </c>
    </row>
    <row r="89" ht="15.75" customHeight="1">
      <c r="B89" s="5" t="s">
        <v>214</v>
      </c>
      <c r="C89" s="2" t="s">
        <v>171</v>
      </c>
      <c r="D89" s="41">
        <v>0.45</v>
      </c>
      <c r="E89" s="41">
        <v>0.45</v>
      </c>
      <c r="F89" s="41">
        <v>0.18</v>
      </c>
      <c r="G89" s="41">
        <v>0.18</v>
      </c>
      <c r="H89" s="42">
        <v>0.2</v>
      </c>
      <c r="I89" s="2">
        <v>11.0</v>
      </c>
      <c r="J89" s="2">
        <v>11.0</v>
      </c>
      <c r="M89" s="5" t="s">
        <v>231</v>
      </c>
      <c r="N89" s="2" t="s">
        <v>171</v>
      </c>
      <c r="O89" s="43">
        <v>0.5</v>
      </c>
      <c r="P89" s="43">
        <v>0.0</v>
      </c>
      <c r="Q89" s="43">
        <v>0.0</v>
      </c>
      <c r="R89" s="43">
        <v>0.0</v>
      </c>
      <c r="S89" s="44">
        <v>0.0</v>
      </c>
      <c r="T89" s="5">
        <v>2.0</v>
      </c>
      <c r="U89" s="2">
        <v>2.0</v>
      </c>
      <c r="V89" s="2" t="s">
        <v>171</v>
      </c>
    </row>
    <row r="90" ht="15.75" customHeight="1">
      <c r="B90" s="5" t="s">
        <v>214</v>
      </c>
      <c r="C90" s="2" t="s">
        <v>172</v>
      </c>
      <c r="D90" s="41">
        <v>0.55</v>
      </c>
      <c r="E90" s="41">
        <v>0.36</v>
      </c>
      <c r="F90" s="41">
        <v>0.18</v>
      </c>
      <c r="G90" s="41">
        <v>0.18</v>
      </c>
      <c r="H90" s="42">
        <v>0.2</v>
      </c>
      <c r="I90" s="2">
        <v>11.0</v>
      </c>
      <c r="J90" s="2">
        <v>11.0</v>
      </c>
      <c r="M90" s="38" t="s">
        <v>232</v>
      </c>
      <c r="N90" s="19" t="s">
        <v>171</v>
      </c>
      <c r="O90" s="39">
        <v>0.0</v>
      </c>
      <c r="P90" s="39">
        <v>0.5</v>
      </c>
      <c r="Q90" s="39">
        <v>0.5</v>
      </c>
      <c r="R90" s="39">
        <v>0.5</v>
      </c>
      <c r="S90" s="40">
        <v>0.0</v>
      </c>
      <c r="T90" s="5">
        <v>2.0</v>
      </c>
      <c r="U90" s="2">
        <v>2.0</v>
      </c>
      <c r="V90" s="2" t="s">
        <v>171</v>
      </c>
    </row>
    <row r="91" ht="15.75" customHeight="1">
      <c r="B91" s="52" t="s">
        <v>214</v>
      </c>
      <c r="C91" s="53" t="s">
        <v>177</v>
      </c>
      <c r="D91" s="41">
        <v>0.36</v>
      </c>
      <c r="E91" s="41">
        <v>0.18</v>
      </c>
      <c r="F91" s="41">
        <v>0.18</v>
      </c>
      <c r="G91" s="41">
        <v>0.18</v>
      </c>
      <c r="H91" s="42">
        <v>0.2</v>
      </c>
      <c r="I91" s="2">
        <v>11.0</v>
      </c>
      <c r="J91" s="2">
        <v>11.0</v>
      </c>
      <c r="M91" s="5" t="s">
        <v>269</v>
      </c>
      <c r="N91" s="2" t="s">
        <v>171</v>
      </c>
      <c r="O91" s="41">
        <v>0.5</v>
      </c>
      <c r="P91" s="41">
        <v>0.5</v>
      </c>
      <c r="Q91" s="41">
        <v>0.0</v>
      </c>
      <c r="R91" s="41">
        <v>0.0</v>
      </c>
      <c r="S91" s="42">
        <v>0.0</v>
      </c>
      <c r="T91" s="5">
        <v>2.0</v>
      </c>
      <c r="U91" s="2">
        <v>2.0</v>
      </c>
      <c r="V91" s="2" t="s">
        <v>171</v>
      </c>
    </row>
    <row r="92" ht="15.75" customHeight="1">
      <c r="B92" s="5" t="s">
        <v>270</v>
      </c>
      <c r="C92" s="2" t="s">
        <v>250</v>
      </c>
      <c r="D92" s="48" t="s">
        <v>217</v>
      </c>
      <c r="E92" s="48" t="s">
        <v>217</v>
      </c>
      <c r="F92" s="48" t="s">
        <v>217</v>
      </c>
      <c r="G92" s="48" t="s">
        <v>217</v>
      </c>
      <c r="H92" s="49" t="s">
        <v>217</v>
      </c>
      <c r="I92" s="2">
        <v>0.0</v>
      </c>
      <c r="J92" s="2">
        <v>11.0</v>
      </c>
      <c r="M92" s="5" t="s">
        <v>268</v>
      </c>
      <c r="N92" s="2" t="s">
        <v>172</v>
      </c>
      <c r="O92" s="41">
        <v>0.0</v>
      </c>
      <c r="P92" s="41">
        <v>0.0</v>
      </c>
      <c r="Q92" s="41">
        <v>0.0</v>
      </c>
      <c r="R92" s="41">
        <v>0.0</v>
      </c>
      <c r="S92" s="42">
        <v>0.0</v>
      </c>
      <c r="T92" s="5">
        <v>2.0</v>
      </c>
      <c r="U92" s="2">
        <v>2.0</v>
      </c>
      <c r="V92" s="2" t="s">
        <v>172</v>
      </c>
    </row>
    <row r="93" ht="15.75" customHeight="1">
      <c r="B93" s="5" t="s">
        <v>270</v>
      </c>
      <c r="C93" s="2" t="s">
        <v>179</v>
      </c>
      <c r="D93" s="41" t="s">
        <v>217</v>
      </c>
      <c r="E93" s="41" t="s">
        <v>217</v>
      </c>
      <c r="F93" s="41" t="s">
        <v>217</v>
      </c>
      <c r="G93" s="41" t="s">
        <v>217</v>
      </c>
      <c r="H93" s="42" t="s">
        <v>217</v>
      </c>
      <c r="I93" s="2">
        <v>0.0</v>
      </c>
      <c r="J93" s="2">
        <v>11.0</v>
      </c>
      <c r="M93" s="5" t="s">
        <v>231</v>
      </c>
      <c r="N93" s="2" t="s">
        <v>172</v>
      </c>
      <c r="O93" s="41">
        <v>0.0</v>
      </c>
      <c r="P93" s="41">
        <v>0.0</v>
      </c>
      <c r="Q93" s="41">
        <v>0.0</v>
      </c>
      <c r="R93" s="41">
        <v>0.0</v>
      </c>
      <c r="S93" s="42">
        <v>0.0</v>
      </c>
      <c r="T93" s="5">
        <v>2.0</v>
      </c>
      <c r="U93" s="2">
        <v>2.0</v>
      </c>
      <c r="V93" s="2" t="s">
        <v>172</v>
      </c>
    </row>
    <row r="94" ht="15.75" customHeight="1">
      <c r="B94" s="5" t="s">
        <v>270</v>
      </c>
      <c r="C94" s="2" t="s">
        <v>180</v>
      </c>
      <c r="D94" s="41" t="s">
        <v>217</v>
      </c>
      <c r="E94" s="41" t="s">
        <v>217</v>
      </c>
      <c r="F94" s="41" t="s">
        <v>217</v>
      </c>
      <c r="G94" s="41" t="s">
        <v>217</v>
      </c>
      <c r="H94" s="42" t="s">
        <v>217</v>
      </c>
      <c r="I94" s="2">
        <v>0.0</v>
      </c>
      <c r="J94" s="2">
        <v>11.0</v>
      </c>
      <c r="M94" s="5" t="s">
        <v>232</v>
      </c>
      <c r="N94" s="2" t="s">
        <v>172</v>
      </c>
      <c r="O94" s="43">
        <v>0.0</v>
      </c>
      <c r="P94" s="43">
        <v>0.0</v>
      </c>
      <c r="Q94" s="43">
        <v>0.0</v>
      </c>
      <c r="R94" s="43">
        <v>0.0</v>
      </c>
      <c r="S94" s="44">
        <v>0.0</v>
      </c>
      <c r="T94" s="5">
        <v>2.0</v>
      </c>
      <c r="U94" s="2">
        <v>2.0</v>
      </c>
      <c r="V94" s="2" t="s">
        <v>172</v>
      </c>
    </row>
    <row r="95" ht="15.75" customHeight="1">
      <c r="B95" s="45" t="s">
        <v>270</v>
      </c>
      <c r="C95" s="30" t="s">
        <v>254</v>
      </c>
      <c r="D95" s="46" t="s">
        <v>217</v>
      </c>
      <c r="E95" s="46" t="s">
        <v>217</v>
      </c>
      <c r="F95" s="46" t="s">
        <v>217</v>
      </c>
      <c r="G95" s="46" t="s">
        <v>217</v>
      </c>
      <c r="H95" s="47" t="s">
        <v>217</v>
      </c>
      <c r="I95" s="2">
        <v>0.0</v>
      </c>
      <c r="J95" s="2">
        <v>11.0</v>
      </c>
      <c r="M95" s="38" t="s">
        <v>269</v>
      </c>
      <c r="N95" s="19" t="s">
        <v>172</v>
      </c>
      <c r="O95" s="39">
        <v>0.5</v>
      </c>
      <c r="P95" s="39">
        <v>0.0</v>
      </c>
      <c r="Q95" s="39">
        <v>0.0</v>
      </c>
      <c r="R95" s="39">
        <v>0.0</v>
      </c>
      <c r="S95" s="40">
        <v>0.0</v>
      </c>
      <c r="T95" s="5">
        <v>2.0</v>
      </c>
      <c r="U95" s="2">
        <v>2.0</v>
      </c>
      <c r="V95" s="2" t="s">
        <v>172</v>
      </c>
    </row>
    <row r="96" ht="15.75" customHeight="1">
      <c r="B96" s="5" t="s">
        <v>258</v>
      </c>
      <c r="C96" s="2" t="s">
        <v>169</v>
      </c>
      <c r="D96" s="48">
        <v>0.86</v>
      </c>
      <c r="E96" s="48">
        <v>0.86</v>
      </c>
      <c r="F96" s="48">
        <v>0.86</v>
      </c>
      <c r="G96" s="48">
        <v>0.86</v>
      </c>
      <c r="H96" s="49">
        <v>0.86</v>
      </c>
      <c r="I96" s="2">
        <v>7.0</v>
      </c>
      <c r="J96" s="2">
        <v>7.0</v>
      </c>
      <c r="M96" s="5" t="s">
        <v>268</v>
      </c>
      <c r="N96" s="2" t="s">
        <v>173</v>
      </c>
      <c r="O96" s="41">
        <v>0.0</v>
      </c>
      <c r="P96" s="41">
        <v>0.0</v>
      </c>
      <c r="Q96" s="41">
        <v>0.0</v>
      </c>
      <c r="R96" s="41">
        <v>0.0</v>
      </c>
      <c r="S96" s="42">
        <v>0.5</v>
      </c>
      <c r="T96" s="5">
        <v>2.0</v>
      </c>
      <c r="U96" s="2">
        <v>2.0</v>
      </c>
      <c r="V96" s="2" t="s">
        <v>173</v>
      </c>
    </row>
    <row r="97" ht="15.75" customHeight="1">
      <c r="B97" s="5" t="s">
        <v>258</v>
      </c>
      <c r="C97" s="2" t="s">
        <v>170</v>
      </c>
      <c r="D97" s="41">
        <v>0.29</v>
      </c>
      <c r="E97" s="41">
        <v>0.29</v>
      </c>
      <c r="F97" s="41">
        <v>0.0</v>
      </c>
      <c r="G97" s="41">
        <v>0.14</v>
      </c>
      <c r="H97" s="42">
        <v>0.14</v>
      </c>
      <c r="I97" s="2">
        <v>7.0</v>
      </c>
      <c r="J97" s="2">
        <v>7.0</v>
      </c>
      <c r="M97" s="5" t="s">
        <v>231</v>
      </c>
      <c r="N97" s="2" t="s">
        <v>173</v>
      </c>
      <c r="O97" s="41">
        <v>0.0</v>
      </c>
      <c r="P97" s="41">
        <v>0.0</v>
      </c>
      <c r="Q97" s="41">
        <v>0.0</v>
      </c>
      <c r="R97" s="41">
        <v>0.0</v>
      </c>
      <c r="S97" s="42">
        <v>0.0</v>
      </c>
      <c r="T97" s="5">
        <v>2.0</v>
      </c>
      <c r="U97" s="2">
        <v>2.0</v>
      </c>
      <c r="V97" s="2" t="s">
        <v>173</v>
      </c>
    </row>
    <row r="98" ht="15.75" customHeight="1">
      <c r="B98" s="5" t="s">
        <v>258</v>
      </c>
      <c r="C98" s="2" t="s">
        <v>174</v>
      </c>
      <c r="D98" s="41">
        <v>0.14</v>
      </c>
      <c r="E98" s="41">
        <v>0.0</v>
      </c>
      <c r="F98" s="41">
        <v>0.14</v>
      </c>
      <c r="G98" s="41">
        <v>0.14</v>
      </c>
      <c r="H98" s="42">
        <v>0.0</v>
      </c>
      <c r="I98" s="2">
        <v>7.0</v>
      </c>
      <c r="J98" s="2">
        <v>7.0</v>
      </c>
      <c r="M98" s="5" t="s">
        <v>232</v>
      </c>
      <c r="N98" s="2" t="s">
        <v>173</v>
      </c>
      <c r="O98" s="41">
        <v>0.0</v>
      </c>
      <c r="P98" s="41">
        <v>0.0</v>
      </c>
      <c r="Q98" s="41">
        <v>0.0</v>
      </c>
      <c r="R98" s="41">
        <v>0.0</v>
      </c>
      <c r="S98" s="42">
        <v>0.0</v>
      </c>
      <c r="T98" s="5">
        <v>2.0</v>
      </c>
      <c r="U98" s="2">
        <v>2.0</v>
      </c>
      <c r="V98" s="2" t="s">
        <v>173</v>
      </c>
    </row>
    <row r="99" ht="15.75" customHeight="1">
      <c r="B99" s="5" t="s">
        <v>258</v>
      </c>
      <c r="C99" s="2" t="s">
        <v>175</v>
      </c>
      <c r="D99" s="41">
        <v>0.14</v>
      </c>
      <c r="E99" s="41">
        <v>0.14</v>
      </c>
      <c r="F99" s="41">
        <v>0.0</v>
      </c>
      <c r="G99" s="41">
        <v>0.0</v>
      </c>
      <c r="H99" s="42">
        <v>0.0</v>
      </c>
      <c r="I99" s="2">
        <v>7.0</v>
      </c>
      <c r="J99" s="2">
        <v>7.0</v>
      </c>
      <c r="M99" s="5" t="s">
        <v>269</v>
      </c>
      <c r="N99" s="2" t="s">
        <v>173</v>
      </c>
      <c r="O99" s="43">
        <v>0.0</v>
      </c>
      <c r="P99" s="43">
        <v>0.0</v>
      </c>
      <c r="Q99" s="43">
        <v>0.0</v>
      </c>
      <c r="R99" s="43">
        <v>0.0</v>
      </c>
      <c r="S99" s="44">
        <v>0.0</v>
      </c>
      <c r="T99" s="5">
        <v>2.0</v>
      </c>
      <c r="U99" s="2">
        <v>2.0</v>
      </c>
      <c r="V99" s="2" t="s">
        <v>173</v>
      </c>
    </row>
    <row r="100" ht="15.75" customHeight="1">
      <c r="B100" s="5" t="s">
        <v>258</v>
      </c>
      <c r="C100" s="2" t="s">
        <v>173</v>
      </c>
      <c r="D100" s="43">
        <v>0.14</v>
      </c>
      <c r="E100" s="43">
        <v>0.14</v>
      </c>
      <c r="F100" s="43">
        <v>0.0</v>
      </c>
      <c r="G100" s="43">
        <v>0.14</v>
      </c>
      <c r="H100" s="44">
        <v>0.0</v>
      </c>
      <c r="I100" s="2">
        <v>7.0</v>
      </c>
      <c r="J100" s="2">
        <v>7.0</v>
      </c>
      <c r="M100" s="38" t="s">
        <v>234</v>
      </c>
      <c r="N100" s="19" t="s">
        <v>169</v>
      </c>
      <c r="O100" s="39">
        <v>1.0</v>
      </c>
      <c r="P100" s="39">
        <v>0.0</v>
      </c>
      <c r="Q100" s="39">
        <v>0.0</v>
      </c>
      <c r="R100" s="39">
        <v>0.0</v>
      </c>
      <c r="S100" s="40">
        <v>0.0</v>
      </c>
      <c r="T100" s="5">
        <v>1.0</v>
      </c>
      <c r="U100" s="2">
        <v>1.0</v>
      </c>
      <c r="V100" s="2" t="s">
        <v>169</v>
      </c>
    </row>
    <row r="101" ht="15.75" customHeight="1">
      <c r="B101" s="50" t="s">
        <v>258</v>
      </c>
      <c r="C101" s="51" t="s">
        <v>176</v>
      </c>
      <c r="D101" s="41">
        <v>0.14</v>
      </c>
      <c r="E101" s="41">
        <v>0.14</v>
      </c>
      <c r="F101" s="41">
        <v>0.0</v>
      </c>
      <c r="G101" s="41">
        <v>0.14</v>
      </c>
      <c r="H101" s="42">
        <v>0.0</v>
      </c>
      <c r="I101" s="2">
        <v>7.0</v>
      </c>
      <c r="J101" s="2">
        <v>7.0</v>
      </c>
      <c r="M101" s="52" t="s">
        <v>271</v>
      </c>
      <c r="N101" s="53" t="s">
        <v>169</v>
      </c>
      <c r="O101" s="41">
        <v>0.0</v>
      </c>
      <c r="P101" s="41">
        <v>0.0</v>
      </c>
      <c r="Q101" s="41">
        <v>1.0</v>
      </c>
      <c r="R101" s="41">
        <v>1.0</v>
      </c>
      <c r="S101" s="42">
        <v>1.0</v>
      </c>
      <c r="T101" s="5">
        <v>1.0</v>
      </c>
      <c r="U101" s="2">
        <v>1.0</v>
      </c>
      <c r="V101" s="2" t="s">
        <v>169</v>
      </c>
    </row>
    <row r="102" ht="15.75" customHeight="1">
      <c r="B102" s="5" t="s">
        <v>258</v>
      </c>
      <c r="C102" s="2" t="s">
        <v>171</v>
      </c>
      <c r="D102" s="41">
        <v>0.29</v>
      </c>
      <c r="E102" s="41">
        <v>0.43</v>
      </c>
      <c r="F102" s="41">
        <v>0.14</v>
      </c>
      <c r="G102" s="41">
        <v>0.14</v>
      </c>
      <c r="H102" s="42">
        <v>0.0</v>
      </c>
      <c r="I102" s="2">
        <v>7.0</v>
      </c>
      <c r="J102" s="2">
        <v>7.0</v>
      </c>
      <c r="M102" s="5" t="s">
        <v>272</v>
      </c>
      <c r="N102" s="2" t="s">
        <v>169</v>
      </c>
      <c r="O102" s="48">
        <v>1.0</v>
      </c>
      <c r="P102" s="48">
        <v>1.0</v>
      </c>
      <c r="Q102" s="48">
        <v>1.0</v>
      </c>
      <c r="R102" s="48">
        <v>1.0</v>
      </c>
      <c r="S102" s="49">
        <v>1.0</v>
      </c>
      <c r="T102" s="5">
        <v>1.0</v>
      </c>
      <c r="U102" s="2">
        <v>1.0</v>
      </c>
      <c r="V102" s="2" t="s">
        <v>169</v>
      </c>
    </row>
    <row r="103" ht="15.75" customHeight="1">
      <c r="B103" s="5" t="s">
        <v>258</v>
      </c>
      <c r="C103" s="2" t="s">
        <v>172</v>
      </c>
      <c r="D103" s="41">
        <v>0.29</v>
      </c>
      <c r="E103" s="41">
        <v>0.43</v>
      </c>
      <c r="F103" s="41">
        <v>0.14</v>
      </c>
      <c r="G103" s="41">
        <v>0.14</v>
      </c>
      <c r="H103" s="42">
        <v>0.0</v>
      </c>
      <c r="I103" s="2">
        <v>7.0</v>
      </c>
      <c r="J103" s="2">
        <v>7.0</v>
      </c>
      <c r="M103" s="5" t="s">
        <v>273</v>
      </c>
      <c r="N103" s="2" t="s">
        <v>169</v>
      </c>
      <c r="O103" s="41">
        <v>1.0</v>
      </c>
      <c r="P103" s="41">
        <v>1.0</v>
      </c>
      <c r="Q103" s="41">
        <v>0.0</v>
      </c>
      <c r="R103" s="41">
        <v>1.0</v>
      </c>
      <c r="S103" s="42">
        <v>1.0</v>
      </c>
      <c r="T103" s="5">
        <v>1.0</v>
      </c>
      <c r="U103" s="2">
        <v>1.0</v>
      </c>
      <c r="V103" s="2" t="s">
        <v>169</v>
      </c>
    </row>
    <row r="104" ht="15.75" customHeight="1">
      <c r="B104" s="5" t="s">
        <v>258</v>
      </c>
      <c r="C104" s="2" t="s">
        <v>177</v>
      </c>
      <c r="D104" s="41">
        <v>0.29</v>
      </c>
      <c r="E104" s="41">
        <v>0.0</v>
      </c>
      <c r="F104" s="41">
        <v>0.0</v>
      </c>
      <c r="G104" s="41">
        <v>0.0</v>
      </c>
      <c r="H104" s="42">
        <v>0.0</v>
      </c>
      <c r="I104" s="2">
        <v>7.0</v>
      </c>
      <c r="J104" s="2">
        <v>7.0</v>
      </c>
      <c r="M104" s="5" t="s">
        <v>235</v>
      </c>
      <c r="N104" s="2" t="s">
        <v>169</v>
      </c>
      <c r="O104" s="43">
        <v>1.0</v>
      </c>
      <c r="P104" s="43">
        <v>0.0</v>
      </c>
      <c r="Q104" s="43">
        <v>1.0</v>
      </c>
      <c r="R104" s="43">
        <v>1.0</v>
      </c>
      <c r="S104" s="44">
        <v>1.0</v>
      </c>
      <c r="T104" s="5">
        <v>1.0</v>
      </c>
      <c r="U104" s="2">
        <v>1.0</v>
      </c>
      <c r="V104" s="2" t="s">
        <v>169</v>
      </c>
    </row>
    <row r="105" ht="15.75" customHeight="1">
      <c r="B105" s="5" t="s">
        <v>274</v>
      </c>
      <c r="C105" s="2" t="s">
        <v>250</v>
      </c>
      <c r="D105" s="41" t="s">
        <v>217</v>
      </c>
      <c r="E105" s="41" t="s">
        <v>217</v>
      </c>
      <c r="F105" s="41" t="s">
        <v>217</v>
      </c>
      <c r="G105" s="41" t="s">
        <v>217</v>
      </c>
      <c r="H105" s="42" t="s">
        <v>217</v>
      </c>
      <c r="I105" s="2">
        <v>0.0</v>
      </c>
      <c r="J105" s="2">
        <v>7.0</v>
      </c>
      <c r="M105" s="38" t="s">
        <v>236</v>
      </c>
      <c r="N105" s="19" t="s">
        <v>169</v>
      </c>
      <c r="O105" s="58">
        <v>1.0</v>
      </c>
      <c r="P105" s="58">
        <v>1.0</v>
      </c>
      <c r="Q105" s="58">
        <v>1.0</v>
      </c>
      <c r="R105" s="58">
        <v>1.0</v>
      </c>
      <c r="S105" s="59">
        <v>1.0</v>
      </c>
      <c r="T105" s="5">
        <v>1.0</v>
      </c>
      <c r="U105" s="2">
        <v>1.0</v>
      </c>
      <c r="V105" s="2" t="s">
        <v>169</v>
      </c>
    </row>
    <row r="106" ht="15.75" customHeight="1">
      <c r="B106" s="5" t="s">
        <v>274</v>
      </c>
      <c r="C106" s="2" t="s">
        <v>179</v>
      </c>
      <c r="D106" s="41" t="s">
        <v>217</v>
      </c>
      <c r="E106" s="41" t="s">
        <v>217</v>
      </c>
      <c r="F106" s="41" t="s">
        <v>217</v>
      </c>
      <c r="G106" s="41" t="s">
        <v>217</v>
      </c>
      <c r="H106" s="42" t="s">
        <v>217</v>
      </c>
      <c r="I106" s="2">
        <v>0.0</v>
      </c>
      <c r="J106" s="2">
        <v>7.0</v>
      </c>
      <c r="M106" s="50" t="s">
        <v>237</v>
      </c>
      <c r="N106" s="51" t="s">
        <v>169</v>
      </c>
      <c r="O106" s="41">
        <v>1.0</v>
      </c>
      <c r="P106" s="41">
        <v>1.0</v>
      </c>
      <c r="Q106" s="41">
        <v>1.0</v>
      </c>
      <c r="R106" s="41">
        <v>1.0</v>
      </c>
      <c r="S106" s="42">
        <v>1.0</v>
      </c>
      <c r="T106" s="5">
        <v>1.0</v>
      </c>
      <c r="U106" s="2">
        <v>1.0</v>
      </c>
      <c r="V106" s="2" t="s">
        <v>169</v>
      </c>
    </row>
    <row r="107" ht="15.75" customHeight="1">
      <c r="B107" s="5" t="s">
        <v>274</v>
      </c>
      <c r="C107" s="2" t="s">
        <v>180</v>
      </c>
      <c r="D107" s="41" t="s">
        <v>217</v>
      </c>
      <c r="E107" s="41" t="s">
        <v>217</v>
      </c>
      <c r="F107" s="41" t="s">
        <v>217</v>
      </c>
      <c r="G107" s="41" t="s">
        <v>217</v>
      </c>
      <c r="H107" s="42" t="s">
        <v>217</v>
      </c>
      <c r="I107" s="2">
        <v>0.0</v>
      </c>
      <c r="J107" s="2">
        <v>7.0</v>
      </c>
      <c r="M107" s="5" t="s">
        <v>275</v>
      </c>
      <c r="N107" s="2" t="s">
        <v>169</v>
      </c>
      <c r="O107" s="41">
        <v>1.0</v>
      </c>
      <c r="P107" s="41">
        <v>1.0</v>
      </c>
      <c r="Q107" s="41">
        <v>1.0</v>
      </c>
      <c r="R107" s="41">
        <v>1.0</v>
      </c>
      <c r="S107" s="42">
        <v>1.0</v>
      </c>
      <c r="T107" s="5">
        <v>1.0</v>
      </c>
      <c r="U107" s="2">
        <v>1.0</v>
      </c>
      <c r="V107" s="2" t="s">
        <v>169</v>
      </c>
    </row>
    <row r="108" ht="15.75" customHeight="1">
      <c r="B108" s="5" t="s">
        <v>274</v>
      </c>
      <c r="C108" s="2" t="s">
        <v>254</v>
      </c>
      <c r="D108" s="43" t="s">
        <v>217</v>
      </c>
      <c r="E108" s="43" t="s">
        <v>217</v>
      </c>
      <c r="F108" s="43" t="s">
        <v>217</v>
      </c>
      <c r="G108" s="43" t="s">
        <v>217</v>
      </c>
      <c r="H108" s="44" t="s">
        <v>217</v>
      </c>
      <c r="I108" s="2">
        <v>0.0</v>
      </c>
      <c r="J108" s="2">
        <v>7.0</v>
      </c>
      <c r="M108" s="5" t="s">
        <v>234</v>
      </c>
      <c r="N108" s="2" t="s">
        <v>170</v>
      </c>
      <c r="O108" s="41">
        <v>0.0</v>
      </c>
      <c r="P108" s="41">
        <v>0.0</v>
      </c>
      <c r="Q108" s="41">
        <v>0.0</v>
      </c>
      <c r="R108" s="41">
        <v>0.0</v>
      </c>
      <c r="S108" s="42">
        <v>0.0</v>
      </c>
      <c r="T108" s="5">
        <v>1.0</v>
      </c>
      <c r="U108" s="2">
        <v>1.0</v>
      </c>
      <c r="V108" s="2" t="s">
        <v>170</v>
      </c>
    </row>
    <row r="109" ht="15.75" customHeight="1">
      <c r="B109" s="56" t="s">
        <v>218</v>
      </c>
      <c r="C109" s="57" t="s">
        <v>169</v>
      </c>
      <c r="D109" s="39">
        <v>0.17</v>
      </c>
      <c r="E109" s="39">
        <v>0.17</v>
      </c>
      <c r="F109" s="39">
        <v>0.0</v>
      </c>
      <c r="G109" s="39">
        <v>0.17</v>
      </c>
      <c r="H109" s="40">
        <v>0.0</v>
      </c>
      <c r="I109" s="2">
        <v>6.0</v>
      </c>
      <c r="J109" s="2">
        <v>6.0</v>
      </c>
      <c r="M109" s="5" t="s">
        <v>271</v>
      </c>
      <c r="N109" s="2" t="s">
        <v>170</v>
      </c>
      <c r="O109" s="43">
        <v>0.0</v>
      </c>
      <c r="P109" s="43">
        <v>0.0</v>
      </c>
      <c r="Q109" s="43">
        <v>0.0</v>
      </c>
      <c r="R109" s="43">
        <v>0.0</v>
      </c>
      <c r="S109" s="44">
        <v>0.0</v>
      </c>
      <c r="T109" s="5">
        <v>1.0</v>
      </c>
      <c r="U109" s="2">
        <v>1.0</v>
      </c>
      <c r="V109" s="2" t="s">
        <v>170</v>
      </c>
    </row>
    <row r="110" ht="15.75" customHeight="1">
      <c r="B110" s="5" t="s">
        <v>218</v>
      </c>
      <c r="C110" s="2" t="s">
        <v>170</v>
      </c>
      <c r="D110" s="48">
        <v>0.17</v>
      </c>
      <c r="E110" s="48">
        <v>0.0</v>
      </c>
      <c r="F110" s="48">
        <v>0.17</v>
      </c>
      <c r="G110" s="48">
        <v>0.0</v>
      </c>
      <c r="H110" s="49">
        <v>0.0</v>
      </c>
      <c r="I110" s="2">
        <v>6.0</v>
      </c>
      <c r="J110" s="2">
        <v>6.0</v>
      </c>
      <c r="M110" s="38" t="s">
        <v>272</v>
      </c>
      <c r="N110" s="19" t="s">
        <v>170</v>
      </c>
      <c r="O110" s="39">
        <v>1.0</v>
      </c>
      <c r="P110" s="39">
        <v>0.0</v>
      </c>
      <c r="Q110" s="39">
        <v>0.0</v>
      </c>
      <c r="R110" s="39">
        <v>0.0</v>
      </c>
      <c r="S110" s="40">
        <v>0.0</v>
      </c>
      <c r="T110" s="5">
        <v>1.0</v>
      </c>
      <c r="U110" s="2">
        <v>1.0</v>
      </c>
      <c r="V110" s="2" t="s">
        <v>170</v>
      </c>
    </row>
    <row r="111" ht="15.75" customHeight="1">
      <c r="B111" s="5" t="s">
        <v>218</v>
      </c>
      <c r="C111" s="2" t="s">
        <v>174</v>
      </c>
      <c r="D111" s="41">
        <v>0.0</v>
      </c>
      <c r="E111" s="41">
        <v>0.0</v>
      </c>
      <c r="F111" s="41">
        <v>0.0</v>
      </c>
      <c r="G111" s="41">
        <v>0.0</v>
      </c>
      <c r="H111" s="42">
        <v>0.0</v>
      </c>
      <c r="I111" s="2">
        <v>6.0</v>
      </c>
      <c r="J111" s="2">
        <v>6.0</v>
      </c>
      <c r="M111" s="5" t="s">
        <v>273</v>
      </c>
      <c r="N111" s="2" t="s">
        <v>170</v>
      </c>
      <c r="O111" s="41">
        <v>0.0</v>
      </c>
      <c r="P111" s="41">
        <v>0.0</v>
      </c>
      <c r="Q111" s="41">
        <v>0.0</v>
      </c>
      <c r="R111" s="41">
        <v>0.0</v>
      </c>
      <c r="S111" s="42">
        <v>1.0</v>
      </c>
      <c r="T111" s="5">
        <v>1.0</v>
      </c>
      <c r="U111" s="2">
        <v>1.0</v>
      </c>
      <c r="V111" s="2" t="s">
        <v>170</v>
      </c>
    </row>
    <row r="112" ht="15.75" customHeight="1">
      <c r="B112" s="5" t="s">
        <v>218</v>
      </c>
      <c r="C112" s="2" t="s">
        <v>175</v>
      </c>
      <c r="D112" s="41">
        <v>0.0</v>
      </c>
      <c r="E112" s="41">
        <v>0.0</v>
      </c>
      <c r="F112" s="41">
        <v>0.0</v>
      </c>
      <c r="G112" s="41">
        <v>0.0</v>
      </c>
      <c r="H112" s="42">
        <v>0.0</v>
      </c>
      <c r="I112" s="2">
        <v>6.0</v>
      </c>
      <c r="J112" s="2">
        <v>6.0</v>
      </c>
      <c r="M112" s="5" t="s">
        <v>235</v>
      </c>
      <c r="N112" s="2" t="s">
        <v>170</v>
      </c>
      <c r="O112" s="41">
        <v>1.0</v>
      </c>
      <c r="P112" s="41">
        <v>0.0</v>
      </c>
      <c r="Q112" s="41">
        <v>0.0</v>
      </c>
      <c r="R112" s="41">
        <v>0.0</v>
      </c>
      <c r="S112" s="42">
        <v>1.0</v>
      </c>
      <c r="T112" s="5">
        <v>1.0</v>
      </c>
      <c r="U112" s="2">
        <v>1.0</v>
      </c>
      <c r="V112" s="2" t="s">
        <v>170</v>
      </c>
    </row>
    <row r="113" ht="15.75" customHeight="1">
      <c r="B113" s="5" t="s">
        <v>218</v>
      </c>
      <c r="C113" s="2" t="s">
        <v>173</v>
      </c>
      <c r="D113" s="41">
        <v>0.0</v>
      </c>
      <c r="E113" s="41">
        <v>0.0</v>
      </c>
      <c r="F113" s="41">
        <v>0.0</v>
      </c>
      <c r="G113" s="41">
        <v>0.0</v>
      </c>
      <c r="H113" s="42">
        <v>0.0</v>
      </c>
      <c r="I113" s="2">
        <v>6.0</v>
      </c>
      <c r="J113" s="2">
        <v>6.0</v>
      </c>
      <c r="M113" s="5" t="s">
        <v>236</v>
      </c>
      <c r="N113" s="2" t="s">
        <v>170</v>
      </c>
      <c r="O113" s="41">
        <v>1.0</v>
      </c>
      <c r="P113" s="41">
        <v>0.0</v>
      </c>
      <c r="Q113" s="41">
        <v>1.0</v>
      </c>
      <c r="R113" s="41">
        <v>1.0</v>
      </c>
      <c r="S113" s="42">
        <v>0.0</v>
      </c>
      <c r="T113" s="5">
        <v>1.0</v>
      </c>
      <c r="U113" s="2">
        <v>1.0</v>
      </c>
      <c r="V113" s="2" t="s">
        <v>170</v>
      </c>
    </row>
    <row r="114" ht="15.75" customHeight="1">
      <c r="B114" s="5" t="s">
        <v>218</v>
      </c>
      <c r="C114" s="2" t="s">
        <v>176</v>
      </c>
      <c r="D114" s="41">
        <v>0.0</v>
      </c>
      <c r="E114" s="41">
        <v>0.0</v>
      </c>
      <c r="F114" s="41">
        <v>0.0</v>
      </c>
      <c r="G114" s="41">
        <v>0.0</v>
      </c>
      <c r="H114" s="42">
        <v>0.0</v>
      </c>
      <c r="I114" s="2">
        <v>6.0</v>
      </c>
      <c r="J114" s="2">
        <v>6.0</v>
      </c>
      <c r="M114" s="5" t="s">
        <v>237</v>
      </c>
      <c r="N114" s="2" t="s">
        <v>170</v>
      </c>
      <c r="O114" s="43">
        <v>1.0</v>
      </c>
      <c r="P114" s="43">
        <v>0.0</v>
      </c>
      <c r="Q114" s="43">
        <v>0.0</v>
      </c>
      <c r="R114" s="43">
        <v>0.0</v>
      </c>
      <c r="S114" s="44">
        <v>0.0</v>
      </c>
      <c r="T114" s="5">
        <v>1.0</v>
      </c>
      <c r="U114" s="2">
        <v>1.0</v>
      </c>
      <c r="V114" s="2" t="s">
        <v>170</v>
      </c>
    </row>
    <row r="115" ht="15.75" customHeight="1">
      <c r="B115" s="5" t="s">
        <v>218</v>
      </c>
      <c r="C115" s="2" t="s">
        <v>171</v>
      </c>
      <c r="D115" s="41">
        <v>0.0</v>
      </c>
      <c r="E115" s="41">
        <v>0.0</v>
      </c>
      <c r="F115" s="41">
        <v>0.0</v>
      </c>
      <c r="G115" s="41">
        <v>0.0</v>
      </c>
      <c r="H115" s="42">
        <v>0.0</v>
      </c>
      <c r="I115" s="2">
        <v>6.0</v>
      </c>
      <c r="J115" s="2">
        <v>6.0</v>
      </c>
      <c r="M115" s="38" t="s">
        <v>275</v>
      </c>
      <c r="N115" s="19" t="s">
        <v>170</v>
      </c>
      <c r="O115" s="39">
        <v>1.0</v>
      </c>
      <c r="P115" s="39">
        <v>0.0</v>
      </c>
      <c r="Q115" s="39">
        <v>0.0</v>
      </c>
      <c r="R115" s="39">
        <v>1.0</v>
      </c>
      <c r="S115" s="40">
        <v>1.0</v>
      </c>
      <c r="T115" s="5">
        <v>1.0</v>
      </c>
      <c r="U115" s="2">
        <v>1.0</v>
      </c>
      <c r="V115" s="2" t="s">
        <v>170</v>
      </c>
    </row>
    <row r="116" ht="15.75" customHeight="1">
      <c r="B116" s="5" t="s">
        <v>218</v>
      </c>
      <c r="C116" s="2" t="s">
        <v>172</v>
      </c>
      <c r="D116" s="41">
        <v>0.0</v>
      </c>
      <c r="E116" s="41">
        <v>0.0</v>
      </c>
      <c r="F116" s="41">
        <v>0.0</v>
      </c>
      <c r="G116" s="41">
        <v>0.0</v>
      </c>
      <c r="H116" s="42">
        <v>0.0</v>
      </c>
      <c r="I116" s="2">
        <v>6.0</v>
      </c>
      <c r="J116" s="2">
        <v>6.0</v>
      </c>
      <c r="M116" s="5" t="s">
        <v>234</v>
      </c>
      <c r="N116" s="2" t="s">
        <v>171</v>
      </c>
      <c r="O116" s="41">
        <v>0.0</v>
      </c>
      <c r="P116" s="41">
        <v>0.0</v>
      </c>
      <c r="Q116" s="41">
        <v>0.0</v>
      </c>
      <c r="R116" s="41">
        <v>0.0</v>
      </c>
      <c r="S116" s="42">
        <v>0.0</v>
      </c>
      <c r="T116" s="5">
        <v>1.0</v>
      </c>
      <c r="U116" s="2">
        <v>1.0</v>
      </c>
      <c r="V116" s="2" t="s">
        <v>171</v>
      </c>
    </row>
    <row r="117" ht="15.75" customHeight="1">
      <c r="B117" s="5" t="s">
        <v>218</v>
      </c>
      <c r="C117" s="2" t="s">
        <v>177</v>
      </c>
      <c r="D117" s="41">
        <v>0.0</v>
      </c>
      <c r="E117" s="41">
        <v>0.0</v>
      </c>
      <c r="F117" s="41">
        <v>0.0</v>
      </c>
      <c r="G117" s="41">
        <v>0.0</v>
      </c>
      <c r="H117" s="42">
        <v>0.0</v>
      </c>
      <c r="I117" s="2">
        <v>6.0</v>
      </c>
      <c r="J117" s="2">
        <v>6.0</v>
      </c>
      <c r="M117" s="5" t="s">
        <v>271</v>
      </c>
      <c r="N117" s="2" t="s">
        <v>171</v>
      </c>
      <c r="O117" s="41">
        <v>0.0</v>
      </c>
      <c r="P117" s="41">
        <v>0.0</v>
      </c>
      <c r="Q117" s="41">
        <v>0.0</v>
      </c>
      <c r="R117" s="41">
        <v>0.0</v>
      </c>
      <c r="S117" s="42">
        <v>0.0</v>
      </c>
      <c r="T117" s="5">
        <v>1.0</v>
      </c>
      <c r="U117" s="2">
        <v>1.0</v>
      </c>
      <c r="V117" s="2" t="s">
        <v>171</v>
      </c>
    </row>
    <row r="118" ht="15.75" customHeight="1">
      <c r="B118" s="5" t="s">
        <v>276</v>
      </c>
      <c r="C118" s="2" t="s">
        <v>250</v>
      </c>
      <c r="D118" s="43" t="s">
        <v>217</v>
      </c>
      <c r="E118" s="43" t="s">
        <v>217</v>
      </c>
      <c r="F118" s="43" t="s">
        <v>217</v>
      </c>
      <c r="G118" s="43" t="s">
        <v>217</v>
      </c>
      <c r="H118" s="44" t="s">
        <v>217</v>
      </c>
      <c r="I118" s="2">
        <v>0.0</v>
      </c>
      <c r="J118" s="2">
        <v>6.0</v>
      </c>
      <c r="M118" s="5" t="s">
        <v>272</v>
      </c>
      <c r="N118" s="2" t="s">
        <v>171</v>
      </c>
      <c r="O118" s="41">
        <v>0.0</v>
      </c>
      <c r="P118" s="41">
        <v>0.0</v>
      </c>
      <c r="Q118" s="41">
        <v>0.0</v>
      </c>
      <c r="R118" s="41">
        <v>0.0</v>
      </c>
      <c r="S118" s="42">
        <v>0.0</v>
      </c>
      <c r="T118" s="5">
        <v>1.0</v>
      </c>
      <c r="U118" s="2">
        <v>1.0</v>
      </c>
      <c r="V118" s="2" t="s">
        <v>171</v>
      </c>
    </row>
    <row r="119" ht="15.75" customHeight="1">
      <c r="B119" s="50" t="s">
        <v>276</v>
      </c>
      <c r="C119" s="51" t="s">
        <v>179</v>
      </c>
      <c r="D119" s="41" t="s">
        <v>217</v>
      </c>
      <c r="E119" s="41" t="s">
        <v>217</v>
      </c>
      <c r="F119" s="41" t="s">
        <v>217</v>
      </c>
      <c r="G119" s="41" t="s">
        <v>217</v>
      </c>
      <c r="H119" s="42" t="s">
        <v>217</v>
      </c>
      <c r="I119" s="2">
        <v>0.0</v>
      </c>
      <c r="J119" s="2">
        <v>6.0</v>
      </c>
      <c r="M119" s="5" t="s">
        <v>273</v>
      </c>
      <c r="N119" s="2" t="s">
        <v>171</v>
      </c>
      <c r="O119" s="43">
        <v>0.0</v>
      </c>
      <c r="P119" s="43">
        <v>0.0</v>
      </c>
      <c r="Q119" s="43">
        <v>0.0</v>
      </c>
      <c r="R119" s="43">
        <v>0.0</v>
      </c>
      <c r="S119" s="44">
        <v>0.0</v>
      </c>
      <c r="T119" s="5">
        <v>1.0</v>
      </c>
      <c r="U119" s="2">
        <v>1.0</v>
      </c>
      <c r="V119" s="2" t="s">
        <v>171</v>
      </c>
    </row>
    <row r="120" ht="15.75" customHeight="1">
      <c r="B120" s="5" t="s">
        <v>276</v>
      </c>
      <c r="C120" s="2" t="s">
        <v>180</v>
      </c>
      <c r="D120" s="41" t="s">
        <v>217</v>
      </c>
      <c r="E120" s="41" t="s">
        <v>217</v>
      </c>
      <c r="F120" s="41" t="s">
        <v>217</v>
      </c>
      <c r="G120" s="41" t="s">
        <v>217</v>
      </c>
      <c r="H120" s="42" t="s">
        <v>217</v>
      </c>
      <c r="I120" s="2">
        <v>0.0</v>
      </c>
      <c r="J120" s="2">
        <v>6.0</v>
      </c>
      <c r="M120" s="38" t="s">
        <v>235</v>
      </c>
      <c r="N120" s="19" t="s">
        <v>171</v>
      </c>
      <c r="O120" s="39">
        <v>0.0</v>
      </c>
      <c r="P120" s="39">
        <v>1.0</v>
      </c>
      <c r="Q120" s="39">
        <v>0.0</v>
      </c>
      <c r="R120" s="39">
        <v>0.0</v>
      </c>
      <c r="S120" s="40">
        <v>1.0</v>
      </c>
      <c r="T120" s="5">
        <v>1.0</v>
      </c>
      <c r="U120" s="2">
        <v>1.0</v>
      </c>
      <c r="V120" s="2" t="s">
        <v>171</v>
      </c>
    </row>
    <row r="121" ht="15.75" customHeight="1">
      <c r="B121" s="45" t="s">
        <v>276</v>
      </c>
      <c r="C121" s="30" t="s">
        <v>254</v>
      </c>
      <c r="D121" s="46" t="s">
        <v>217</v>
      </c>
      <c r="E121" s="46" t="s">
        <v>217</v>
      </c>
      <c r="F121" s="46" t="s">
        <v>217</v>
      </c>
      <c r="G121" s="46" t="s">
        <v>217</v>
      </c>
      <c r="H121" s="47" t="s">
        <v>217</v>
      </c>
      <c r="I121" s="2">
        <v>0.0</v>
      </c>
      <c r="J121" s="2">
        <v>6.0</v>
      </c>
      <c r="M121" s="5" t="s">
        <v>236</v>
      </c>
      <c r="N121" s="2" t="s">
        <v>171</v>
      </c>
      <c r="O121" s="41">
        <v>1.0</v>
      </c>
      <c r="P121" s="41">
        <v>0.0</v>
      </c>
      <c r="Q121" s="41">
        <v>0.0</v>
      </c>
      <c r="R121" s="41">
        <v>0.0</v>
      </c>
      <c r="S121" s="42">
        <v>0.0</v>
      </c>
      <c r="T121" s="5">
        <v>1.0</v>
      </c>
      <c r="U121" s="2">
        <v>1.0</v>
      </c>
      <c r="V121" s="2" t="s">
        <v>171</v>
      </c>
    </row>
    <row r="122" ht="15.75" customHeight="1">
      <c r="B122" s="5" t="s">
        <v>261</v>
      </c>
      <c r="C122" s="2" t="s">
        <v>169</v>
      </c>
      <c r="D122" s="48">
        <v>0.83</v>
      </c>
      <c r="E122" s="48">
        <v>0.83</v>
      </c>
      <c r="F122" s="48">
        <v>0.83</v>
      </c>
      <c r="G122" s="48">
        <v>0.83</v>
      </c>
      <c r="H122" s="49">
        <v>0.6</v>
      </c>
      <c r="I122" s="2">
        <v>6.0</v>
      </c>
      <c r="J122" s="2">
        <v>6.0</v>
      </c>
      <c r="M122" s="5" t="s">
        <v>237</v>
      </c>
      <c r="N122" s="2" t="s">
        <v>171</v>
      </c>
      <c r="O122" s="41">
        <v>1.0</v>
      </c>
      <c r="P122" s="41">
        <v>0.0</v>
      </c>
      <c r="Q122" s="41">
        <v>0.0</v>
      </c>
      <c r="R122" s="41">
        <v>0.0</v>
      </c>
      <c r="S122" s="42">
        <v>0.0</v>
      </c>
      <c r="T122" s="5">
        <v>1.0</v>
      </c>
      <c r="U122" s="2">
        <v>1.0</v>
      </c>
      <c r="V122" s="2" t="s">
        <v>171</v>
      </c>
    </row>
    <row r="123" ht="15.75" customHeight="1">
      <c r="B123" s="5" t="s">
        <v>261</v>
      </c>
      <c r="C123" s="2" t="s">
        <v>170</v>
      </c>
      <c r="D123" s="41">
        <v>0.67</v>
      </c>
      <c r="E123" s="41">
        <v>0.67</v>
      </c>
      <c r="F123" s="41">
        <v>0.67</v>
      </c>
      <c r="G123" s="41">
        <v>0.33</v>
      </c>
      <c r="H123" s="42">
        <v>0.0</v>
      </c>
      <c r="I123" s="2">
        <v>6.0</v>
      </c>
      <c r="J123" s="2">
        <v>6.0</v>
      </c>
      <c r="M123" s="5" t="s">
        <v>275</v>
      </c>
      <c r="N123" s="2" t="s">
        <v>171</v>
      </c>
      <c r="O123" s="41">
        <v>0.0</v>
      </c>
      <c r="P123" s="41">
        <v>1.0</v>
      </c>
      <c r="Q123" s="41">
        <v>0.0</v>
      </c>
      <c r="R123" s="41">
        <v>1.0</v>
      </c>
      <c r="S123" s="42">
        <v>1.0</v>
      </c>
      <c r="T123" s="5">
        <v>1.0</v>
      </c>
      <c r="U123" s="2">
        <v>1.0</v>
      </c>
      <c r="V123" s="2" t="s">
        <v>171</v>
      </c>
    </row>
    <row r="124" ht="15.75" customHeight="1">
      <c r="B124" s="5" t="s">
        <v>261</v>
      </c>
      <c r="C124" s="2" t="s">
        <v>174</v>
      </c>
      <c r="D124" s="41">
        <v>0.5</v>
      </c>
      <c r="E124" s="41">
        <v>0.33</v>
      </c>
      <c r="F124" s="41">
        <v>0.17</v>
      </c>
      <c r="G124" s="41">
        <v>0.33</v>
      </c>
      <c r="H124" s="42">
        <v>0.2</v>
      </c>
      <c r="I124" s="2">
        <v>6.0</v>
      </c>
      <c r="J124" s="2">
        <v>6.0</v>
      </c>
      <c r="M124" s="5" t="s">
        <v>234</v>
      </c>
      <c r="N124" s="2" t="s">
        <v>172</v>
      </c>
      <c r="O124" s="43">
        <v>0.0</v>
      </c>
      <c r="P124" s="43">
        <v>0.0</v>
      </c>
      <c r="Q124" s="43">
        <v>0.0</v>
      </c>
      <c r="R124" s="43">
        <v>0.0</v>
      </c>
      <c r="S124" s="44">
        <v>0.0</v>
      </c>
      <c r="T124" s="5">
        <v>1.0</v>
      </c>
      <c r="U124" s="2">
        <v>1.0</v>
      </c>
      <c r="V124" s="2" t="s">
        <v>172</v>
      </c>
    </row>
    <row r="125" ht="15.75" customHeight="1">
      <c r="B125" s="5" t="s">
        <v>261</v>
      </c>
      <c r="C125" s="2" t="s">
        <v>175</v>
      </c>
      <c r="D125" s="41">
        <v>0.5</v>
      </c>
      <c r="E125" s="41">
        <v>0.33</v>
      </c>
      <c r="F125" s="41">
        <v>0.17</v>
      </c>
      <c r="G125" s="41">
        <v>0.33</v>
      </c>
      <c r="H125" s="42">
        <v>0.2</v>
      </c>
      <c r="I125" s="2">
        <v>6.0</v>
      </c>
      <c r="J125" s="2">
        <v>6.0</v>
      </c>
      <c r="M125" s="38" t="s">
        <v>271</v>
      </c>
      <c r="N125" s="19" t="s">
        <v>172</v>
      </c>
      <c r="O125" s="39">
        <v>0.0</v>
      </c>
      <c r="P125" s="39">
        <v>0.0</v>
      </c>
      <c r="Q125" s="39">
        <v>0.0</v>
      </c>
      <c r="R125" s="39">
        <v>0.0</v>
      </c>
      <c r="S125" s="40">
        <v>0.0</v>
      </c>
      <c r="T125" s="5">
        <v>1.0</v>
      </c>
      <c r="U125" s="2">
        <v>1.0</v>
      </c>
      <c r="V125" s="2" t="s">
        <v>172</v>
      </c>
    </row>
    <row r="126" ht="15.75" customHeight="1">
      <c r="B126" s="5" t="s">
        <v>261</v>
      </c>
      <c r="C126" s="2" t="s">
        <v>173</v>
      </c>
      <c r="D126" s="41">
        <v>0.33</v>
      </c>
      <c r="E126" s="41">
        <v>0.33</v>
      </c>
      <c r="F126" s="41">
        <v>0.33</v>
      </c>
      <c r="G126" s="41">
        <v>0.17</v>
      </c>
      <c r="H126" s="42">
        <v>0.0</v>
      </c>
      <c r="I126" s="2">
        <v>6.0</v>
      </c>
      <c r="J126" s="2">
        <v>6.0</v>
      </c>
      <c r="M126" s="5" t="s">
        <v>272</v>
      </c>
      <c r="N126" s="2" t="s">
        <v>172</v>
      </c>
      <c r="O126" s="41">
        <v>0.0</v>
      </c>
      <c r="P126" s="41">
        <v>0.0</v>
      </c>
      <c r="Q126" s="41">
        <v>0.0</v>
      </c>
      <c r="R126" s="41">
        <v>0.0</v>
      </c>
      <c r="S126" s="42">
        <v>0.0</v>
      </c>
      <c r="T126" s="5">
        <v>1.0</v>
      </c>
      <c r="U126" s="2">
        <v>1.0</v>
      </c>
      <c r="V126" s="2" t="s">
        <v>172</v>
      </c>
    </row>
    <row r="127" ht="15.75" customHeight="1">
      <c r="B127" s="52" t="s">
        <v>261</v>
      </c>
      <c r="C127" s="53" t="s">
        <v>176</v>
      </c>
      <c r="D127" s="41">
        <v>0.33</v>
      </c>
      <c r="E127" s="41">
        <v>0.33</v>
      </c>
      <c r="F127" s="41">
        <v>0.33</v>
      </c>
      <c r="G127" s="41">
        <v>0.17</v>
      </c>
      <c r="H127" s="42">
        <v>0.0</v>
      </c>
      <c r="I127" s="2">
        <v>6.0</v>
      </c>
      <c r="J127" s="2">
        <v>6.0</v>
      </c>
      <c r="M127" s="5" t="s">
        <v>273</v>
      </c>
      <c r="N127" s="2" t="s">
        <v>172</v>
      </c>
      <c r="O127" s="41">
        <v>0.0</v>
      </c>
      <c r="P127" s="41">
        <v>0.0</v>
      </c>
      <c r="Q127" s="41">
        <v>0.0</v>
      </c>
      <c r="R127" s="41">
        <v>0.0</v>
      </c>
      <c r="S127" s="42">
        <v>0.0</v>
      </c>
      <c r="T127" s="5">
        <v>1.0</v>
      </c>
      <c r="U127" s="2">
        <v>1.0</v>
      </c>
      <c r="V127" s="2" t="s">
        <v>172</v>
      </c>
    </row>
    <row r="128" ht="15.75" customHeight="1">
      <c r="B128" s="5" t="s">
        <v>261</v>
      </c>
      <c r="C128" s="2" t="s">
        <v>171</v>
      </c>
      <c r="D128" s="48">
        <v>0.67</v>
      </c>
      <c r="E128" s="48">
        <v>0.5</v>
      </c>
      <c r="F128" s="48">
        <v>0.33</v>
      </c>
      <c r="G128" s="48">
        <v>0.17</v>
      </c>
      <c r="H128" s="49">
        <v>0.0</v>
      </c>
      <c r="I128" s="2">
        <v>6.0</v>
      </c>
      <c r="J128" s="2">
        <v>6.0</v>
      </c>
      <c r="M128" s="5" t="s">
        <v>235</v>
      </c>
      <c r="N128" s="2" t="s">
        <v>172</v>
      </c>
      <c r="O128" s="41">
        <v>0.0</v>
      </c>
      <c r="P128" s="41">
        <v>1.0</v>
      </c>
      <c r="Q128" s="41">
        <v>0.0</v>
      </c>
      <c r="R128" s="41">
        <v>0.0</v>
      </c>
      <c r="S128" s="42">
        <v>1.0</v>
      </c>
      <c r="T128" s="5">
        <v>1.0</v>
      </c>
      <c r="U128" s="2">
        <v>1.0</v>
      </c>
      <c r="V128" s="2" t="s">
        <v>172</v>
      </c>
    </row>
    <row r="129" ht="15.75" customHeight="1">
      <c r="B129" s="5" t="s">
        <v>261</v>
      </c>
      <c r="C129" s="2" t="s">
        <v>172</v>
      </c>
      <c r="D129" s="41">
        <v>0.17</v>
      </c>
      <c r="E129" s="41">
        <v>0.17</v>
      </c>
      <c r="F129" s="41">
        <v>0.0</v>
      </c>
      <c r="G129" s="41">
        <v>0.0</v>
      </c>
      <c r="H129" s="42">
        <v>0.0</v>
      </c>
      <c r="I129" s="2">
        <v>6.0</v>
      </c>
      <c r="J129" s="2">
        <v>6.0</v>
      </c>
      <c r="M129" s="5" t="s">
        <v>236</v>
      </c>
      <c r="N129" s="2" t="s">
        <v>172</v>
      </c>
      <c r="O129" s="43">
        <v>1.0</v>
      </c>
      <c r="P129" s="43">
        <v>0.0</v>
      </c>
      <c r="Q129" s="43">
        <v>0.0</v>
      </c>
      <c r="R129" s="43">
        <v>0.0</v>
      </c>
      <c r="S129" s="44">
        <v>0.0</v>
      </c>
      <c r="T129" s="5">
        <v>1.0</v>
      </c>
      <c r="U129" s="2">
        <v>1.0</v>
      </c>
      <c r="V129" s="2" t="s">
        <v>172</v>
      </c>
    </row>
    <row r="130" ht="15.75" customHeight="1">
      <c r="B130" s="5" t="s">
        <v>261</v>
      </c>
      <c r="C130" s="2" t="s">
        <v>177</v>
      </c>
      <c r="D130" s="41">
        <v>0.33</v>
      </c>
      <c r="E130" s="41">
        <v>0.33</v>
      </c>
      <c r="F130" s="41">
        <v>0.33</v>
      </c>
      <c r="G130" s="41">
        <v>0.0</v>
      </c>
      <c r="H130" s="42">
        <v>0.0</v>
      </c>
      <c r="I130" s="2">
        <v>6.0</v>
      </c>
      <c r="J130" s="2">
        <v>6.0</v>
      </c>
      <c r="M130" s="38" t="s">
        <v>237</v>
      </c>
      <c r="N130" s="19" t="s">
        <v>172</v>
      </c>
      <c r="O130" s="39">
        <v>1.0</v>
      </c>
      <c r="P130" s="39">
        <v>0.0</v>
      </c>
      <c r="Q130" s="39">
        <v>0.0</v>
      </c>
      <c r="R130" s="39">
        <v>0.0</v>
      </c>
      <c r="S130" s="40">
        <v>0.0</v>
      </c>
      <c r="T130" s="5">
        <v>1.0</v>
      </c>
      <c r="U130" s="2">
        <v>1.0</v>
      </c>
      <c r="V130" s="2" t="s">
        <v>172</v>
      </c>
    </row>
    <row r="131" ht="15.75" customHeight="1">
      <c r="B131" s="5" t="s">
        <v>277</v>
      </c>
      <c r="C131" s="2" t="s">
        <v>250</v>
      </c>
      <c r="D131" s="41" t="s">
        <v>217</v>
      </c>
      <c r="E131" s="41" t="s">
        <v>217</v>
      </c>
      <c r="F131" s="41" t="s">
        <v>217</v>
      </c>
      <c r="G131" s="41" t="s">
        <v>217</v>
      </c>
      <c r="H131" s="42" t="s">
        <v>217</v>
      </c>
      <c r="I131" s="2">
        <v>0.0</v>
      </c>
      <c r="J131" s="2">
        <v>6.0</v>
      </c>
      <c r="M131" s="5" t="s">
        <v>275</v>
      </c>
      <c r="N131" s="2" t="s">
        <v>172</v>
      </c>
      <c r="O131" s="41">
        <v>0.0</v>
      </c>
      <c r="P131" s="41">
        <v>1.0</v>
      </c>
      <c r="Q131" s="41">
        <v>0.0</v>
      </c>
      <c r="R131" s="41">
        <v>1.0</v>
      </c>
      <c r="S131" s="42">
        <v>1.0</v>
      </c>
      <c r="T131" s="5">
        <v>1.0</v>
      </c>
      <c r="U131" s="2">
        <v>1.0</v>
      </c>
      <c r="V131" s="2" t="s">
        <v>172</v>
      </c>
    </row>
    <row r="132" ht="15.75" customHeight="1">
      <c r="B132" s="5" t="s">
        <v>277</v>
      </c>
      <c r="C132" s="2" t="s">
        <v>179</v>
      </c>
      <c r="D132" s="41" t="s">
        <v>217</v>
      </c>
      <c r="E132" s="41" t="s">
        <v>217</v>
      </c>
      <c r="F132" s="41" t="s">
        <v>217</v>
      </c>
      <c r="G132" s="41" t="s">
        <v>217</v>
      </c>
      <c r="H132" s="42" t="s">
        <v>217</v>
      </c>
      <c r="I132" s="2">
        <v>0.0</v>
      </c>
      <c r="J132" s="2">
        <v>6.0</v>
      </c>
      <c r="M132" s="5" t="s">
        <v>234</v>
      </c>
      <c r="N132" s="2" t="s">
        <v>173</v>
      </c>
      <c r="O132" s="41">
        <v>0.0</v>
      </c>
      <c r="P132" s="41">
        <v>0.0</v>
      </c>
      <c r="Q132" s="41">
        <v>0.0</v>
      </c>
      <c r="R132" s="41">
        <v>0.0</v>
      </c>
      <c r="S132" s="42">
        <v>0.0</v>
      </c>
      <c r="T132" s="5">
        <v>1.0</v>
      </c>
      <c r="U132" s="2">
        <v>1.0</v>
      </c>
      <c r="V132" s="2" t="s">
        <v>173</v>
      </c>
    </row>
    <row r="133" ht="15.75" customHeight="1">
      <c r="B133" s="5" t="s">
        <v>278</v>
      </c>
      <c r="C133" s="2" t="s">
        <v>180</v>
      </c>
      <c r="D133" s="41">
        <v>1.0</v>
      </c>
      <c r="E133" s="41">
        <v>1.0</v>
      </c>
      <c r="F133" s="41">
        <v>1.0</v>
      </c>
      <c r="G133" s="41">
        <v>1.0</v>
      </c>
      <c r="H133" s="42" t="s">
        <v>217</v>
      </c>
      <c r="I133" s="2">
        <v>1.0</v>
      </c>
      <c r="J133" s="2">
        <v>6.0</v>
      </c>
      <c r="M133" s="5" t="s">
        <v>271</v>
      </c>
      <c r="N133" s="2" t="s">
        <v>173</v>
      </c>
      <c r="O133" s="41">
        <v>0.0</v>
      </c>
      <c r="P133" s="41">
        <v>0.0</v>
      </c>
      <c r="Q133" s="41">
        <v>0.0</v>
      </c>
      <c r="R133" s="41">
        <v>0.0</v>
      </c>
      <c r="S133" s="42">
        <v>0.0</v>
      </c>
      <c r="T133" s="5">
        <v>1.0</v>
      </c>
      <c r="U133" s="2">
        <v>1.0</v>
      </c>
      <c r="V133" s="2" t="s">
        <v>173</v>
      </c>
    </row>
    <row r="134" ht="15.75" customHeight="1">
      <c r="B134" s="5" t="s">
        <v>277</v>
      </c>
      <c r="C134" s="2" t="s">
        <v>254</v>
      </c>
      <c r="D134" s="43" t="s">
        <v>217</v>
      </c>
      <c r="E134" s="43" t="s">
        <v>217</v>
      </c>
      <c r="F134" s="43" t="s">
        <v>217</v>
      </c>
      <c r="G134" s="43" t="s">
        <v>217</v>
      </c>
      <c r="H134" s="44" t="s">
        <v>217</v>
      </c>
      <c r="I134" s="2">
        <v>0.0</v>
      </c>
      <c r="J134" s="2">
        <v>6.0</v>
      </c>
      <c r="M134" s="5" t="s">
        <v>272</v>
      </c>
      <c r="N134" s="2" t="s">
        <v>173</v>
      </c>
      <c r="O134" s="43">
        <v>0.0</v>
      </c>
      <c r="P134" s="43">
        <v>0.0</v>
      </c>
      <c r="Q134" s="43">
        <v>0.0</v>
      </c>
      <c r="R134" s="43">
        <v>0.0</v>
      </c>
      <c r="S134" s="44">
        <v>0.0</v>
      </c>
      <c r="T134" s="5">
        <v>1.0</v>
      </c>
      <c r="U134" s="2">
        <v>1.0</v>
      </c>
      <c r="V134" s="2" t="s">
        <v>173</v>
      </c>
    </row>
    <row r="135" ht="15.75" customHeight="1">
      <c r="B135" s="38" t="s">
        <v>221</v>
      </c>
      <c r="C135" s="19" t="s">
        <v>169</v>
      </c>
      <c r="D135" s="39">
        <v>1.0</v>
      </c>
      <c r="E135" s="39">
        <v>1.0</v>
      </c>
      <c r="F135" s="39">
        <v>1.0</v>
      </c>
      <c r="G135" s="39">
        <v>1.0</v>
      </c>
      <c r="H135" s="40">
        <v>1.0</v>
      </c>
      <c r="I135" s="2">
        <v>6.0</v>
      </c>
      <c r="J135" s="2">
        <v>6.0</v>
      </c>
      <c r="M135" s="38" t="s">
        <v>273</v>
      </c>
      <c r="N135" s="19" t="s">
        <v>173</v>
      </c>
      <c r="O135" s="39">
        <v>0.0</v>
      </c>
      <c r="P135" s="39">
        <v>0.0</v>
      </c>
      <c r="Q135" s="39">
        <v>0.0</v>
      </c>
      <c r="R135" s="39">
        <v>0.0</v>
      </c>
      <c r="S135" s="40">
        <v>0.0</v>
      </c>
      <c r="T135" s="5">
        <v>1.0</v>
      </c>
      <c r="U135" s="2">
        <v>1.0</v>
      </c>
      <c r="V135" s="2" t="s">
        <v>173</v>
      </c>
    </row>
    <row r="136" ht="15.75" customHeight="1">
      <c r="B136" s="5" t="s">
        <v>221</v>
      </c>
      <c r="C136" s="2" t="s">
        <v>170</v>
      </c>
      <c r="D136" s="43">
        <v>0.33</v>
      </c>
      <c r="E136" s="43">
        <v>0.33</v>
      </c>
      <c r="F136" s="43">
        <v>0.33</v>
      </c>
      <c r="G136" s="43">
        <v>0.17</v>
      </c>
      <c r="H136" s="44">
        <v>0.0</v>
      </c>
      <c r="I136" s="2">
        <v>6.0</v>
      </c>
      <c r="J136" s="2">
        <v>6.0</v>
      </c>
      <c r="M136" s="5" t="s">
        <v>235</v>
      </c>
      <c r="N136" s="2" t="s">
        <v>173</v>
      </c>
      <c r="O136" s="41">
        <v>0.0</v>
      </c>
      <c r="P136" s="41">
        <v>1.0</v>
      </c>
      <c r="Q136" s="41">
        <v>0.0</v>
      </c>
      <c r="R136" s="41">
        <v>0.0</v>
      </c>
      <c r="S136" s="42">
        <v>1.0</v>
      </c>
      <c r="T136" s="5">
        <v>1.0</v>
      </c>
      <c r="U136" s="2">
        <v>1.0</v>
      </c>
      <c r="V136" s="2" t="s">
        <v>173</v>
      </c>
    </row>
    <row r="137" ht="15.75" customHeight="1">
      <c r="B137" s="50" t="s">
        <v>221</v>
      </c>
      <c r="C137" s="51" t="s">
        <v>174</v>
      </c>
      <c r="D137" s="41">
        <v>0.17</v>
      </c>
      <c r="E137" s="41">
        <v>0.17</v>
      </c>
      <c r="F137" s="41">
        <v>0.17</v>
      </c>
      <c r="G137" s="41">
        <v>0.0</v>
      </c>
      <c r="H137" s="42">
        <v>0.0</v>
      </c>
      <c r="I137" s="2">
        <v>6.0</v>
      </c>
      <c r="J137" s="2">
        <v>6.0</v>
      </c>
      <c r="M137" s="5" t="s">
        <v>236</v>
      </c>
      <c r="N137" s="2" t="s">
        <v>173</v>
      </c>
      <c r="O137" s="41">
        <v>1.0</v>
      </c>
      <c r="P137" s="41">
        <v>0.0</v>
      </c>
      <c r="Q137" s="41">
        <v>0.0</v>
      </c>
      <c r="R137" s="41">
        <v>0.0</v>
      </c>
      <c r="S137" s="42">
        <v>0.0</v>
      </c>
      <c r="T137" s="5">
        <v>1.0</v>
      </c>
      <c r="U137" s="2">
        <v>1.0</v>
      </c>
      <c r="V137" s="2" t="s">
        <v>173</v>
      </c>
    </row>
    <row r="138" ht="15.75" customHeight="1">
      <c r="B138" s="5" t="s">
        <v>221</v>
      </c>
      <c r="C138" s="2" t="s">
        <v>175</v>
      </c>
      <c r="D138" s="41">
        <v>0.17</v>
      </c>
      <c r="E138" s="41">
        <v>0.17</v>
      </c>
      <c r="F138" s="41">
        <v>0.17</v>
      </c>
      <c r="G138" s="41">
        <v>0.0</v>
      </c>
      <c r="H138" s="42">
        <v>0.0</v>
      </c>
      <c r="I138" s="2">
        <v>6.0</v>
      </c>
      <c r="J138" s="2">
        <v>6.0</v>
      </c>
      <c r="M138" s="5" t="s">
        <v>237</v>
      </c>
      <c r="N138" s="2" t="s">
        <v>173</v>
      </c>
      <c r="O138" s="41">
        <v>0.0</v>
      </c>
      <c r="P138" s="41">
        <v>0.0</v>
      </c>
      <c r="Q138" s="41">
        <v>0.0</v>
      </c>
      <c r="R138" s="41">
        <v>0.0</v>
      </c>
      <c r="S138" s="42">
        <v>0.0</v>
      </c>
      <c r="T138" s="5">
        <v>1.0</v>
      </c>
      <c r="U138" s="2">
        <v>1.0</v>
      </c>
      <c r="V138" s="2" t="s">
        <v>173</v>
      </c>
    </row>
    <row r="139" ht="15.75" customHeight="1">
      <c r="B139" s="5" t="s">
        <v>221</v>
      </c>
      <c r="C139" s="2" t="s">
        <v>173</v>
      </c>
      <c r="D139" s="41">
        <v>0.17</v>
      </c>
      <c r="E139" s="41">
        <v>0.17</v>
      </c>
      <c r="F139" s="41">
        <v>0.0</v>
      </c>
      <c r="G139" s="41">
        <v>0.0</v>
      </c>
      <c r="H139" s="42">
        <v>0.0</v>
      </c>
      <c r="I139" s="2">
        <v>6.0</v>
      </c>
      <c r="J139" s="2">
        <v>6.0</v>
      </c>
      <c r="M139" s="5" t="s">
        <v>275</v>
      </c>
      <c r="N139" s="2" t="s">
        <v>173</v>
      </c>
      <c r="O139" s="43">
        <v>1.0</v>
      </c>
      <c r="P139" s="43">
        <v>0.0</v>
      </c>
      <c r="Q139" s="43">
        <v>0.0</v>
      </c>
      <c r="R139" s="43">
        <v>1.0</v>
      </c>
      <c r="S139" s="44">
        <v>1.0</v>
      </c>
      <c r="T139" s="5">
        <v>1.0</v>
      </c>
      <c r="U139" s="2">
        <v>1.0</v>
      </c>
      <c r="V139" s="2" t="s">
        <v>173</v>
      </c>
    </row>
    <row r="140" ht="15.75" customHeight="1">
      <c r="B140" s="5" t="s">
        <v>221</v>
      </c>
      <c r="C140" s="2" t="s">
        <v>176</v>
      </c>
      <c r="D140" s="41">
        <v>0.17</v>
      </c>
      <c r="E140" s="41">
        <v>0.17</v>
      </c>
      <c r="F140" s="41">
        <v>0.0</v>
      </c>
      <c r="G140" s="41">
        <v>0.0</v>
      </c>
      <c r="H140" s="42">
        <v>0.0</v>
      </c>
      <c r="I140" s="2">
        <v>6.0</v>
      </c>
      <c r="J140" s="2">
        <v>6.0</v>
      </c>
      <c r="M140" s="38" t="s">
        <v>238</v>
      </c>
      <c r="N140" s="19" t="s">
        <v>169</v>
      </c>
      <c r="O140" s="39" t="s">
        <v>217</v>
      </c>
      <c r="P140" s="39" t="s">
        <v>217</v>
      </c>
      <c r="Q140" s="39" t="s">
        <v>217</v>
      </c>
      <c r="R140" s="39" t="s">
        <v>217</v>
      </c>
      <c r="S140" s="40" t="s">
        <v>217</v>
      </c>
      <c r="T140" s="5">
        <v>0.0</v>
      </c>
      <c r="U140" s="2">
        <v>0.0</v>
      </c>
      <c r="V140" s="2" t="s">
        <v>169</v>
      </c>
    </row>
    <row r="141" ht="15.75" customHeight="1">
      <c r="B141" s="5" t="s">
        <v>221</v>
      </c>
      <c r="C141" s="2" t="s">
        <v>171</v>
      </c>
      <c r="D141" s="41">
        <v>0.17</v>
      </c>
      <c r="E141" s="41">
        <v>0.17</v>
      </c>
      <c r="F141" s="41">
        <v>0.0</v>
      </c>
      <c r="G141" s="41">
        <v>0.0</v>
      </c>
      <c r="H141" s="42">
        <v>0.0</v>
      </c>
      <c r="I141" s="2">
        <v>6.0</v>
      </c>
      <c r="J141" s="2">
        <v>6.0</v>
      </c>
      <c r="M141" s="5" t="s">
        <v>239</v>
      </c>
      <c r="N141" s="2" t="s">
        <v>169</v>
      </c>
      <c r="O141" s="41" t="s">
        <v>217</v>
      </c>
      <c r="P141" s="41" t="s">
        <v>217</v>
      </c>
      <c r="Q141" s="41" t="s">
        <v>217</v>
      </c>
      <c r="R141" s="41" t="s">
        <v>217</v>
      </c>
      <c r="S141" s="42" t="s">
        <v>217</v>
      </c>
      <c r="T141" s="5">
        <v>0.0</v>
      </c>
      <c r="U141" s="2">
        <v>0.0</v>
      </c>
      <c r="V141" s="2" t="s">
        <v>169</v>
      </c>
    </row>
    <row r="142" ht="15.75" customHeight="1">
      <c r="B142" s="5" t="s">
        <v>221</v>
      </c>
      <c r="C142" s="2" t="s">
        <v>172</v>
      </c>
      <c r="D142" s="41">
        <v>0.17</v>
      </c>
      <c r="E142" s="41">
        <v>0.17</v>
      </c>
      <c r="F142" s="41">
        <v>0.0</v>
      </c>
      <c r="G142" s="41">
        <v>0.0</v>
      </c>
      <c r="H142" s="42">
        <v>0.0</v>
      </c>
      <c r="I142" s="2">
        <v>6.0</v>
      </c>
      <c r="J142" s="2">
        <v>6.0</v>
      </c>
      <c r="M142" s="5" t="s">
        <v>238</v>
      </c>
      <c r="N142" s="2" t="s">
        <v>170</v>
      </c>
      <c r="O142" s="41" t="s">
        <v>217</v>
      </c>
      <c r="P142" s="41" t="s">
        <v>217</v>
      </c>
      <c r="Q142" s="41" t="s">
        <v>217</v>
      </c>
      <c r="R142" s="41" t="s">
        <v>217</v>
      </c>
      <c r="S142" s="42" t="s">
        <v>217</v>
      </c>
      <c r="T142" s="5">
        <v>0.0</v>
      </c>
      <c r="U142" s="2">
        <v>0.0</v>
      </c>
      <c r="V142" s="2" t="s">
        <v>170</v>
      </c>
    </row>
    <row r="143" ht="15.75" customHeight="1">
      <c r="B143" s="5" t="s">
        <v>221</v>
      </c>
      <c r="C143" s="2" t="s">
        <v>177</v>
      </c>
      <c r="D143" s="41">
        <v>0.17</v>
      </c>
      <c r="E143" s="41">
        <v>0.33</v>
      </c>
      <c r="F143" s="41">
        <v>0.17</v>
      </c>
      <c r="G143" s="41">
        <v>0.0</v>
      </c>
      <c r="H143" s="42">
        <v>0.0</v>
      </c>
      <c r="I143" s="2">
        <v>6.0</v>
      </c>
      <c r="J143" s="2">
        <v>6.0</v>
      </c>
      <c r="M143" s="5" t="s">
        <v>239</v>
      </c>
      <c r="N143" s="2" t="s">
        <v>170</v>
      </c>
      <c r="O143" s="41" t="s">
        <v>217</v>
      </c>
      <c r="P143" s="41" t="s">
        <v>217</v>
      </c>
      <c r="Q143" s="41" t="s">
        <v>217</v>
      </c>
      <c r="R143" s="41" t="s">
        <v>217</v>
      </c>
      <c r="S143" s="42" t="s">
        <v>217</v>
      </c>
      <c r="T143" s="5">
        <v>0.0</v>
      </c>
      <c r="U143" s="2">
        <v>0.0</v>
      </c>
      <c r="V143" s="2" t="s">
        <v>170</v>
      </c>
    </row>
    <row r="144" ht="15.75" customHeight="1">
      <c r="B144" s="5" t="s">
        <v>279</v>
      </c>
      <c r="C144" s="2" t="s">
        <v>250</v>
      </c>
      <c r="D144" s="41" t="s">
        <v>217</v>
      </c>
      <c r="E144" s="41" t="s">
        <v>217</v>
      </c>
      <c r="F144" s="41" t="s">
        <v>217</v>
      </c>
      <c r="G144" s="41" t="s">
        <v>217</v>
      </c>
      <c r="H144" s="42" t="s">
        <v>217</v>
      </c>
      <c r="I144" s="2">
        <v>0.0</v>
      </c>
      <c r="J144" s="2">
        <v>6.0</v>
      </c>
      <c r="M144" s="5" t="s">
        <v>238</v>
      </c>
      <c r="N144" s="2" t="s">
        <v>171</v>
      </c>
      <c r="O144" s="43" t="s">
        <v>217</v>
      </c>
      <c r="P144" s="43" t="s">
        <v>217</v>
      </c>
      <c r="Q144" s="43" t="s">
        <v>217</v>
      </c>
      <c r="R144" s="43" t="s">
        <v>217</v>
      </c>
      <c r="S144" s="44" t="s">
        <v>217</v>
      </c>
      <c r="T144" s="5">
        <v>0.0</v>
      </c>
      <c r="U144" s="2">
        <v>0.0</v>
      </c>
      <c r="V144" s="2" t="s">
        <v>171</v>
      </c>
    </row>
    <row r="145" ht="15.75" customHeight="1">
      <c r="B145" s="52" t="s">
        <v>279</v>
      </c>
      <c r="C145" s="53" t="s">
        <v>179</v>
      </c>
      <c r="D145" s="41" t="s">
        <v>217</v>
      </c>
      <c r="E145" s="41" t="s">
        <v>217</v>
      </c>
      <c r="F145" s="41" t="s">
        <v>217</v>
      </c>
      <c r="G145" s="41" t="s">
        <v>217</v>
      </c>
      <c r="H145" s="42" t="s">
        <v>217</v>
      </c>
      <c r="I145" s="2">
        <v>0.0</v>
      </c>
      <c r="J145" s="2">
        <v>6.0</v>
      </c>
      <c r="M145" s="38" t="s">
        <v>239</v>
      </c>
      <c r="N145" s="19" t="s">
        <v>171</v>
      </c>
      <c r="O145" s="39" t="s">
        <v>217</v>
      </c>
      <c r="P145" s="39" t="s">
        <v>217</v>
      </c>
      <c r="Q145" s="39" t="s">
        <v>217</v>
      </c>
      <c r="R145" s="39" t="s">
        <v>217</v>
      </c>
      <c r="S145" s="40" t="s">
        <v>217</v>
      </c>
      <c r="T145" s="5">
        <v>0.0</v>
      </c>
      <c r="U145" s="2">
        <v>0.0</v>
      </c>
      <c r="V145" s="2" t="s">
        <v>171</v>
      </c>
    </row>
    <row r="146" ht="15.75" customHeight="1">
      <c r="B146" s="5" t="s">
        <v>279</v>
      </c>
      <c r="C146" s="2" t="s">
        <v>180</v>
      </c>
      <c r="D146" s="48" t="s">
        <v>217</v>
      </c>
      <c r="E146" s="48" t="s">
        <v>217</v>
      </c>
      <c r="F146" s="48" t="s">
        <v>217</v>
      </c>
      <c r="G146" s="48" t="s">
        <v>217</v>
      </c>
      <c r="H146" s="49" t="s">
        <v>217</v>
      </c>
      <c r="I146" s="2">
        <v>0.0</v>
      </c>
      <c r="J146" s="2">
        <v>6.0</v>
      </c>
      <c r="M146" s="5" t="s">
        <v>238</v>
      </c>
      <c r="N146" s="2" t="s">
        <v>172</v>
      </c>
      <c r="O146" s="41" t="s">
        <v>217</v>
      </c>
      <c r="P146" s="41" t="s">
        <v>217</v>
      </c>
      <c r="Q146" s="41" t="s">
        <v>217</v>
      </c>
      <c r="R146" s="41" t="s">
        <v>217</v>
      </c>
      <c r="S146" s="42" t="s">
        <v>217</v>
      </c>
      <c r="T146" s="5">
        <v>0.0</v>
      </c>
      <c r="U146" s="2">
        <v>0.0</v>
      </c>
      <c r="V146" s="2" t="s">
        <v>172</v>
      </c>
    </row>
    <row r="147" ht="15.75" customHeight="1">
      <c r="B147" s="45" t="s">
        <v>280</v>
      </c>
      <c r="C147" s="30" t="s">
        <v>254</v>
      </c>
      <c r="D147" s="46">
        <v>1.0</v>
      </c>
      <c r="E147" s="46">
        <v>1.0</v>
      </c>
      <c r="F147" s="46">
        <v>1.0</v>
      </c>
      <c r="G147" s="46">
        <v>1.0</v>
      </c>
      <c r="H147" s="47">
        <v>0.0</v>
      </c>
      <c r="I147" s="2">
        <v>1.0</v>
      </c>
      <c r="J147" s="2">
        <v>6.0</v>
      </c>
      <c r="M147" s="5" t="s">
        <v>239</v>
      </c>
      <c r="N147" s="2" t="s">
        <v>172</v>
      </c>
      <c r="O147" s="41" t="s">
        <v>217</v>
      </c>
      <c r="P147" s="41" t="s">
        <v>217</v>
      </c>
      <c r="Q147" s="41" t="s">
        <v>217</v>
      </c>
      <c r="R147" s="41" t="s">
        <v>217</v>
      </c>
      <c r="S147" s="42" t="s">
        <v>217</v>
      </c>
      <c r="T147" s="5">
        <v>0.0</v>
      </c>
      <c r="U147" s="2">
        <v>0.0</v>
      </c>
      <c r="V147" s="2" t="s">
        <v>172</v>
      </c>
    </row>
    <row r="148" ht="15.75" customHeight="1">
      <c r="B148" s="5" t="s">
        <v>263</v>
      </c>
      <c r="C148" s="2" t="s">
        <v>169</v>
      </c>
      <c r="D148" s="48">
        <v>0.6</v>
      </c>
      <c r="E148" s="48">
        <v>0.6</v>
      </c>
      <c r="F148" s="48">
        <v>0.6</v>
      </c>
      <c r="G148" s="48">
        <v>0.4</v>
      </c>
      <c r="H148" s="49">
        <v>0.5</v>
      </c>
      <c r="I148" s="2">
        <v>5.0</v>
      </c>
      <c r="J148" s="2">
        <v>5.0</v>
      </c>
      <c r="M148" s="5" t="s">
        <v>238</v>
      </c>
      <c r="N148" s="2" t="s">
        <v>173</v>
      </c>
      <c r="O148" s="41" t="s">
        <v>217</v>
      </c>
      <c r="P148" s="41" t="s">
        <v>217</v>
      </c>
      <c r="Q148" s="41" t="s">
        <v>217</v>
      </c>
      <c r="R148" s="41" t="s">
        <v>217</v>
      </c>
      <c r="S148" s="42" t="s">
        <v>217</v>
      </c>
      <c r="T148" s="5">
        <v>0.0</v>
      </c>
      <c r="U148" s="2">
        <v>0.0</v>
      </c>
      <c r="V148" s="2" t="s">
        <v>173</v>
      </c>
    </row>
    <row r="149" ht="15.75" customHeight="1">
      <c r="B149" s="5" t="s">
        <v>263</v>
      </c>
      <c r="C149" s="2" t="s">
        <v>170</v>
      </c>
      <c r="D149" s="41">
        <v>0.4</v>
      </c>
      <c r="E149" s="41">
        <v>0.4</v>
      </c>
      <c r="F149" s="41">
        <v>0.0</v>
      </c>
      <c r="G149" s="41">
        <v>0.2</v>
      </c>
      <c r="H149" s="42">
        <v>0.25</v>
      </c>
      <c r="I149" s="2">
        <v>5.0</v>
      </c>
      <c r="J149" s="2">
        <v>5.0</v>
      </c>
      <c r="M149" s="5" t="s">
        <v>239</v>
      </c>
      <c r="N149" s="2" t="s">
        <v>173</v>
      </c>
      <c r="O149" s="43" t="s">
        <v>217</v>
      </c>
      <c r="P149" s="43" t="s">
        <v>217</v>
      </c>
      <c r="Q149" s="43" t="s">
        <v>217</v>
      </c>
      <c r="R149" s="43" t="s">
        <v>217</v>
      </c>
      <c r="S149" s="44" t="s">
        <v>217</v>
      </c>
      <c r="T149" s="5">
        <v>0.0</v>
      </c>
      <c r="U149" s="2">
        <v>0.0</v>
      </c>
      <c r="V149" s="2" t="s">
        <v>173</v>
      </c>
    </row>
    <row r="150" ht="15.75" customHeight="1">
      <c r="B150" s="52" t="s">
        <v>263</v>
      </c>
      <c r="C150" s="53" t="s">
        <v>174</v>
      </c>
      <c r="D150" s="41">
        <v>0.0</v>
      </c>
      <c r="E150" s="41">
        <v>0.0</v>
      </c>
      <c r="F150" s="41">
        <v>0.0</v>
      </c>
      <c r="G150" s="41">
        <v>0.0</v>
      </c>
      <c r="H150" s="42">
        <v>0.25</v>
      </c>
      <c r="I150" s="2">
        <v>5.0</v>
      </c>
      <c r="J150" s="2">
        <v>5.0</v>
      </c>
      <c r="M150" s="19"/>
      <c r="N150" s="19"/>
      <c r="O150" s="19"/>
      <c r="P150" s="19"/>
      <c r="Q150" s="19"/>
      <c r="R150" s="19"/>
      <c r="S150" s="19"/>
      <c r="T150" s="2"/>
      <c r="U150" s="2"/>
    </row>
    <row r="151" ht="15.75" customHeight="1">
      <c r="B151" s="5" t="s">
        <v>263</v>
      </c>
      <c r="C151" s="2" t="s">
        <v>175</v>
      </c>
      <c r="D151" s="48">
        <v>0.2</v>
      </c>
      <c r="E151" s="48">
        <v>0.0</v>
      </c>
      <c r="F151" s="48">
        <v>0.0</v>
      </c>
      <c r="G151" s="48">
        <v>0.0</v>
      </c>
      <c r="H151" s="49">
        <v>0.0</v>
      </c>
      <c r="I151" s="2">
        <v>5.0</v>
      </c>
      <c r="J151" s="2">
        <v>5.0</v>
      </c>
      <c r="M151" s="2" t="s">
        <v>281</v>
      </c>
      <c r="N151" s="2"/>
      <c r="O151" s="2"/>
      <c r="P151" s="2"/>
      <c r="Q151" s="2"/>
      <c r="R151" s="2"/>
      <c r="S151" s="2"/>
      <c r="T151" s="2"/>
      <c r="U151" s="2"/>
    </row>
    <row r="152" ht="15.75" customHeight="1">
      <c r="B152" s="5" t="s">
        <v>263</v>
      </c>
      <c r="C152" s="2" t="s">
        <v>173</v>
      </c>
      <c r="D152" s="41">
        <v>0.0</v>
      </c>
      <c r="E152" s="41">
        <v>0.0</v>
      </c>
      <c r="F152" s="41">
        <v>0.0</v>
      </c>
      <c r="G152" s="41">
        <v>0.2</v>
      </c>
      <c r="H152" s="42">
        <v>0.25</v>
      </c>
      <c r="I152" s="2">
        <v>5.0</v>
      </c>
      <c r="J152" s="2">
        <v>5.0</v>
      </c>
      <c r="M152" s="2"/>
      <c r="N152" s="2"/>
      <c r="O152" s="2"/>
      <c r="P152" s="2"/>
      <c r="Q152" s="2"/>
      <c r="R152" s="2"/>
      <c r="S152" s="2"/>
      <c r="T152" s="2"/>
      <c r="U152" s="2"/>
    </row>
    <row r="153" ht="15.75" customHeight="1">
      <c r="B153" s="5" t="s">
        <v>263</v>
      </c>
      <c r="C153" s="2" t="s">
        <v>176</v>
      </c>
      <c r="D153" s="41">
        <v>0.0</v>
      </c>
      <c r="E153" s="41">
        <v>0.2</v>
      </c>
      <c r="F153" s="41">
        <v>0.0</v>
      </c>
      <c r="G153" s="41">
        <v>0.2</v>
      </c>
      <c r="H153" s="42">
        <v>0.25</v>
      </c>
      <c r="I153" s="2">
        <v>5.0</v>
      </c>
      <c r="J153" s="2">
        <v>5.0</v>
      </c>
      <c r="M153" s="2"/>
      <c r="N153" s="1" t="s">
        <v>242</v>
      </c>
      <c r="O153" s="1" t="s">
        <v>183</v>
      </c>
      <c r="P153" s="1" t="s">
        <v>243</v>
      </c>
      <c r="Q153" s="1" t="s">
        <v>244</v>
      </c>
      <c r="R153" s="1" t="s">
        <v>245</v>
      </c>
      <c r="S153" s="1" t="s">
        <v>282</v>
      </c>
      <c r="T153" s="2"/>
      <c r="U153" s="2"/>
    </row>
    <row r="154" ht="15.75" customHeight="1">
      <c r="B154" s="5" t="s">
        <v>263</v>
      </c>
      <c r="C154" s="2" t="s">
        <v>171</v>
      </c>
      <c r="D154" s="41">
        <v>0.2</v>
      </c>
      <c r="E154" s="41">
        <v>0.4</v>
      </c>
      <c r="F154" s="41">
        <v>0.2</v>
      </c>
      <c r="G154" s="41">
        <v>0.0</v>
      </c>
      <c r="H154" s="42">
        <v>0.25</v>
      </c>
      <c r="I154" s="2">
        <v>5.0</v>
      </c>
      <c r="J154" s="2">
        <v>5.0</v>
      </c>
      <c r="M154" s="1" t="s">
        <v>169</v>
      </c>
      <c r="N154" s="2">
        <v>24.0</v>
      </c>
      <c r="O154" s="2">
        <v>21.0</v>
      </c>
      <c r="P154" s="2">
        <v>21.0</v>
      </c>
      <c r="Q154" s="2">
        <v>20.0</v>
      </c>
      <c r="R154" s="2">
        <v>20.0</v>
      </c>
      <c r="S154" s="2">
        <v>27.0</v>
      </c>
      <c r="T154" s="2"/>
      <c r="U154" s="2"/>
    </row>
    <row r="155" ht="15.75" customHeight="1">
      <c r="B155" s="5" t="s">
        <v>263</v>
      </c>
      <c r="C155" s="2" t="s">
        <v>172</v>
      </c>
      <c r="D155" s="41">
        <v>0.0</v>
      </c>
      <c r="E155" s="41">
        <v>0.0</v>
      </c>
      <c r="F155" s="41">
        <v>0.0</v>
      </c>
      <c r="G155" s="41">
        <v>0.2</v>
      </c>
      <c r="H155" s="42">
        <v>0.25</v>
      </c>
      <c r="I155" s="2">
        <v>5.0</v>
      </c>
      <c r="J155" s="2">
        <v>5.0</v>
      </c>
      <c r="M155" s="1" t="s">
        <v>170</v>
      </c>
      <c r="N155" s="2">
        <v>13.0</v>
      </c>
      <c r="O155" s="2">
        <v>7.0</v>
      </c>
      <c r="P155" s="2">
        <v>6.0</v>
      </c>
      <c r="Q155" s="2">
        <v>5.0</v>
      </c>
      <c r="R155" s="2">
        <v>5.0</v>
      </c>
      <c r="S155" s="2">
        <v>27.0</v>
      </c>
      <c r="T155" s="2"/>
      <c r="U155" s="2"/>
    </row>
    <row r="156" ht="15.75" customHeight="1">
      <c r="B156" s="5" t="s">
        <v>263</v>
      </c>
      <c r="C156" s="2" t="s">
        <v>177</v>
      </c>
      <c r="D156" s="41">
        <v>0.2</v>
      </c>
      <c r="E156" s="41">
        <v>0.0</v>
      </c>
      <c r="F156" s="41">
        <v>0.0</v>
      </c>
      <c r="G156" s="41">
        <v>0.2</v>
      </c>
      <c r="H156" s="42">
        <v>0.25</v>
      </c>
      <c r="I156" s="2">
        <v>5.0</v>
      </c>
      <c r="J156" s="2">
        <v>5.0</v>
      </c>
      <c r="M156" s="1" t="s">
        <v>171</v>
      </c>
      <c r="N156" s="2">
        <v>6.0</v>
      </c>
      <c r="O156" s="2">
        <v>5.0</v>
      </c>
      <c r="P156" s="2">
        <v>1.0</v>
      </c>
      <c r="Q156" s="2">
        <v>1.0</v>
      </c>
      <c r="R156" s="2">
        <v>3.0</v>
      </c>
      <c r="S156" s="2">
        <v>27.0</v>
      </c>
      <c r="T156" s="2"/>
      <c r="U156" s="2"/>
    </row>
    <row r="157" ht="15.75" customHeight="1">
      <c r="B157" s="5" t="s">
        <v>283</v>
      </c>
      <c r="C157" s="2" t="s">
        <v>250</v>
      </c>
      <c r="D157" s="41" t="s">
        <v>217</v>
      </c>
      <c r="E157" s="41" t="s">
        <v>217</v>
      </c>
      <c r="F157" s="41" t="s">
        <v>217</v>
      </c>
      <c r="G157" s="41" t="s">
        <v>217</v>
      </c>
      <c r="H157" s="42" t="s">
        <v>217</v>
      </c>
      <c r="I157" s="2">
        <v>0.0</v>
      </c>
      <c r="J157" s="2">
        <v>5.0</v>
      </c>
      <c r="M157" s="1" t="s">
        <v>172</v>
      </c>
      <c r="N157" s="2">
        <v>5.0</v>
      </c>
      <c r="O157" s="2">
        <v>4.0</v>
      </c>
      <c r="P157" s="2">
        <v>1.0</v>
      </c>
      <c r="Q157" s="2">
        <v>1.0</v>
      </c>
      <c r="R157" s="2">
        <v>3.0</v>
      </c>
      <c r="S157" s="2">
        <v>27.0</v>
      </c>
      <c r="T157" s="2"/>
      <c r="U157" s="2"/>
    </row>
    <row r="158" ht="15.75" customHeight="1">
      <c r="B158" s="5" t="s">
        <v>283</v>
      </c>
      <c r="C158" s="2" t="s">
        <v>179</v>
      </c>
      <c r="D158" s="41" t="s">
        <v>217</v>
      </c>
      <c r="E158" s="41" t="s">
        <v>217</v>
      </c>
      <c r="F158" s="41" t="s">
        <v>217</v>
      </c>
      <c r="G158" s="41" t="s">
        <v>217</v>
      </c>
      <c r="H158" s="42" t="s">
        <v>217</v>
      </c>
      <c r="I158" s="2">
        <v>0.0</v>
      </c>
      <c r="J158" s="2">
        <v>5.0</v>
      </c>
      <c r="M158" s="1" t="s">
        <v>173</v>
      </c>
      <c r="N158" s="2">
        <v>3.0</v>
      </c>
      <c r="O158" s="2">
        <v>1.0</v>
      </c>
      <c r="P158" s="2">
        <v>0.0</v>
      </c>
      <c r="Q158" s="2">
        <v>1.0</v>
      </c>
      <c r="R158" s="2">
        <v>3.0</v>
      </c>
      <c r="S158" s="2">
        <v>27.0</v>
      </c>
    </row>
    <row r="159" ht="15.75" customHeight="1">
      <c r="B159" s="5" t="s">
        <v>283</v>
      </c>
      <c r="C159" s="2" t="s">
        <v>180</v>
      </c>
      <c r="D159" s="41" t="s">
        <v>217</v>
      </c>
      <c r="E159" s="41" t="s">
        <v>217</v>
      </c>
      <c r="F159" s="41" t="s">
        <v>217</v>
      </c>
      <c r="G159" s="41" t="s">
        <v>217</v>
      </c>
      <c r="H159" s="42" t="s">
        <v>217</v>
      </c>
      <c r="I159" s="2">
        <v>0.0</v>
      </c>
      <c r="J159" s="2">
        <v>5.0</v>
      </c>
      <c r="M159" s="2" t="s">
        <v>174</v>
      </c>
      <c r="N159" s="2">
        <v>7.0</v>
      </c>
      <c r="O159" s="2">
        <v>5.0</v>
      </c>
      <c r="P159" s="2">
        <v>4.0</v>
      </c>
      <c r="Q159" s="2">
        <v>2.0</v>
      </c>
      <c r="R159" s="2">
        <v>4.0</v>
      </c>
      <c r="S159" s="2">
        <v>27.0</v>
      </c>
    </row>
    <row r="160" ht="15.75" customHeight="1">
      <c r="B160" s="50" t="s">
        <v>283</v>
      </c>
      <c r="C160" s="51" t="s">
        <v>254</v>
      </c>
      <c r="D160" s="43" t="s">
        <v>217</v>
      </c>
      <c r="E160" s="43" t="s">
        <v>217</v>
      </c>
      <c r="F160" s="43" t="s">
        <v>217</v>
      </c>
      <c r="G160" s="43" t="s">
        <v>217</v>
      </c>
      <c r="H160" s="44" t="s">
        <v>217</v>
      </c>
      <c r="I160" s="2">
        <v>0.0</v>
      </c>
      <c r="J160" s="2">
        <v>5.0</v>
      </c>
      <c r="M160" s="2" t="s">
        <v>175</v>
      </c>
      <c r="N160" s="2">
        <v>8.0</v>
      </c>
      <c r="O160" s="2">
        <v>6.0</v>
      </c>
      <c r="P160" s="2">
        <v>5.0</v>
      </c>
      <c r="Q160" s="2">
        <v>3.0</v>
      </c>
      <c r="R160" s="2">
        <v>4.0</v>
      </c>
      <c r="S160" s="2">
        <v>27.0</v>
      </c>
    </row>
    <row r="161" ht="15.75" customHeight="1">
      <c r="B161" s="38" t="s">
        <v>223</v>
      </c>
      <c r="C161" s="19" t="s">
        <v>169</v>
      </c>
      <c r="D161" s="39">
        <v>0.8</v>
      </c>
      <c r="E161" s="39">
        <v>1.0</v>
      </c>
      <c r="F161" s="39">
        <v>1.0</v>
      </c>
      <c r="G161" s="39">
        <v>1.0</v>
      </c>
      <c r="H161" s="40">
        <v>1.0</v>
      </c>
      <c r="I161" s="2">
        <v>5.0</v>
      </c>
      <c r="J161" s="2">
        <v>5.0</v>
      </c>
      <c r="M161" s="2" t="s">
        <v>176</v>
      </c>
      <c r="N161" s="2">
        <v>2.0</v>
      </c>
      <c r="O161" s="2">
        <v>1.0</v>
      </c>
      <c r="P161" s="2">
        <v>0.0</v>
      </c>
      <c r="Q161" s="2">
        <v>1.0</v>
      </c>
      <c r="R161" s="2">
        <v>2.0</v>
      </c>
      <c r="S161" s="2">
        <v>27.0</v>
      </c>
    </row>
    <row r="162" ht="15.75" customHeight="1">
      <c r="B162" s="5" t="s">
        <v>223</v>
      </c>
      <c r="C162" s="2" t="s">
        <v>170</v>
      </c>
      <c r="D162" s="41">
        <v>0.6</v>
      </c>
      <c r="E162" s="41">
        <v>0.6</v>
      </c>
      <c r="F162" s="41">
        <v>0.6</v>
      </c>
      <c r="G162" s="41">
        <v>0.6</v>
      </c>
      <c r="H162" s="42">
        <v>0.6</v>
      </c>
      <c r="I162" s="2">
        <v>5.0</v>
      </c>
      <c r="J162" s="2">
        <v>5.0</v>
      </c>
      <c r="M162" s="2" t="s">
        <v>177</v>
      </c>
      <c r="N162" s="2">
        <v>5.0</v>
      </c>
      <c r="O162" s="2">
        <v>2.0</v>
      </c>
      <c r="P162" s="2">
        <v>2.0</v>
      </c>
      <c r="Q162" s="2">
        <v>2.0</v>
      </c>
      <c r="R162" s="2">
        <v>1.0</v>
      </c>
      <c r="S162" s="2">
        <v>27.0</v>
      </c>
    </row>
    <row r="163" ht="15.75" customHeight="1">
      <c r="B163" s="5" t="s">
        <v>223</v>
      </c>
      <c r="C163" s="2" t="s">
        <v>174</v>
      </c>
      <c r="D163" s="41">
        <v>0.6</v>
      </c>
      <c r="E163" s="41">
        <v>0.6</v>
      </c>
      <c r="F163" s="41">
        <v>0.6</v>
      </c>
      <c r="G163" s="41">
        <v>0.6</v>
      </c>
      <c r="H163" s="42">
        <v>0.6</v>
      </c>
      <c r="I163" s="2">
        <v>5.0</v>
      </c>
      <c r="J163" s="2">
        <v>5.0</v>
      </c>
      <c r="M163" s="2" t="s">
        <v>250</v>
      </c>
      <c r="N163" s="2">
        <v>2.0</v>
      </c>
      <c r="O163" s="2">
        <v>3.0</v>
      </c>
      <c r="P163" s="2">
        <v>2.0</v>
      </c>
      <c r="Q163" s="2">
        <v>2.0</v>
      </c>
      <c r="R163" s="2">
        <v>2.0</v>
      </c>
      <c r="S163" s="2">
        <v>3.0</v>
      </c>
    </row>
    <row r="164" ht="15.75" customHeight="1">
      <c r="B164" s="5" t="s">
        <v>223</v>
      </c>
      <c r="C164" s="2" t="s">
        <v>175</v>
      </c>
      <c r="D164" s="41">
        <v>0.6</v>
      </c>
      <c r="E164" s="41">
        <v>0.6</v>
      </c>
      <c r="F164" s="41">
        <v>0.6</v>
      </c>
      <c r="G164" s="41">
        <v>0.6</v>
      </c>
      <c r="H164" s="42">
        <v>0.6</v>
      </c>
      <c r="I164" s="2">
        <v>5.0</v>
      </c>
      <c r="J164" s="2">
        <v>5.0</v>
      </c>
      <c r="M164" s="2" t="s">
        <v>179</v>
      </c>
      <c r="N164" s="2">
        <v>1.0</v>
      </c>
      <c r="O164" s="2">
        <v>2.0</v>
      </c>
      <c r="P164" s="2">
        <v>2.0</v>
      </c>
      <c r="Q164" s="2">
        <v>1.0</v>
      </c>
      <c r="R164" s="2">
        <v>1.0</v>
      </c>
      <c r="S164" s="2">
        <v>2.0</v>
      </c>
    </row>
    <row r="165" ht="15.75" customHeight="1">
      <c r="B165" s="5" t="s">
        <v>223</v>
      </c>
      <c r="C165" s="2" t="s">
        <v>173</v>
      </c>
      <c r="D165" s="41">
        <v>0.6</v>
      </c>
      <c r="E165" s="41">
        <v>0.4</v>
      </c>
      <c r="F165" s="41">
        <v>0.4</v>
      </c>
      <c r="G165" s="41">
        <v>0.4</v>
      </c>
      <c r="H165" s="42">
        <v>0.6</v>
      </c>
      <c r="I165" s="2">
        <v>5.0</v>
      </c>
      <c r="J165" s="2">
        <v>5.0</v>
      </c>
      <c r="M165" s="2" t="s">
        <v>180</v>
      </c>
      <c r="N165" s="2">
        <v>2.0</v>
      </c>
      <c r="O165" s="2">
        <v>2.0</v>
      </c>
      <c r="P165" s="2">
        <v>2.0</v>
      </c>
      <c r="Q165" s="2">
        <v>1.0</v>
      </c>
      <c r="R165" s="2">
        <v>0.0</v>
      </c>
      <c r="S165" s="2">
        <v>2.0</v>
      </c>
    </row>
    <row r="166" ht="15.75" customHeight="1">
      <c r="B166" s="5" t="s">
        <v>223</v>
      </c>
      <c r="C166" s="2" t="s">
        <v>176</v>
      </c>
      <c r="D166" s="41">
        <v>0.4</v>
      </c>
      <c r="E166" s="41">
        <v>0.4</v>
      </c>
      <c r="F166" s="41">
        <v>0.4</v>
      </c>
      <c r="G166" s="41">
        <v>0.4</v>
      </c>
      <c r="H166" s="42">
        <v>0.4</v>
      </c>
      <c r="I166" s="2">
        <v>5.0</v>
      </c>
      <c r="J166" s="2">
        <v>5.0</v>
      </c>
      <c r="M166" s="2" t="s">
        <v>254</v>
      </c>
      <c r="N166" s="2">
        <v>4.0</v>
      </c>
      <c r="O166" s="2">
        <v>4.0</v>
      </c>
      <c r="P166" s="2">
        <v>3.0</v>
      </c>
      <c r="Q166" s="2">
        <v>3.0</v>
      </c>
      <c r="R166" s="2">
        <v>0.0</v>
      </c>
      <c r="S166" s="2">
        <v>5.0</v>
      </c>
    </row>
    <row r="167" ht="15.75" customHeight="1">
      <c r="B167" s="5" t="s">
        <v>223</v>
      </c>
      <c r="C167" s="2" t="s">
        <v>171</v>
      </c>
      <c r="D167" s="41">
        <v>0.6</v>
      </c>
      <c r="E167" s="41">
        <v>0.6</v>
      </c>
      <c r="F167" s="41">
        <v>0.6</v>
      </c>
      <c r="G167" s="41">
        <v>0.4</v>
      </c>
      <c r="H167" s="42">
        <v>0.6</v>
      </c>
      <c r="I167" s="2">
        <v>5.0</v>
      </c>
      <c r="J167" s="2">
        <v>5.0</v>
      </c>
    </row>
    <row r="168" ht="15.75" customHeight="1">
      <c r="B168" s="52" t="s">
        <v>223</v>
      </c>
      <c r="C168" s="53" t="s">
        <v>172</v>
      </c>
      <c r="D168" s="41">
        <v>0.6</v>
      </c>
      <c r="E168" s="41">
        <v>0.6</v>
      </c>
      <c r="F168" s="41">
        <v>0.6</v>
      </c>
      <c r="G168" s="41">
        <v>0.4</v>
      </c>
      <c r="H168" s="42">
        <v>0.6</v>
      </c>
      <c r="I168" s="2">
        <v>5.0</v>
      </c>
      <c r="J168" s="2">
        <v>5.0</v>
      </c>
    </row>
    <row r="169" ht="15.75" customHeight="1">
      <c r="B169" s="5" t="s">
        <v>223</v>
      </c>
      <c r="C169" s="2" t="s">
        <v>177</v>
      </c>
      <c r="D169" s="48">
        <v>0.6</v>
      </c>
      <c r="E169" s="48">
        <v>0.4</v>
      </c>
      <c r="F169" s="48">
        <v>0.4</v>
      </c>
      <c r="G169" s="48">
        <v>0.4</v>
      </c>
      <c r="H169" s="49">
        <v>0.4</v>
      </c>
      <c r="I169" s="2">
        <v>5.0</v>
      </c>
      <c r="J169" s="2">
        <v>5.0</v>
      </c>
    </row>
    <row r="170" ht="15.75" customHeight="1">
      <c r="B170" s="5" t="s">
        <v>284</v>
      </c>
      <c r="C170" s="2" t="s">
        <v>250</v>
      </c>
      <c r="D170" s="41">
        <v>1.0</v>
      </c>
      <c r="E170" s="41">
        <v>1.0</v>
      </c>
      <c r="F170" s="41">
        <v>1.0</v>
      </c>
      <c r="G170" s="41">
        <v>1.0</v>
      </c>
      <c r="H170" s="42">
        <v>1.0</v>
      </c>
      <c r="I170" s="2">
        <v>1.0</v>
      </c>
      <c r="J170" s="2">
        <v>5.0</v>
      </c>
    </row>
    <row r="171" ht="15.75" customHeight="1">
      <c r="B171" s="5" t="s">
        <v>284</v>
      </c>
      <c r="C171" s="2" t="s">
        <v>179</v>
      </c>
      <c r="D171" s="41">
        <v>1.0</v>
      </c>
      <c r="E171" s="41">
        <v>1.0</v>
      </c>
      <c r="F171" s="41">
        <v>1.0</v>
      </c>
      <c r="G171" s="41">
        <v>1.0</v>
      </c>
      <c r="H171" s="42">
        <v>1.0</v>
      </c>
      <c r="I171" s="2">
        <v>1.0</v>
      </c>
      <c r="J171" s="2">
        <v>5.0</v>
      </c>
    </row>
    <row r="172" ht="15.75" customHeight="1">
      <c r="B172" s="5" t="s">
        <v>285</v>
      </c>
      <c r="C172" s="2" t="s">
        <v>180</v>
      </c>
      <c r="D172" s="41" t="s">
        <v>217</v>
      </c>
      <c r="E172" s="41" t="s">
        <v>217</v>
      </c>
      <c r="F172" s="41" t="s">
        <v>217</v>
      </c>
      <c r="G172" s="41" t="s">
        <v>217</v>
      </c>
      <c r="H172" s="42" t="s">
        <v>217</v>
      </c>
      <c r="I172" s="2">
        <v>0.0</v>
      </c>
      <c r="J172" s="2">
        <v>5.0</v>
      </c>
    </row>
    <row r="173" ht="15.75" customHeight="1">
      <c r="B173" s="45" t="s">
        <v>285</v>
      </c>
      <c r="C173" s="30" t="s">
        <v>254</v>
      </c>
      <c r="D173" s="46" t="s">
        <v>217</v>
      </c>
      <c r="E173" s="46" t="s">
        <v>217</v>
      </c>
      <c r="F173" s="46" t="s">
        <v>217</v>
      </c>
      <c r="G173" s="46" t="s">
        <v>217</v>
      </c>
      <c r="H173" s="47" t="s">
        <v>217</v>
      </c>
      <c r="I173" s="2">
        <v>0.0</v>
      </c>
      <c r="J173" s="2">
        <v>5.0</v>
      </c>
    </row>
    <row r="174" ht="15.75" customHeight="1">
      <c r="B174" s="5" t="s">
        <v>264</v>
      </c>
      <c r="C174" s="2" t="s">
        <v>169</v>
      </c>
      <c r="D174" s="48">
        <v>0.8</v>
      </c>
      <c r="E174" s="48">
        <v>1.0</v>
      </c>
      <c r="F174" s="48">
        <v>1.0</v>
      </c>
      <c r="G174" s="48">
        <v>1.0</v>
      </c>
      <c r="H174" s="49">
        <v>0.8</v>
      </c>
      <c r="I174" s="2">
        <v>5.0</v>
      </c>
      <c r="J174" s="2">
        <v>5.0</v>
      </c>
    </row>
    <row r="175" ht="15.75" customHeight="1">
      <c r="B175" s="5" t="s">
        <v>264</v>
      </c>
      <c r="C175" s="2" t="s">
        <v>170</v>
      </c>
      <c r="D175" s="41">
        <v>0.6</v>
      </c>
      <c r="E175" s="41">
        <v>0.6</v>
      </c>
      <c r="F175" s="41">
        <v>0.2</v>
      </c>
      <c r="G175" s="41">
        <v>0.4</v>
      </c>
      <c r="H175" s="42">
        <v>0.2</v>
      </c>
      <c r="I175" s="2">
        <v>5.0</v>
      </c>
      <c r="J175" s="2">
        <v>5.0</v>
      </c>
    </row>
    <row r="176" ht="15.75" customHeight="1">
      <c r="B176" s="5" t="s">
        <v>264</v>
      </c>
      <c r="C176" s="2" t="s">
        <v>174</v>
      </c>
      <c r="D176" s="41">
        <v>0.2</v>
      </c>
      <c r="E176" s="41">
        <v>0.0</v>
      </c>
      <c r="F176" s="41">
        <v>0.0</v>
      </c>
      <c r="G176" s="41">
        <v>0.0</v>
      </c>
      <c r="H176" s="42">
        <v>0.0</v>
      </c>
      <c r="I176" s="2">
        <v>5.0</v>
      </c>
      <c r="J176" s="2">
        <v>5.0</v>
      </c>
    </row>
    <row r="177" ht="15.75" customHeight="1">
      <c r="B177" s="5" t="s">
        <v>264</v>
      </c>
      <c r="C177" s="2" t="s">
        <v>175</v>
      </c>
      <c r="D177" s="43">
        <v>0.2</v>
      </c>
      <c r="E177" s="43">
        <v>0.2</v>
      </c>
      <c r="F177" s="43">
        <v>0.0</v>
      </c>
      <c r="G177" s="43">
        <v>0.0</v>
      </c>
      <c r="H177" s="44">
        <v>0.0</v>
      </c>
      <c r="I177" s="2">
        <v>5.0</v>
      </c>
      <c r="J177" s="2">
        <v>5.0</v>
      </c>
    </row>
    <row r="178" ht="15.75" customHeight="1">
      <c r="B178" s="50" t="s">
        <v>264</v>
      </c>
      <c r="C178" s="51" t="s">
        <v>173</v>
      </c>
      <c r="D178" s="41">
        <v>0.2</v>
      </c>
      <c r="E178" s="41">
        <v>0.2</v>
      </c>
      <c r="F178" s="41">
        <v>0.0</v>
      </c>
      <c r="G178" s="41">
        <v>0.0</v>
      </c>
      <c r="H178" s="42">
        <v>0.0</v>
      </c>
      <c r="I178" s="2">
        <v>5.0</v>
      </c>
      <c r="J178" s="2">
        <v>5.0</v>
      </c>
    </row>
    <row r="179" ht="15.75" customHeight="1">
      <c r="B179" s="5" t="s">
        <v>264</v>
      </c>
      <c r="C179" s="2" t="s">
        <v>176</v>
      </c>
      <c r="D179" s="41">
        <v>0.0</v>
      </c>
      <c r="E179" s="41">
        <v>0.0</v>
      </c>
      <c r="F179" s="41">
        <v>0.0</v>
      </c>
      <c r="G179" s="41">
        <v>0.0</v>
      </c>
      <c r="H179" s="42">
        <v>0.0</v>
      </c>
      <c r="I179" s="2">
        <v>5.0</v>
      </c>
      <c r="J179" s="2">
        <v>5.0</v>
      </c>
    </row>
    <row r="180" ht="15.75" customHeight="1">
      <c r="B180" s="5" t="s">
        <v>264</v>
      </c>
      <c r="C180" s="2" t="s">
        <v>171</v>
      </c>
      <c r="D180" s="41">
        <v>0.6</v>
      </c>
      <c r="E180" s="41">
        <v>0.8</v>
      </c>
      <c r="F180" s="41">
        <v>0.0</v>
      </c>
      <c r="G180" s="41">
        <v>0.0</v>
      </c>
      <c r="H180" s="42">
        <v>0.0</v>
      </c>
      <c r="I180" s="2">
        <v>5.0</v>
      </c>
      <c r="J180" s="2">
        <v>5.0</v>
      </c>
    </row>
    <row r="181" ht="15.75" customHeight="1">
      <c r="B181" s="5" t="s">
        <v>264</v>
      </c>
      <c r="C181" s="2" t="s">
        <v>172</v>
      </c>
      <c r="D181" s="41">
        <v>0.4</v>
      </c>
      <c r="E181" s="41">
        <v>0.4</v>
      </c>
      <c r="F181" s="41">
        <v>0.0</v>
      </c>
      <c r="G181" s="41">
        <v>0.0</v>
      </c>
      <c r="H181" s="42">
        <v>0.0</v>
      </c>
      <c r="I181" s="2">
        <v>5.0</v>
      </c>
      <c r="J181" s="2">
        <v>5.0</v>
      </c>
    </row>
    <row r="182" ht="15.75" customHeight="1">
      <c r="B182" s="5" t="s">
        <v>264</v>
      </c>
      <c r="C182" s="2" t="s">
        <v>177</v>
      </c>
      <c r="D182" s="41">
        <v>0.4</v>
      </c>
      <c r="E182" s="41">
        <v>0.0</v>
      </c>
      <c r="F182" s="41">
        <v>0.0</v>
      </c>
      <c r="G182" s="41">
        <v>0.0</v>
      </c>
      <c r="H182" s="42">
        <v>0.0</v>
      </c>
      <c r="I182" s="2">
        <v>5.0</v>
      </c>
      <c r="J182" s="2">
        <v>5.0</v>
      </c>
    </row>
    <row r="183" ht="15.75" customHeight="1">
      <c r="B183" s="5" t="s">
        <v>286</v>
      </c>
      <c r="C183" s="2" t="s">
        <v>250</v>
      </c>
      <c r="D183" s="41">
        <v>1.0</v>
      </c>
      <c r="E183" s="41">
        <v>1.0</v>
      </c>
      <c r="F183" s="41">
        <v>0.5</v>
      </c>
      <c r="G183" s="41">
        <v>0.5</v>
      </c>
      <c r="H183" s="42">
        <v>0.0</v>
      </c>
      <c r="I183" s="2">
        <v>2.0</v>
      </c>
      <c r="J183" s="2">
        <v>5.0</v>
      </c>
    </row>
    <row r="184" ht="15.75" customHeight="1">
      <c r="B184" s="5" t="s">
        <v>287</v>
      </c>
      <c r="C184" s="2" t="s">
        <v>179</v>
      </c>
      <c r="D184" s="41" t="s">
        <v>217</v>
      </c>
      <c r="E184" s="41" t="s">
        <v>217</v>
      </c>
      <c r="F184" s="41" t="s">
        <v>217</v>
      </c>
      <c r="G184" s="41" t="s">
        <v>217</v>
      </c>
      <c r="H184" s="42" t="s">
        <v>217</v>
      </c>
      <c r="I184" s="2">
        <v>0.0</v>
      </c>
      <c r="J184" s="2">
        <v>5.0</v>
      </c>
    </row>
    <row r="185" ht="15.75" customHeight="1">
      <c r="B185" s="5" t="s">
        <v>287</v>
      </c>
      <c r="C185" s="2" t="s">
        <v>180</v>
      </c>
      <c r="D185" s="41" t="s">
        <v>217</v>
      </c>
      <c r="E185" s="41" t="s">
        <v>217</v>
      </c>
      <c r="F185" s="41" t="s">
        <v>217</v>
      </c>
      <c r="G185" s="41" t="s">
        <v>217</v>
      </c>
      <c r="H185" s="42" t="s">
        <v>217</v>
      </c>
      <c r="I185" s="2">
        <v>0.0</v>
      </c>
      <c r="J185" s="2">
        <v>5.0</v>
      </c>
    </row>
    <row r="186" ht="15.75" customHeight="1">
      <c r="B186" s="5" t="s">
        <v>288</v>
      </c>
      <c r="C186" s="2" t="s">
        <v>254</v>
      </c>
      <c r="D186" s="43">
        <v>1.0</v>
      </c>
      <c r="E186" s="43">
        <v>1.0</v>
      </c>
      <c r="F186" s="43">
        <v>0.0</v>
      </c>
      <c r="G186" s="43">
        <v>1.0</v>
      </c>
      <c r="H186" s="44">
        <v>0.0</v>
      </c>
      <c r="I186" s="2">
        <v>1.0</v>
      </c>
      <c r="J186" s="2">
        <v>5.0</v>
      </c>
    </row>
    <row r="187" ht="15.75" customHeight="1">
      <c r="B187" s="38" t="s">
        <v>226</v>
      </c>
      <c r="C187" s="19" t="s">
        <v>169</v>
      </c>
      <c r="D187" s="39">
        <v>0.67</v>
      </c>
      <c r="E187" s="39">
        <v>0.67</v>
      </c>
      <c r="F187" s="39">
        <v>0.67</v>
      </c>
      <c r="G187" s="39">
        <v>0.67</v>
      </c>
      <c r="H187" s="40">
        <v>0.0</v>
      </c>
      <c r="I187" s="2">
        <v>3.0</v>
      </c>
      <c r="J187" s="2">
        <v>3.0</v>
      </c>
    </row>
    <row r="188" ht="15.75" customHeight="1">
      <c r="B188" s="5" t="s">
        <v>226</v>
      </c>
      <c r="C188" s="2" t="s">
        <v>170</v>
      </c>
      <c r="D188" s="41">
        <v>0.67</v>
      </c>
      <c r="E188" s="41">
        <v>0.67</v>
      </c>
      <c r="F188" s="41">
        <v>0.33</v>
      </c>
      <c r="G188" s="41">
        <v>0.67</v>
      </c>
      <c r="H188" s="42">
        <v>0.0</v>
      </c>
      <c r="I188" s="2">
        <v>3.0</v>
      </c>
      <c r="J188" s="2">
        <v>3.0</v>
      </c>
    </row>
    <row r="189" ht="15.75" customHeight="1">
      <c r="B189" s="5" t="s">
        <v>226</v>
      </c>
      <c r="C189" s="2" t="s">
        <v>174</v>
      </c>
      <c r="D189" s="41">
        <v>0.0</v>
      </c>
      <c r="E189" s="41">
        <v>0.0</v>
      </c>
      <c r="F189" s="41">
        <v>0.0</v>
      </c>
      <c r="G189" s="41">
        <v>0.0</v>
      </c>
      <c r="H189" s="42">
        <v>0.0</v>
      </c>
      <c r="I189" s="2">
        <v>3.0</v>
      </c>
      <c r="J189" s="2">
        <v>3.0</v>
      </c>
    </row>
    <row r="190" ht="15.75" customHeight="1">
      <c r="B190" s="5" t="s">
        <v>226</v>
      </c>
      <c r="C190" s="2" t="s">
        <v>175</v>
      </c>
      <c r="D190" s="41">
        <v>0.33</v>
      </c>
      <c r="E190" s="41">
        <v>0.33</v>
      </c>
      <c r="F190" s="41">
        <v>0.0</v>
      </c>
      <c r="G190" s="41">
        <v>0.0</v>
      </c>
      <c r="H190" s="42">
        <v>0.0</v>
      </c>
      <c r="I190" s="2">
        <v>3.0</v>
      </c>
      <c r="J190" s="2">
        <v>3.0</v>
      </c>
    </row>
    <row r="191" ht="15.75" customHeight="1">
      <c r="B191" s="5" t="s">
        <v>226</v>
      </c>
      <c r="C191" s="2" t="s">
        <v>173</v>
      </c>
      <c r="D191" s="41">
        <v>0.0</v>
      </c>
      <c r="E191" s="41">
        <v>0.0</v>
      </c>
      <c r="F191" s="41">
        <v>0.0</v>
      </c>
      <c r="G191" s="41">
        <v>0.0</v>
      </c>
      <c r="H191" s="42">
        <v>0.0</v>
      </c>
      <c r="I191" s="2">
        <v>3.0</v>
      </c>
      <c r="J191" s="2">
        <v>3.0</v>
      </c>
    </row>
    <row r="192" ht="15.75" customHeight="1">
      <c r="B192" s="5" t="s">
        <v>226</v>
      </c>
      <c r="C192" s="2" t="s">
        <v>176</v>
      </c>
      <c r="D192" s="41">
        <v>0.0</v>
      </c>
      <c r="E192" s="41">
        <v>0.0</v>
      </c>
      <c r="F192" s="41">
        <v>0.0</v>
      </c>
      <c r="G192" s="41">
        <v>0.0</v>
      </c>
      <c r="H192" s="42">
        <v>0.0</v>
      </c>
      <c r="I192" s="2">
        <v>3.0</v>
      </c>
      <c r="J192" s="2">
        <v>3.0</v>
      </c>
    </row>
    <row r="193" ht="15.75" customHeight="1">
      <c r="B193" s="5" t="s">
        <v>226</v>
      </c>
      <c r="C193" s="2" t="s">
        <v>171</v>
      </c>
      <c r="D193" s="41">
        <v>0.0</v>
      </c>
      <c r="E193" s="41">
        <v>0.0</v>
      </c>
      <c r="F193" s="41">
        <v>0.0</v>
      </c>
      <c r="G193" s="41">
        <v>0.0</v>
      </c>
      <c r="H193" s="42">
        <v>0.0</v>
      </c>
      <c r="I193" s="2">
        <v>3.0</v>
      </c>
      <c r="J193" s="2">
        <v>3.0</v>
      </c>
    </row>
    <row r="194" ht="15.75" customHeight="1">
      <c r="B194" s="5" t="s">
        <v>226</v>
      </c>
      <c r="C194" s="2" t="s">
        <v>172</v>
      </c>
      <c r="D194" s="41">
        <v>0.0</v>
      </c>
      <c r="E194" s="41">
        <v>0.0</v>
      </c>
      <c r="F194" s="41">
        <v>0.0</v>
      </c>
      <c r="G194" s="41">
        <v>0.0</v>
      </c>
      <c r="H194" s="42">
        <v>0.0</v>
      </c>
      <c r="I194" s="2">
        <v>3.0</v>
      </c>
      <c r="J194" s="2">
        <v>3.0</v>
      </c>
    </row>
    <row r="195" ht="15.75" customHeight="1">
      <c r="B195" s="5" t="s">
        <v>226</v>
      </c>
      <c r="C195" s="2" t="s">
        <v>177</v>
      </c>
      <c r="D195" s="41">
        <v>0.0</v>
      </c>
      <c r="E195" s="41">
        <v>0.0</v>
      </c>
      <c r="F195" s="41">
        <v>0.0</v>
      </c>
      <c r="G195" s="41">
        <v>0.0</v>
      </c>
      <c r="H195" s="42">
        <v>0.0</v>
      </c>
      <c r="I195" s="2">
        <v>3.0</v>
      </c>
      <c r="J195" s="2">
        <v>3.0</v>
      </c>
    </row>
    <row r="196" ht="15.75" customHeight="1">
      <c r="B196" s="5" t="s">
        <v>289</v>
      </c>
      <c r="C196" s="2" t="s">
        <v>250</v>
      </c>
      <c r="D196" s="43" t="s">
        <v>217</v>
      </c>
      <c r="E196" s="43" t="s">
        <v>217</v>
      </c>
      <c r="F196" s="43" t="s">
        <v>217</v>
      </c>
      <c r="G196" s="43" t="s">
        <v>217</v>
      </c>
      <c r="H196" s="44" t="s">
        <v>217</v>
      </c>
      <c r="I196" s="2">
        <v>0.0</v>
      </c>
      <c r="J196" s="2">
        <v>3.0</v>
      </c>
    </row>
    <row r="197" ht="15.75" customHeight="1">
      <c r="B197" s="50" t="s">
        <v>289</v>
      </c>
      <c r="C197" s="51" t="s">
        <v>179</v>
      </c>
      <c r="D197" s="41" t="s">
        <v>217</v>
      </c>
      <c r="E197" s="41" t="s">
        <v>217</v>
      </c>
      <c r="F197" s="41" t="s">
        <v>217</v>
      </c>
      <c r="G197" s="41" t="s">
        <v>217</v>
      </c>
      <c r="H197" s="42" t="s">
        <v>217</v>
      </c>
      <c r="I197" s="2">
        <v>0.0</v>
      </c>
      <c r="J197" s="2">
        <v>3.0</v>
      </c>
    </row>
    <row r="198" ht="15.75" customHeight="1">
      <c r="B198" s="5" t="s">
        <v>289</v>
      </c>
      <c r="C198" s="2" t="s">
        <v>180</v>
      </c>
      <c r="D198" s="41" t="s">
        <v>217</v>
      </c>
      <c r="E198" s="41" t="s">
        <v>217</v>
      </c>
      <c r="F198" s="41" t="s">
        <v>217</v>
      </c>
      <c r="G198" s="41" t="s">
        <v>217</v>
      </c>
      <c r="H198" s="42" t="s">
        <v>217</v>
      </c>
      <c r="I198" s="2">
        <v>0.0</v>
      </c>
      <c r="J198" s="2">
        <v>3.0</v>
      </c>
    </row>
    <row r="199" ht="15.75" customHeight="1">
      <c r="B199" s="45" t="s">
        <v>289</v>
      </c>
      <c r="C199" s="30" t="s">
        <v>254</v>
      </c>
      <c r="D199" s="46" t="s">
        <v>217</v>
      </c>
      <c r="E199" s="46" t="s">
        <v>217</v>
      </c>
      <c r="F199" s="46" t="s">
        <v>217</v>
      </c>
      <c r="G199" s="46" t="s">
        <v>217</v>
      </c>
      <c r="H199" s="47" t="s">
        <v>217</v>
      </c>
      <c r="I199" s="2">
        <v>0.0</v>
      </c>
      <c r="J199" s="2">
        <v>3.0</v>
      </c>
    </row>
    <row r="200" ht="15.75" customHeight="1">
      <c r="B200" s="5" t="s">
        <v>268</v>
      </c>
      <c r="C200" s="2" t="s">
        <v>169</v>
      </c>
      <c r="D200" s="48">
        <v>1.0</v>
      </c>
      <c r="E200" s="48">
        <v>0.5</v>
      </c>
      <c r="F200" s="48">
        <v>1.0</v>
      </c>
      <c r="G200" s="48">
        <v>0.5</v>
      </c>
      <c r="H200" s="49">
        <v>0.0</v>
      </c>
      <c r="I200" s="2">
        <v>2.0</v>
      </c>
      <c r="J200" s="2">
        <v>2.0</v>
      </c>
    </row>
    <row r="201" ht="15.75" customHeight="1">
      <c r="B201" s="5" t="s">
        <v>268</v>
      </c>
      <c r="C201" s="2" t="s">
        <v>170</v>
      </c>
      <c r="D201" s="41">
        <v>0.0</v>
      </c>
      <c r="E201" s="41">
        <v>0.5</v>
      </c>
      <c r="F201" s="41">
        <v>0.0</v>
      </c>
      <c r="G201" s="41">
        <v>0.5</v>
      </c>
      <c r="H201" s="42">
        <v>1.0</v>
      </c>
      <c r="I201" s="2">
        <v>2.0</v>
      </c>
      <c r="J201" s="2">
        <v>2.0</v>
      </c>
    </row>
    <row r="202" ht="15.75" customHeight="1">
      <c r="B202" s="5" t="s">
        <v>268</v>
      </c>
      <c r="C202" s="2" t="s">
        <v>174</v>
      </c>
      <c r="D202" s="41">
        <v>0.5</v>
      </c>
      <c r="E202" s="41">
        <v>0.5</v>
      </c>
      <c r="F202" s="41">
        <v>0.5</v>
      </c>
      <c r="G202" s="41">
        <v>0.5</v>
      </c>
      <c r="H202" s="42">
        <v>0.5</v>
      </c>
      <c r="I202" s="2">
        <v>2.0</v>
      </c>
      <c r="J202" s="2">
        <v>2.0</v>
      </c>
    </row>
    <row r="203" ht="15.75" customHeight="1">
      <c r="B203" s="5" t="s">
        <v>268</v>
      </c>
      <c r="C203" s="2" t="s">
        <v>175</v>
      </c>
      <c r="D203" s="41">
        <v>0.5</v>
      </c>
      <c r="E203" s="41">
        <v>0.5</v>
      </c>
      <c r="F203" s="41">
        <v>1.0</v>
      </c>
      <c r="G203" s="41">
        <v>1.0</v>
      </c>
      <c r="H203" s="42">
        <v>0.0</v>
      </c>
      <c r="I203" s="2">
        <v>2.0</v>
      </c>
      <c r="J203" s="2">
        <v>2.0</v>
      </c>
    </row>
    <row r="204" ht="15.75" customHeight="1">
      <c r="B204" s="5" t="s">
        <v>268</v>
      </c>
      <c r="C204" s="2" t="s">
        <v>173</v>
      </c>
      <c r="D204" s="41">
        <v>0.0</v>
      </c>
      <c r="E204" s="41">
        <v>0.0</v>
      </c>
      <c r="F204" s="41">
        <v>0.0</v>
      </c>
      <c r="G204" s="41">
        <v>0.0</v>
      </c>
      <c r="H204" s="42">
        <v>0.5</v>
      </c>
      <c r="I204" s="2">
        <v>2.0</v>
      </c>
      <c r="J204" s="2">
        <v>2.0</v>
      </c>
    </row>
    <row r="205" ht="15.75" customHeight="1">
      <c r="B205" s="52" t="s">
        <v>268</v>
      </c>
      <c r="C205" s="53" t="s">
        <v>176</v>
      </c>
      <c r="D205" s="41">
        <v>0.0</v>
      </c>
      <c r="E205" s="41">
        <v>0.0</v>
      </c>
      <c r="F205" s="41">
        <v>0.0</v>
      </c>
      <c r="G205" s="41">
        <v>0.0</v>
      </c>
      <c r="H205" s="42">
        <v>0.0</v>
      </c>
      <c r="I205" s="2">
        <v>2.0</v>
      </c>
      <c r="J205" s="2">
        <v>2.0</v>
      </c>
    </row>
    <row r="206" ht="15.75" customHeight="1">
      <c r="B206" s="5" t="s">
        <v>268</v>
      </c>
      <c r="C206" s="2" t="s">
        <v>171</v>
      </c>
      <c r="D206" s="48">
        <v>0.0</v>
      </c>
      <c r="E206" s="48">
        <v>0.0</v>
      </c>
      <c r="F206" s="48">
        <v>0.0</v>
      </c>
      <c r="G206" s="48">
        <v>0.0</v>
      </c>
      <c r="H206" s="49">
        <v>0.0</v>
      </c>
      <c r="I206" s="2">
        <v>2.0</v>
      </c>
      <c r="J206" s="2">
        <v>2.0</v>
      </c>
    </row>
    <row r="207" ht="15.75" customHeight="1">
      <c r="B207" s="50" t="s">
        <v>268</v>
      </c>
      <c r="C207" s="51" t="s">
        <v>172</v>
      </c>
      <c r="D207" s="41">
        <v>0.0</v>
      </c>
      <c r="E207" s="41">
        <v>0.0</v>
      </c>
      <c r="F207" s="41">
        <v>0.0</v>
      </c>
      <c r="G207" s="41">
        <v>0.0</v>
      </c>
      <c r="H207" s="42">
        <v>0.0</v>
      </c>
      <c r="I207" s="2">
        <v>2.0</v>
      </c>
      <c r="J207" s="2">
        <v>2.0</v>
      </c>
    </row>
    <row r="208" ht="15.75" customHeight="1">
      <c r="B208" s="5" t="s">
        <v>268</v>
      </c>
      <c r="C208" s="2" t="s">
        <v>177</v>
      </c>
      <c r="D208" s="41">
        <v>0.5</v>
      </c>
      <c r="E208" s="41">
        <v>0.0</v>
      </c>
      <c r="F208" s="41">
        <v>0.0</v>
      </c>
      <c r="G208" s="41">
        <v>0.0</v>
      </c>
      <c r="H208" s="42">
        <v>0.5</v>
      </c>
      <c r="I208" s="2">
        <v>2.0</v>
      </c>
      <c r="J208" s="2">
        <v>2.0</v>
      </c>
    </row>
    <row r="209" ht="15.75" customHeight="1">
      <c r="B209" s="5" t="s">
        <v>290</v>
      </c>
      <c r="C209" s="2" t="s">
        <v>250</v>
      </c>
      <c r="D209" s="41" t="s">
        <v>217</v>
      </c>
      <c r="E209" s="41" t="s">
        <v>217</v>
      </c>
      <c r="F209" s="41" t="s">
        <v>217</v>
      </c>
      <c r="G209" s="41" t="s">
        <v>217</v>
      </c>
      <c r="H209" s="42" t="s">
        <v>217</v>
      </c>
      <c r="I209" s="2">
        <v>0.0</v>
      </c>
      <c r="J209" s="2">
        <v>2.0</v>
      </c>
    </row>
    <row r="210" ht="15.75" customHeight="1">
      <c r="B210" s="5" t="s">
        <v>290</v>
      </c>
      <c r="C210" s="2" t="s">
        <v>179</v>
      </c>
      <c r="D210" s="41" t="s">
        <v>217</v>
      </c>
      <c r="E210" s="41" t="s">
        <v>217</v>
      </c>
      <c r="F210" s="41" t="s">
        <v>217</v>
      </c>
      <c r="G210" s="41" t="s">
        <v>217</v>
      </c>
      <c r="H210" s="42" t="s">
        <v>217</v>
      </c>
      <c r="I210" s="2">
        <v>0.0</v>
      </c>
      <c r="J210" s="2">
        <v>2.0</v>
      </c>
    </row>
    <row r="211" ht="15.75" customHeight="1">
      <c r="B211" s="5" t="s">
        <v>290</v>
      </c>
      <c r="C211" s="2" t="s">
        <v>180</v>
      </c>
      <c r="D211" s="41" t="s">
        <v>217</v>
      </c>
      <c r="E211" s="41" t="s">
        <v>217</v>
      </c>
      <c r="F211" s="41" t="s">
        <v>217</v>
      </c>
      <c r="G211" s="41" t="s">
        <v>217</v>
      </c>
      <c r="H211" s="42" t="s">
        <v>217</v>
      </c>
      <c r="I211" s="2">
        <v>0.0</v>
      </c>
      <c r="J211" s="2">
        <v>2.0</v>
      </c>
    </row>
    <row r="212" ht="15.75" customHeight="1">
      <c r="B212" s="5" t="s">
        <v>290</v>
      </c>
      <c r="C212" s="2" t="s">
        <v>254</v>
      </c>
      <c r="D212" s="43" t="s">
        <v>217</v>
      </c>
      <c r="E212" s="43" t="s">
        <v>217</v>
      </c>
      <c r="F212" s="43" t="s">
        <v>217</v>
      </c>
      <c r="G212" s="43" t="s">
        <v>217</v>
      </c>
      <c r="H212" s="44" t="s">
        <v>217</v>
      </c>
      <c r="I212" s="2">
        <v>0.0</v>
      </c>
      <c r="J212" s="2">
        <v>2.0</v>
      </c>
    </row>
    <row r="213" ht="15.75" customHeight="1">
      <c r="B213" s="38" t="s">
        <v>231</v>
      </c>
      <c r="C213" s="19" t="s">
        <v>169</v>
      </c>
      <c r="D213" s="39">
        <v>1.0</v>
      </c>
      <c r="E213" s="39">
        <v>1.0</v>
      </c>
      <c r="F213" s="39">
        <v>0.5</v>
      </c>
      <c r="G213" s="39">
        <v>0.5</v>
      </c>
      <c r="H213" s="40">
        <v>1.0</v>
      </c>
      <c r="I213" s="2">
        <v>2.0</v>
      </c>
      <c r="J213" s="2">
        <v>2.0</v>
      </c>
    </row>
    <row r="214" ht="15.75" customHeight="1">
      <c r="B214" s="5" t="s">
        <v>231</v>
      </c>
      <c r="C214" s="2" t="s">
        <v>170</v>
      </c>
      <c r="D214" s="41">
        <v>0.0</v>
      </c>
      <c r="E214" s="41">
        <v>0.0</v>
      </c>
      <c r="F214" s="41">
        <v>0.0</v>
      </c>
      <c r="G214" s="41">
        <v>0.0</v>
      </c>
      <c r="H214" s="42">
        <v>0.5</v>
      </c>
      <c r="I214" s="2">
        <v>2.0</v>
      </c>
      <c r="J214" s="2">
        <v>2.0</v>
      </c>
    </row>
    <row r="215" ht="15.75" customHeight="1">
      <c r="B215" s="52" t="s">
        <v>231</v>
      </c>
      <c r="C215" s="53" t="s">
        <v>174</v>
      </c>
      <c r="D215" s="41">
        <v>0.0</v>
      </c>
      <c r="E215" s="41">
        <v>0.0</v>
      </c>
      <c r="F215" s="41">
        <v>0.0</v>
      </c>
      <c r="G215" s="41">
        <v>0.0</v>
      </c>
      <c r="H215" s="42">
        <v>0.5</v>
      </c>
      <c r="I215" s="2">
        <v>2.0</v>
      </c>
      <c r="J215" s="2">
        <v>2.0</v>
      </c>
    </row>
    <row r="216" ht="15.75" customHeight="1">
      <c r="B216" s="5" t="s">
        <v>231</v>
      </c>
      <c r="C216" s="2" t="s">
        <v>175</v>
      </c>
      <c r="D216" s="48">
        <v>0.0</v>
      </c>
      <c r="E216" s="48">
        <v>0.0</v>
      </c>
      <c r="F216" s="48">
        <v>0.0</v>
      </c>
      <c r="G216" s="48">
        <v>0.0</v>
      </c>
      <c r="H216" s="49">
        <v>0.0</v>
      </c>
      <c r="I216" s="2">
        <v>2.0</v>
      </c>
      <c r="J216" s="2">
        <v>2.0</v>
      </c>
    </row>
    <row r="217" ht="15.75" customHeight="1">
      <c r="B217" s="5" t="s">
        <v>231</v>
      </c>
      <c r="C217" s="2" t="s">
        <v>173</v>
      </c>
      <c r="D217" s="41">
        <v>0.0</v>
      </c>
      <c r="E217" s="41">
        <v>0.0</v>
      </c>
      <c r="F217" s="41">
        <v>0.0</v>
      </c>
      <c r="G217" s="41">
        <v>0.0</v>
      </c>
      <c r="H217" s="42">
        <v>0.0</v>
      </c>
      <c r="I217" s="2">
        <v>2.0</v>
      </c>
      <c r="J217" s="2">
        <v>2.0</v>
      </c>
    </row>
    <row r="218" ht="15.75" customHeight="1">
      <c r="B218" s="5" t="s">
        <v>231</v>
      </c>
      <c r="C218" s="2" t="s">
        <v>176</v>
      </c>
      <c r="D218" s="41">
        <v>0.0</v>
      </c>
      <c r="E218" s="41">
        <v>0.0</v>
      </c>
      <c r="F218" s="41">
        <v>0.0</v>
      </c>
      <c r="G218" s="41">
        <v>0.0</v>
      </c>
      <c r="H218" s="42">
        <v>0.0</v>
      </c>
      <c r="I218" s="2">
        <v>2.0</v>
      </c>
      <c r="J218" s="2">
        <v>2.0</v>
      </c>
    </row>
    <row r="219" ht="15.75" customHeight="1">
      <c r="B219" s="5" t="s">
        <v>231</v>
      </c>
      <c r="C219" s="2" t="s">
        <v>171</v>
      </c>
      <c r="D219" s="41">
        <v>0.5</v>
      </c>
      <c r="E219" s="41">
        <v>0.0</v>
      </c>
      <c r="F219" s="41">
        <v>0.0</v>
      </c>
      <c r="G219" s="41">
        <v>0.0</v>
      </c>
      <c r="H219" s="42">
        <v>0.0</v>
      </c>
      <c r="I219" s="2">
        <v>2.0</v>
      </c>
      <c r="J219" s="2">
        <v>2.0</v>
      </c>
    </row>
    <row r="220" ht="15.75" customHeight="1">
      <c r="B220" s="5" t="s">
        <v>231</v>
      </c>
      <c r="C220" s="2" t="s">
        <v>172</v>
      </c>
      <c r="D220" s="41">
        <v>0.0</v>
      </c>
      <c r="E220" s="41">
        <v>0.0</v>
      </c>
      <c r="F220" s="41">
        <v>0.0</v>
      </c>
      <c r="G220" s="41">
        <v>0.0</v>
      </c>
      <c r="H220" s="42">
        <v>0.0</v>
      </c>
      <c r="I220" s="2">
        <v>2.0</v>
      </c>
      <c r="J220" s="2">
        <v>2.0</v>
      </c>
    </row>
    <row r="221" ht="15.75" customHeight="1">
      <c r="B221" s="5" t="s">
        <v>231</v>
      </c>
      <c r="C221" s="2" t="s">
        <v>177</v>
      </c>
      <c r="D221" s="41">
        <v>0.0</v>
      </c>
      <c r="E221" s="41">
        <v>0.0</v>
      </c>
      <c r="F221" s="41">
        <v>0.0</v>
      </c>
      <c r="G221" s="41">
        <v>0.0</v>
      </c>
      <c r="H221" s="42">
        <v>0.0</v>
      </c>
      <c r="I221" s="2">
        <v>2.0</v>
      </c>
      <c r="J221" s="2">
        <v>2.0</v>
      </c>
    </row>
    <row r="222" ht="15.75" customHeight="1">
      <c r="B222" s="5" t="s">
        <v>291</v>
      </c>
      <c r="C222" s="2" t="s">
        <v>250</v>
      </c>
      <c r="D222" s="41" t="s">
        <v>217</v>
      </c>
      <c r="E222" s="41" t="s">
        <v>217</v>
      </c>
      <c r="F222" s="41" t="s">
        <v>217</v>
      </c>
      <c r="G222" s="41" t="s">
        <v>217</v>
      </c>
      <c r="H222" s="42" t="s">
        <v>217</v>
      </c>
      <c r="I222" s="2">
        <v>0.0</v>
      </c>
      <c r="J222" s="2">
        <v>2.0</v>
      </c>
    </row>
    <row r="223" ht="15.75" customHeight="1">
      <c r="B223" s="5" t="s">
        <v>291</v>
      </c>
      <c r="C223" s="2" t="s">
        <v>179</v>
      </c>
      <c r="D223" s="41" t="s">
        <v>217</v>
      </c>
      <c r="E223" s="41" t="s">
        <v>217</v>
      </c>
      <c r="F223" s="41" t="s">
        <v>217</v>
      </c>
      <c r="G223" s="41" t="s">
        <v>217</v>
      </c>
      <c r="H223" s="42" t="s">
        <v>217</v>
      </c>
      <c r="I223" s="2">
        <v>0.0</v>
      </c>
      <c r="J223" s="2">
        <v>2.0</v>
      </c>
    </row>
    <row r="224" ht="15.75" customHeight="1">
      <c r="B224" s="5" t="s">
        <v>291</v>
      </c>
      <c r="C224" s="2" t="s">
        <v>180</v>
      </c>
      <c r="D224" s="43" t="s">
        <v>217</v>
      </c>
      <c r="E224" s="43" t="s">
        <v>217</v>
      </c>
      <c r="F224" s="43" t="s">
        <v>217</v>
      </c>
      <c r="G224" s="43" t="s">
        <v>217</v>
      </c>
      <c r="H224" s="44" t="s">
        <v>217</v>
      </c>
      <c r="I224" s="2">
        <v>0.0</v>
      </c>
      <c r="J224" s="2">
        <v>2.0</v>
      </c>
    </row>
    <row r="225" ht="15.75" customHeight="1">
      <c r="B225" s="60" t="s">
        <v>291</v>
      </c>
      <c r="C225" s="61" t="s">
        <v>254</v>
      </c>
      <c r="D225" s="46" t="s">
        <v>217</v>
      </c>
      <c r="E225" s="46" t="s">
        <v>217</v>
      </c>
      <c r="F225" s="46" t="s">
        <v>217</v>
      </c>
      <c r="G225" s="46" t="s">
        <v>217</v>
      </c>
      <c r="H225" s="47" t="s">
        <v>217</v>
      </c>
      <c r="I225" s="2">
        <v>0.0</v>
      </c>
      <c r="J225" s="2">
        <v>2.0</v>
      </c>
    </row>
    <row r="226" ht="15.75" customHeight="1">
      <c r="B226" s="5" t="s">
        <v>232</v>
      </c>
      <c r="C226" s="2" t="s">
        <v>169</v>
      </c>
      <c r="D226" s="48">
        <v>0.5</v>
      </c>
      <c r="E226" s="48">
        <v>0.5</v>
      </c>
      <c r="F226" s="48">
        <v>0.5</v>
      </c>
      <c r="G226" s="48">
        <v>0.5</v>
      </c>
      <c r="H226" s="49">
        <v>0.5</v>
      </c>
      <c r="I226" s="2">
        <v>2.0</v>
      </c>
      <c r="J226" s="2">
        <v>2.0</v>
      </c>
    </row>
    <row r="227" ht="15.75" customHeight="1">
      <c r="B227" s="5" t="s">
        <v>232</v>
      </c>
      <c r="C227" s="2" t="s">
        <v>170</v>
      </c>
      <c r="D227" s="41">
        <v>0.5</v>
      </c>
      <c r="E227" s="41">
        <v>0.5</v>
      </c>
      <c r="F227" s="41">
        <v>0.5</v>
      </c>
      <c r="G227" s="41">
        <v>0.5</v>
      </c>
      <c r="H227" s="42">
        <v>0.0</v>
      </c>
      <c r="I227" s="2">
        <v>2.0</v>
      </c>
      <c r="J227" s="2">
        <v>2.0</v>
      </c>
    </row>
    <row r="228" ht="15.75" customHeight="1">
      <c r="B228" s="5" t="s">
        <v>232</v>
      </c>
      <c r="C228" s="2" t="s">
        <v>174</v>
      </c>
      <c r="D228" s="41">
        <v>0.0</v>
      </c>
      <c r="E228" s="41">
        <v>0.0</v>
      </c>
      <c r="F228" s="41">
        <v>0.0</v>
      </c>
      <c r="G228" s="41">
        <v>0.0</v>
      </c>
      <c r="H228" s="42">
        <v>0.0</v>
      </c>
      <c r="I228" s="2">
        <v>2.0</v>
      </c>
      <c r="J228" s="2">
        <v>2.0</v>
      </c>
    </row>
    <row r="229" ht="15.75" customHeight="1">
      <c r="B229" s="5" t="s">
        <v>232</v>
      </c>
      <c r="C229" s="2" t="s">
        <v>175</v>
      </c>
      <c r="D229" s="41">
        <v>0.0</v>
      </c>
      <c r="E229" s="41">
        <v>0.0</v>
      </c>
      <c r="F229" s="41">
        <v>0.0</v>
      </c>
      <c r="G229" s="41">
        <v>0.0</v>
      </c>
      <c r="H229" s="42">
        <v>0.0</v>
      </c>
      <c r="I229" s="2">
        <v>2.0</v>
      </c>
      <c r="J229" s="2">
        <v>2.0</v>
      </c>
    </row>
    <row r="230" ht="15.75" customHeight="1">
      <c r="B230" s="5" t="s">
        <v>232</v>
      </c>
      <c r="C230" s="2" t="s">
        <v>173</v>
      </c>
      <c r="D230" s="41">
        <v>0.0</v>
      </c>
      <c r="E230" s="41">
        <v>0.0</v>
      </c>
      <c r="F230" s="41">
        <v>0.0</v>
      </c>
      <c r="G230" s="41">
        <v>0.0</v>
      </c>
      <c r="H230" s="42">
        <v>0.0</v>
      </c>
      <c r="I230" s="2">
        <v>2.0</v>
      </c>
      <c r="J230" s="2">
        <v>2.0</v>
      </c>
    </row>
    <row r="231" ht="15.75" customHeight="1">
      <c r="B231" s="5" t="s">
        <v>232</v>
      </c>
      <c r="C231" s="2" t="s">
        <v>176</v>
      </c>
      <c r="D231" s="41">
        <v>0.0</v>
      </c>
      <c r="E231" s="41">
        <v>0.0</v>
      </c>
      <c r="F231" s="41">
        <v>0.0</v>
      </c>
      <c r="G231" s="41">
        <v>0.0</v>
      </c>
      <c r="H231" s="42">
        <v>0.0</v>
      </c>
      <c r="I231" s="2">
        <v>2.0</v>
      </c>
      <c r="J231" s="2">
        <v>2.0</v>
      </c>
    </row>
    <row r="232" ht="15.75" customHeight="1">
      <c r="B232" s="5" t="s">
        <v>232</v>
      </c>
      <c r="C232" s="2" t="s">
        <v>171</v>
      </c>
      <c r="D232" s="41">
        <v>0.0</v>
      </c>
      <c r="E232" s="41">
        <v>0.5</v>
      </c>
      <c r="F232" s="41">
        <v>0.5</v>
      </c>
      <c r="G232" s="41">
        <v>0.5</v>
      </c>
      <c r="H232" s="42">
        <v>0.0</v>
      </c>
      <c r="I232" s="2">
        <v>2.0</v>
      </c>
      <c r="J232" s="2">
        <v>2.0</v>
      </c>
    </row>
    <row r="233" ht="15.75" customHeight="1">
      <c r="B233" s="52" t="s">
        <v>232</v>
      </c>
      <c r="C233" s="53" t="s">
        <v>172</v>
      </c>
      <c r="D233" s="41">
        <v>0.0</v>
      </c>
      <c r="E233" s="41">
        <v>0.0</v>
      </c>
      <c r="F233" s="41">
        <v>0.0</v>
      </c>
      <c r="G233" s="41">
        <v>0.0</v>
      </c>
      <c r="H233" s="42">
        <v>0.0</v>
      </c>
      <c r="I233" s="2">
        <v>2.0</v>
      </c>
      <c r="J233" s="2">
        <v>2.0</v>
      </c>
    </row>
    <row r="234" ht="15.75" customHeight="1">
      <c r="B234" s="5" t="s">
        <v>232</v>
      </c>
      <c r="C234" s="2" t="s">
        <v>177</v>
      </c>
      <c r="D234" s="48">
        <v>0.0</v>
      </c>
      <c r="E234" s="48">
        <v>0.0</v>
      </c>
      <c r="F234" s="48">
        <v>0.0</v>
      </c>
      <c r="G234" s="48">
        <v>0.0</v>
      </c>
      <c r="H234" s="49">
        <v>0.0</v>
      </c>
      <c r="I234" s="2">
        <v>2.0</v>
      </c>
      <c r="J234" s="2">
        <v>2.0</v>
      </c>
    </row>
    <row r="235" ht="15.75" customHeight="1">
      <c r="B235" s="5" t="s">
        <v>292</v>
      </c>
      <c r="C235" s="2" t="s">
        <v>250</v>
      </c>
      <c r="D235" s="41" t="s">
        <v>217</v>
      </c>
      <c r="E235" s="41" t="s">
        <v>217</v>
      </c>
      <c r="F235" s="41" t="s">
        <v>217</v>
      </c>
      <c r="G235" s="41" t="s">
        <v>217</v>
      </c>
      <c r="H235" s="42" t="s">
        <v>217</v>
      </c>
      <c r="I235" s="2">
        <v>0.0</v>
      </c>
      <c r="J235" s="2">
        <v>2.0</v>
      </c>
    </row>
    <row r="236" ht="15.75" customHeight="1">
      <c r="B236" s="5" t="s">
        <v>292</v>
      </c>
      <c r="C236" s="2" t="s">
        <v>179</v>
      </c>
      <c r="D236" s="41" t="s">
        <v>217</v>
      </c>
      <c r="E236" s="41" t="s">
        <v>217</v>
      </c>
      <c r="F236" s="41" t="s">
        <v>217</v>
      </c>
      <c r="G236" s="41" t="s">
        <v>217</v>
      </c>
      <c r="H236" s="42" t="s">
        <v>217</v>
      </c>
      <c r="I236" s="2">
        <v>0.0</v>
      </c>
      <c r="J236" s="2">
        <v>2.0</v>
      </c>
    </row>
    <row r="237" ht="15.75" customHeight="1">
      <c r="B237" s="5" t="s">
        <v>292</v>
      </c>
      <c r="C237" s="2" t="s">
        <v>180</v>
      </c>
      <c r="D237" s="41" t="s">
        <v>217</v>
      </c>
      <c r="E237" s="41" t="s">
        <v>217</v>
      </c>
      <c r="F237" s="41" t="s">
        <v>217</v>
      </c>
      <c r="G237" s="41" t="s">
        <v>217</v>
      </c>
      <c r="H237" s="42" t="s">
        <v>217</v>
      </c>
      <c r="I237" s="2">
        <v>0.0</v>
      </c>
      <c r="J237" s="2">
        <v>2.0</v>
      </c>
    </row>
    <row r="238" ht="15.75" customHeight="1">
      <c r="B238" s="5" t="s">
        <v>292</v>
      </c>
      <c r="C238" s="2" t="s">
        <v>254</v>
      </c>
      <c r="D238" s="43" t="s">
        <v>217</v>
      </c>
      <c r="E238" s="43" t="s">
        <v>217</v>
      </c>
      <c r="F238" s="43" t="s">
        <v>217</v>
      </c>
      <c r="G238" s="43" t="s">
        <v>217</v>
      </c>
      <c r="H238" s="44" t="s">
        <v>217</v>
      </c>
      <c r="I238" s="2">
        <v>0.0</v>
      </c>
      <c r="J238" s="2">
        <v>2.0</v>
      </c>
    </row>
    <row r="239" ht="15.75" customHeight="1">
      <c r="B239" s="38" t="s">
        <v>269</v>
      </c>
      <c r="C239" s="19" t="s">
        <v>169</v>
      </c>
      <c r="D239" s="39">
        <v>1.0</v>
      </c>
      <c r="E239" s="39">
        <v>1.0</v>
      </c>
      <c r="F239" s="39">
        <v>1.0</v>
      </c>
      <c r="G239" s="39">
        <v>1.0</v>
      </c>
      <c r="H239" s="40">
        <v>1.0</v>
      </c>
      <c r="I239" s="2">
        <v>2.0</v>
      </c>
      <c r="J239" s="2">
        <v>2.0</v>
      </c>
    </row>
    <row r="240" ht="15.75" customHeight="1">
      <c r="B240" s="5" t="s">
        <v>269</v>
      </c>
      <c r="C240" s="2" t="s">
        <v>170</v>
      </c>
      <c r="D240" s="41">
        <v>0.5</v>
      </c>
      <c r="E240" s="41">
        <v>0.5</v>
      </c>
      <c r="F240" s="41">
        <v>0.5</v>
      </c>
      <c r="G240" s="41">
        <v>0.5</v>
      </c>
      <c r="H240" s="42">
        <v>0.5</v>
      </c>
      <c r="I240" s="2">
        <v>2.0</v>
      </c>
      <c r="J240" s="2">
        <v>2.0</v>
      </c>
    </row>
    <row r="241" ht="15.75" customHeight="1">
      <c r="B241" s="5" t="s">
        <v>269</v>
      </c>
      <c r="C241" s="2" t="s">
        <v>174</v>
      </c>
      <c r="D241" s="41">
        <v>0.5</v>
      </c>
      <c r="E241" s="41">
        <v>0.5</v>
      </c>
      <c r="F241" s="41">
        <v>0.5</v>
      </c>
      <c r="G241" s="41">
        <v>0.5</v>
      </c>
      <c r="H241" s="42">
        <v>0.5</v>
      </c>
      <c r="I241" s="2">
        <v>2.0</v>
      </c>
      <c r="J241" s="2">
        <v>2.0</v>
      </c>
    </row>
    <row r="242" ht="15.75" customHeight="1">
      <c r="B242" s="5" t="s">
        <v>269</v>
      </c>
      <c r="C242" s="2" t="s">
        <v>175</v>
      </c>
      <c r="D242" s="41">
        <v>1.0</v>
      </c>
      <c r="E242" s="41">
        <v>0.5</v>
      </c>
      <c r="F242" s="41">
        <v>0.5</v>
      </c>
      <c r="G242" s="41">
        <v>0.5</v>
      </c>
      <c r="H242" s="42">
        <v>0.5</v>
      </c>
      <c r="I242" s="2">
        <v>2.0</v>
      </c>
      <c r="J242" s="2">
        <v>2.0</v>
      </c>
    </row>
    <row r="243" ht="15.75" customHeight="1">
      <c r="B243" s="5" t="s">
        <v>269</v>
      </c>
      <c r="C243" s="2" t="s">
        <v>173</v>
      </c>
      <c r="D243" s="41">
        <v>0.0</v>
      </c>
      <c r="E243" s="41">
        <v>0.0</v>
      </c>
      <c r="F243" s="41">
        <v>0.0</v>
      </c>
      <c r="G243" s="41">
        <v>0.0</v>
      </c>
      <c r="H243" s="42">
        <v>0.0</v>
      </c>
      <c r="I243" s="2">
        <v>2.0</v>
      </c>
      <c r="J243" s="2">
        <v>2.0</v>
      </c>
    </row>
    <row r="244" ht="15.75" customHeight="1">
      <c r="B244" s="5" t="s">
        <v>269</v>
      </c>
      <c r="C244" s="2" t="s">
        <v>176</v>
      </c>
      <c r="D244" s="43">
        <v>0.0</v>
      </c>
      <c r="E244" s="43">
        <v>0.0</v>
      </c>
      <c r="F244" s="43">
        <v>0.0</v>
      </c>
      <c r="G244" s="43">
        <v>0.0</v>
      </c>
      <c r="H244" s="44">
        <v>0.0</v>
      </c>
      <c r="I244" s="2">
        <v>2.0</v>
      </c>
      <c r="J244" s="2">
        <v>2.0</v>
      </c>
    </row>
    <row r="245" ht="15.75" customHeight="1">
      <c r="B245" s="50" t="s">
        <v>269</v>
      </c>
      <c r="C245" s="51" t="s">
        <v>171</v>
      </c>
      <c r="D245" s="41">
        <v>0.5</v>
      </c>
      <c r="E245" s="41">
        <v>0.5</v>
      </c>
      <c r="F245" s="41">
        <v>0.0</v>
      </c>
      <c r="G245" s="41">
        <v>0.0</v>
      </c>
      <c r="H245" s="42">
        <v>0.0</v>
      </c>
      <c r="I245" s="2">
        <v>2.0</v>
      </c>
      <c r="J245" s="2">
        <v>2.0</v>
      </c>
    </row>
    <row r="246" ht="15.75" customHeight="1">
      <c r="B246" s="5" t="s">
        <v>269</v>
      </c>
      <c r="C246" s="2" t="s">
        <v>172</v>
      </c>
      <c r="D246" s="41">
        <v>0.5</v>
      </c>
      <c r="E246" s="41">
        <v>0.0</v>
      </c>
      <c r="F246" s="41">
        <v>0.0</v>
      </c>
      <c r="G246" s="41">
        <v>0.0</v>
      </c>
      <c r="H246" s="42">
        <v>0.0</v>
      </c>
      <c r="I246" s="2">
        <v>2.0</v>
      </c>
      <c r="J246" s="2">
        <v>2.0</v>
      </c>
    </row>
    <row r="247" ht="15.75" customHeight="1">
      <c r="B247" s="5" t="s">
        <v>269</v>
      </c>
      <c r="C247" s="2" t="s">
        <v>177</v>
      </c>
      <c r="D247" s="41">
        <v>0.5</v>
      </c>
      <c r="E247" s="41">
        <v>0.0</v>
      </c>
      <c r="F247" s="41">
        <v>0.0</v>
      </c>
      <c r="G247" s="41">
        <v>0.0</v>
      </c>
      <c r="H247" s="42">
        <v>0.0</v>
      </c>
      <c r="I247" s="2">
        <v>2.0</v>
      </c>
      <c r="J247" s="2">
        <v>2.0</v>
      </c>
    </row>
    <row r="248" ht="15.75" customHeight="1">
      <c r="B248" s="5" t="s">
        <v>293</v>
      </c>
      <c r="C248" s="2" t="s">
        <v>250</v>
      </c>
      <c r="D248" s="41" t="s">
        <v>217</v>
      </c>
      <c r="E248" s="41" t="s">
        <v>217</v>
      </c>
      <c r="F248" s="41" t="s">
        <v>217</v>
      </c>
      <c r="G248" s="41" t="s">
        <v>217</v>
      </c>
      <c r="H248" s="42" t="s">
        <v>217</v>
      </c>
      <c r="I248" s="2">
        <v>0.0</v>
      </c>
      <c r="J248" s="2">
        <v>2.0</v>
      </c>
    </row>
    <row r="249" ht="15.75" customHeight="1">
      <c r="B249" s="5" t="s">
        <v>293</v>
      </c>
      <c r="C249" s="2" t="s">
        <v>179</v>
      </c>
      <c r="D249" s="41" t="s">
        <v>217</v>
      </c>
      <c r="E249" s="41" t="s">
        <v>217</v>
      </c>
      <c r="F249" s="41" t="s">
        <v>217</v>
      </c>
      <c r="G249" s="41" t="s">
        <v>217</v>
      </c>
      <c r="H249" s="42" t="s">
        <v>217</v>
      </c>
      <c r="I249" s="2">
        <v>0.0</v>
      </c>
      <c r="J249" s="2">
        <v>2.0</v>
      </c>
    </row>
    <row r="250" ht="15.75" customHeight="1">
      <c r="B250" s="5" t="s">
        <v>293</v>
      </c>
      <c r="C250" s="2" t="s">
        <v>180</v>
      </c>
      <c r="D250" s="41" t="s">
        <v>217</v>
      </c>
      <c r="E250" s="41" t="s">
        <v>217</v>
      </c>
      <c r="F250" s="41" t="s">
        <v>217</v>
      </c>
      <c r="G250" s="41" t="s">
        <v>217</v>
      </c>
      <c r="H250" s="42" t="s">
        <v>217</v>
      </c>
      <c r="I250" s="2">
        <v>0.0</v>
      </c>
      <c r="J250" s="2">
        <v>2.0</v>
      </c>
    </row>
    <row r="251" ht="15.75" customHeight="1">
      <c r="B251" s="45" t="s">
        <v>293</v>
      </c>
      <c r="C251" s="30" t="s">
        <v>254</v>
      </c>
      <c r="D251" s="46" t="s">
        <v>217</v>
      </c>
      <c r="E251" s="46" t="s">
        <v>217</v>
      </c>
      <c r="F251" s="46" t="s">
        <v>217</v>
      </c>
      <c r="G251" s="46" t="s">
        <v>217</v>
      </c>
      <c r="H251" s="47" t="s">
        <v>217</v>
      </c>
      <c r="I251" s="2">
        <v>0.0</v>
      </c>
      <c r="J251" s="2">
        <v>2.0</v>
      </c>
    </row>
    <row r="252" ht="15.75" customHeight="1">
      <c r="B252" s="5" t="s">
        <v>234</v>
      </c>
      <c r="C252" s="2" t="s">
        <v>169</v>
      </c>
      <c r="D252" s="48">
        <v>1.0</v>
      </c>
      <c r="E252" s="48">
        <v>0.0</v>
      </c>
      <c r="F252" s="48">
        <v>0.0</v>
      </c>
      <c r="G252" s="48">
        <v>0.0</v>
      </c>
      <c r="H252" s="49">
        <v>0.0</v>
      </c>
      <c r="I252" s="2">
        <v>1.0</v>
      </c>
      <c r="J252" s="2">
        <v>1.0</v>
      </c>
    </row>
    <row r="253" ht="15.75" customHeight="1">
      <c r="B253" s="52" t="s">
        <v>234</v>
      </c>
      <c r="C253" s="53" t="s">
        <v>170</v>
      </c>
      <c r="D253" s="41">
        <v>0.0</v>
      </c>
      <c r="E253" s="41">
        <v>0.0</v>
      </c>
      <c r="F253" s="41">
        <v>0.0</v>
      </c>
      <c r="G253" s="41">
        <v>0.0</v>
      </c>
      <c r="H253" s="42">
        <v>0.0</v>
      </c>
      <c r="I253" s="2">
        <v>1.0</v>
      </c>
      <c r="J253" s="2">
        <v>1.0</v>
      </c>
    </row>
    <row r="254" ht="15.75" customHeight="1">
      <c r="B254" s="5" t="s">
        <v>234</v>
      </c>
      <c r="C254" s="2" t="s">
        <v>174</v>
      </c>
      <c r="D254" s="48">
        <v>0.0</v>
      </c>
      <c r="E254" s="48">
        <v>0.0</v>
      </c>
      <c r="F254" s="48">
        <v>0.0</v>
      </c>
      <c r="G254" s="48">
        <v>0.0</v>
      </c>
      <c r="H254" s="49">
        <v>0.0</v>
      </c>
      <c r="I254" s="2">
        <v>1.0</v>
      </c>
      <c r="J254" s="2">
        <v>1.0</v>
      </c>
    </row>
    <row r="255" ht="15.75" customHeight="1">
      <c r="B255" s="5" t="s">
        <v>234</v>
      </c>
      <c r="C255" s="2" t="s">
        <v>175</v>
      </c>
      <c r="D255" s="41">
        <v>0.0</v>
      </c>
      <c r="E255" s="41">
        <v>0.0</v>
      </c>
      <c r="F255" s="41">
        <v>0.0</v>
      </c>
      <c r="G255" s="41">
        <v>0.0</v>
      </c>
      <c r="H255" s="42">
        <v>0.0</v>
      </c>
      <c r="I255" s="2">
        <v>1.0</v>
      </c>
      <c r="J255" s="2">
        <v>1.0</v>
      </c>
    </row>
    <row r="256" ht="15.75" customHeight="1">
      <c r="B256" s="5" t="s">
        <v>234</v>
      </c>
      <c r="C256" s="2" t="s">
        <v>173</v>
      </c>
      <c r="D256" s="41">
        <v>0.0</v>
      </c>
      <c r="E256" s="41">
        <v>0.0</v>
      </c>
      <c r="F256" s="41">
        <v>0.0</v>
      </c>
      <c r="G256" s="41">
        <v>0.0</v>
      </c>
      <c r="H256" s="42">
        <v>0.0</v>
      </c>
      <c r="I256" s="2">
        <v>1.0</v>
      </c>
      <c r="J256" s="2">
        <v>1.0</v>
      </c>
    </row>
    <row r="257" ht="15.75" customHeight="1">
      <c r="B257" s="5" t="s">
        <v>234</v>
      </c>
      <c r="C257" s="2" t="s">
        <v>176</v>
      </c>
      <c r="D257" s="41">
        <v>0.0</v>
      </c>
      <c r="E257" s="41">
        <v>0.0</v>
      </c>
      <c r="F257" s="41">
        <v>0.0</v>
      </c>
      <c r="G257" s="41">
        <v>0.0</v>
      </c>
      <c r="H257" s="42">
        <v>0.0</v>
      </c>
      <c r="I257" s="2">
        <v>1.0</v>
      </c>
      <c r="J257" s="2">
        <v>1.0</v>
      </c>
    </row>
    <row r="258" ht="15.75" customHeight="1">
      <c r="B258" s="5" t="s">
        <v>234</v>
      </c>
      <c r="C258" s="2" t="s">
        <v>171</v>
      </c>
      <c r="D258" s="41">
        <v>0.0</v>
      </c>
      <c r="E258" s="41">
        <v>0.0</v>
      </c>
      <c r="F258" s="41">
        <v>0.0</v>
      </c>
      <c r="G258" s="41">
        <v>0.0</v>
      </c>
      <c r="H258" s="42">
        <v>0.0</v>
      </c>
      <c r="I258" s="2">
        <v>1.0</v>
      </c>
      <c r="J258" s="2">
        <v>1.0</v>
      </c>
    </row>
    <row r="259" ht="15.75" customHeight="1">
      <c r="B259" s="5" t="s">
        <v>234</v>
      </c>
      <c r="C259" s="2" t="s">
        <v>172</v>
      </c>
      <c r="D259" s="41">
        <v>0.0</v>
      </c>
      <c r="E259" s="41">
        <v>0.0</v>
      </c>
      <c r="F259" s="41">
        <v>0.0</v>
      </c>
      <c r="G259" s="41">
        <v>0.0</v>
      </c>
      <c r="H259" s="42">
        <v>0.0</v>
      </c>
      <c r="I259" s="2">
        <v>1.0</v>
      </c>
      <c r="J259" s="2">
        <v>1.0</v>
      </c>
    </row>
    <row r="260" ht="15.75" customHeight="1">
      <c r="B260" s="5" t="s">
        <v>234</v>
      </c>
      <c r="C260" s="2" t="s">
        <v>177</v>
      </c>
      <c r="D260" s="41">
        <v>0.0</v>
      </c>
      <c r="E260" s="41">
        <v>0.0</v>
      </c>
      <c r="F260" s="41">
        <v>0.0</v>
      </c>
      <c r="G260" s="41">
        <v>0.0</v>
      </c>
      <c r="H260" s="42">
        <v>0.0</v>
      </c>
      <c r="I260" s="2">
        <v>1.0</v>
      </c>
      <c r="J260" s="2">
        <v>1.0</v>
      </c>
    </row>
    <row r="261" ht="15.75" customHeight="1">
      <c r="B261" s="5" t="s">
        <v>294</v>
      </c>
      <c r="C261" s="2" t="s">
        <v>250</v>
      </c>
      <c r="D261" s="41" t="s">
        <v>217</v>
      </c>
      <c r="E261" s="41" t="s">
        <v>217</v>
      </c>
      <c r="F261" s="41" t="s">
        <v>217</v>
      </c>
      <c r="G261" s="41" t="s">
        <v>217</v>
      </c>
      <c r="H261" s="42" t="s">
        <v>217</v>
      </c>
      <c r="I261" s="2">
        <v>0.0</v>
      </c>
      <c r="J261" s="2">
        <v>1.0</v>
      </c>
    </row>
    <row r="262" ht="15.75" customHeight="1">
      <c r="B262" s="5" t="s">
        <v>294</v>
      </c>
      <c r="C262" s="2" t="s">
        <v>179</v>
      </c>
      <c r="D262" s="41" t="s">
        <v>217</v>
      </c>
      <c r="E262" s="41" t="s">
        <v>217</v>
      </c>
      <c r="F262" s="41" t="s">
        <v>217</v>
      </c>
      <c r="G262" s="41" t="s">
        <v>217</v>
      </c>
      <c r="H262" s="42" t="s">
        <v>217</v>
      </c>
      <c r="I262" s="2">
        <v>0.0</v>
      </c>
      <c r="J262" s="2">
        <v>1.0</v>
      </c>
    </row>
    <row r="263" ht="15.75" customHeight="1">
      <c r="B263" s="5" t="s">
        <v>294</v>
      </c>
      <c r="C263" s="2" t="s">
        <v>180</v>
      </c>
      <c r="D263" s="41" t="s">
        <v>217</v>
      </c>
      <c r="E263" s="41" t="s">
        <v>217</v>
      </c>
      <c r="F263" s="41" t="s">
        <v>217</v>
      </c>
      <c r="G263" s="41" t="s">
        <v>217</v>
      </c>
      <c r="H263" s="42" t="s">
        <v>217</v>
      </c>
      <c r="I263" s="2">
        <v>0.0</v>
      </c>
      <c r="J263" s="2">
        <v>1.0</v>
      </c>
    </row>
    <row r="264" ht="15.75" customHeight="1">
      <c r="B264" s="5" t="s">
        <v>294</v>
      </c>
      <c r="C264" s="2" t="s">
        <v>254</v>
      </c>
      <c r="D264" s="43" t="s">
        <v>217</v>
      </c>
      <c r="E264" s="43" t="s">
        <v>217</v>
      </c>
      <c r="F264" s="43" t="s">
        <v>217</v>
      </c>
      <c r="G264" s="43" t="s">
        <v>217</v>
      </c>
      <c r="H264" s="44" t="s">
        <v>217</v>
      </c>
      <c r="I264" s="2">
        <v>0.0</v>
      </c>
      <c r="J264" s="2">
        <v>1.0</v>
      </c>
    </row>
    <row r="265" ht="15.75" customHeight="1">
      <c r="B265" s="38" t="s">
        <v>271</v>
      </c>
      <c r="C265" s="19" t="s">
        <v>169</v>
      </c>
      <c r="D265" s="58">
        <v>0.0</v>
      </c>
      <c r="E265" s="58">
        <v>0.0</v>
      </c>
      <c r="F265" s="58">
        <v>1.0</v>
      </c>
      <c r="G265" s="58">
        <v>1.0</v>
      </c>
      <c r="H265" s="59">
        <v>1.0</v>
      </c>
      <c r="I265" s="2">
        <v>1.0</v>
      </c>
      <c r="J265" s="2">
        <v>1.0</v>
      </c>
    </row>
    <row r="266" ht="15.75" customHeight="1">
      <c r="B266" s="50" t="s">
        <v>271</v>
      </c>
      <c r="C266" s="51" t="s">
        <v>170</v>
      </c>
      <c r="D266" s="41">
        <v>0.0</v>
      </c>
      <c r="E266" s="41">
        <v>0.0</v>
      </c>
      <c r="F266" s="41">
        <v>0.0</v>
      </c>
      <c r="G266" s="41">
        <v>0.0</v>
      </c>
      <c r="H266" s="42">
        <v>0.0</v>
      </c>
      <c r="I266" s="2">
        <v>1.0</v>
      </c>
      <c r="J266" s="2">
        <v>1.0</v>
      </c>
    </row>
    <row r="267" ht="15.75" customHeight="1">
      <c r="B267" s="5" t="s">
        <v>271</v>
      </c>
      <c r="C267" s="2" t="s">
        <v>174</v>
      </c>
      <c r="D267" s="41">
        <v>0.0</v>
      </c>
      <c r="E267" s="41">
        <v>0.0</v>
      </c>
      <c r="F267" s="41">
        <v>0.0</v>
      </c>
      <c r="G267" s="41">
        <v>0.0</v>
      </c>
      <c r="H267" s="42">
        <v>0.0</v>
      </c>
      <c r="I267" s="2">
        <v>1.0</v>
      </c>
      <c r="J267" s="2">
        <v>1.0</v>
      </c>
    </row>
    <row r="268" ht="15.75" customHeight="1">
      <c r="B268" s="5" t="s">
        <v>271</v>
      </c>
      <c r="C268" s="2" t="s">
        <v>175</v>
      </c>
      <c r="D268" s="41">
        <v>0.0</v>
      </c>
      <c r="E268" s="41">
        <v>0.0</v>
      </c>
      <c r="F268" s="41">
        <v>0.0</v>
      </c>
      <c r="G268" s="41">
        <v>0.0</v>
      </c>
      <c r="H268" s="42">
        <v>0.0</v>
      </c>
      <c r="I268" s="2">
        <v>1.0</v>
      </c>
      <c r="J268" s="2">
        <v>1.0</v>
      </c>
    </row>
    <row r="269" ht="15.75" customHeight="1">
      <c r="B269" s="5" t="s">
        <v>271</v>
      </c>
      <c r="C269" s="2" t="s">
        <v>173</v>
      </c>
      <c r="D269" s="41">
        <v>0.0</v>
      </c>
      <c r="E269" s="41">
        <v>0.0</v>
      </c>
      <c r="F269" s="41">
        <v>0.0</v>
      </c>
      <c r="G269" s="41">
        <v>0.0</v>
      </c>
      <c r="H269" s="42">
        <v>0.0</v>
      </c>
      <c r="I269" s="2">
        <v>1.0</v>
      </c>
      <c r="J269" s="2">
        <v>1.0</v>
      </c>
    </row>
    <row r="270" ht="15.75" customHeight="1">
      <c r="B270" s="5" t="s">
        <v>271</v>
      </c>
      <c r="C270" s="2" t="s">
        <v>176</v>
      </c>
      <c r="D270" s="41">
        <v>0.0</v>
      </c>
      <c r="E270" s="41">
        <v>0.0</v>
      </c>
      <c r="F270" s="41">
        <v>0.0</v>
      </c>
      <c r="G270" s="41">
        <v>0.0</v>
      </c>
      <c r="H270" s="42">
        <v>0.0</v>
      </c>
      <c r="I270" s="2">
        <v>1.0</v>
      </c>
      <c r="J270" s="2">
        <v>1.0</v>
      </c>
    </row>
    <row r="271" ht="15.75" customHeight="1">
      <c r="B271" s="5" t="s">
        <v>271</v>
      </c>
      <c r="C271" s="2" t="s">
        <v>171</v>
      </c>
      <c r="D271" s="41">
        <v>0.0</v>
      </c>
      <c r="E271" s="41">
        <v>0.0</v>
      </c>
      <c r="F271" s="41">
        <v>0.0</v>
      </c>
      <c r="G271" s="41">
        <v>0.0</v>
      </c>
      <c r="H271" s="42">
        <v>0.0</v>
      </c>
      <c r="I271" s="2">
        <v>1.0</v>
      </c>
      <c r="J271" s="2">
        <v>1.0</v>
      </c>
    </row>
    <row r="272" ht="15.75" customHeight="1">
      <c r="B272" s="5" t="s">
        <v>271</v>
      </c>
      <c r="C272" s="2" t="s">
        <v>172</v>
      </c>
      <c r="D272" s="41">
        <v>0.0</v>
      </c>
      <c r="E272" s="41">
        <v>0.0</v>
      </c>
      <c r="F272" s="41">
        <v>0.0</v>
      </c>
      <c r="G272" s="41">
        <v>0.0</v>
      </c>
      <c r="H272" s="42">
        <v>0.0</v>
      </c>
      <c r="I272" s="2">
        <v>1.0</v>
      </c>
      <c r="J272" s="2">
        <v>1.0</v>
      </c>
    </row>
    <row r="273" ht="15.75" customHeight="1">
      <c r="B273" s="5" t="s">
        <v>271</v>
      </c>
      <c r="C273" s="2" t="s">
        <v>177</v>
      </c>
      <c r="D273" s="41">
        <v>0.0</v>
      </c>
      <c r="E273" s="41">
        <v>0.0</v>
      </c>
      <c r="F273" s="41">
        <v>0.0</v>
      </c>
      <c r="G273" s="41">
        <v>0.0</v>
      </c>
      <c r="H273" s="42">
        <v>0.0</v>
      </c>
      <c r="I273" s="2">
        <v>1.0</v>
      </c>
      <c r="J273" s="2">
        <v>1.0</v>
      </c>
    </row>
    <row r="274" ht="15.75" customHeight="1">
      <c r="B274" s="52" t="s">
        <v>295</v>
      </c>
      <c r="C274" s="53" t="s">
        <v>250</v>
      </c>
      <c r="D274" s="41" t="s">
        <v>217</v>
      </c>
      <c r="E274" s="41" t="s">
        <v>217</v>
      </c>
      <c r="F274" s="41" t="s">
        <v>217</v>
      </c>
      <c r="G274" s="41" t="s">
        <v>217</v>
      </c>
      <c r="H274" s="42" t="s">
        <v>217</v>
      </c>
      <c r="I274" s="2">
        <v>0.0</v>
      </c>
      <c r="J274" s="2">
        <v>1.0</v>
      </c>
    </row>
    <row r="275" ht="15.75" customHeight="1">
      <c r="B275" s="5" t="s">
        <v>295</v>
      </c>
      <c r="C275" s="2" t="s">
        <v>179</v>
      </c>
      <c r="D275" s="48" t="s">
        <v>217</v>
      </c>
      <c r="E275" s="48" t="s">
        <v>217</v>
      </c>
      <c r="F275" s="48" t="s">
        <v>217</v>
      </c>
      <c r="G275" s="48" t="s">
        <v>217</v>
      </c>
      <c r="H275" s="49" t="s">
        <v>217</v>
      </c>
      <c r="I275" s="2">
        <v>0.0</v>
      </c>
      <c r="J275" s="2">
        <v>1.0</v>
      </c>
    </row>
    <row r="276" ht="15.75" customHeight="1">
      <c r="B276" s="5" t="s">
        <v>295</v>
      </c>
      <c r="C276" s="2" t="s">
        <v>180</v>
      </c>
      <c r="D276" s="41" t="s">
        <v>217</v>
      </c>
      <c r="E276" s="41" t="s">
        <v>217</v>
      </c>
      <c r="F276" s="41" t="s">
        <v>217</v>
      </c>
      <c r="G276" s="41" t="s">
        <v>217</v>
      </c>
      <c r="H276" s="42" t="s">
        <v>217</v>
      </c>
      <c r="I276" s="2">
        <v>0.0</v>
      </c>
      <c r="J276" s="2">
        <v>1.0</v>
      </c>
    </row>
    <row r="277" ht="15.75" customHeight="1">
      <c r="B277" s="45" t="s">
        <v>295</v>
      </c>
      <c r="C277" s="30" t="s">
        <v>254</v>
      </c>
      <c r="D277" s="62" t="s">
        <v>217</v>
      </c>
      <c r="E277" s="62" t="s">
        <v>217</v>
      </c>
      <c r="F277" s="62" t="s">
        <v>217</v>
      </c>
      <c r="G277" s="62" t="s">
        <v>217</v>
      </c>
      <c r="H277" s="63" t="s">
        <v>217</v>
      </c>
      <c r="I277" s="2">
        <v>0.0</v>
      </c>
      <c r="J277" s="2">
        <v>1.0</v>
      </c>
    </row>
    <row r="278" ht="15.75" customHeight="1">
      <c r="B278" s="5" t="s">
        <v>272</v>
      </c>
      <c r="C278" s="2" t="s">
        <v>169</v>
      </c>
      <c r="D278" s="48">
        <v>1.0</v>
      </c>
      <c r="E278" s="48">
        <v>1.0</v>
      </c>
      <c r="F278" s="48">
        <v>1.0</v>
      </c>
      <c r="G278" s="48">
        <v>1.0</v>
      </c>
      <c r="H278" s="49">
        <v>1.0</v>
      </c>
      <c r="I278" s="2">
        <v>1.0</v>
      </c>
      <c r="J278" s="2">
        <v>1.0</v>
      </c>
    </row>
    <row r="279" ht="15.75" customHeight="1">
      <c r="B279" s="5" t="s">
        <v>272</v>
      </c>
      <c r="C279" s="2" t="s">
        <v>170</v>
      </c>
      <c r="D279" s="41">
        <v>1.0</v>
      </c>
      <c r="E279" s="41">
        <v>0.0</v>
      </c>
      <c r="F279" s="41">
        <v>0.0</v>
      </c>
      <c r="G279" s="41">
        <v>0.0</v>
      </c>
      <c r="H279" s="42">
        <v>0.0</v>
      </c>
      <c r="I279" s="2">
        <v>1.0</v>
      </c>
      <c r="J279" s="2">
        <v>1.0</v>
      </c>
    </row>
    <row r="280" ht="15.75" customHeight="1">
      <c r="B280" s="5" t="s">
        <v>272</v>
      </c>
      <c r="C280" s="2" t="s">
        <v>174</v>
      </c>
      <c r="D280" s="41">
        <v>0.0</v>
      </c>
      <c r="E280" s="41">
        <v>0.0</v>
      </c>
      <c r="F280" s="41">
        <v>0.0</v>
      </c>
      <c r="G280" s="41">
        <v>0.0</v>
      </c>
      <c r="H280" s="42">
        <v>0.0</v>
      </c>
      <c r="I280" s="2">
        <v>1.0</v>
      </c>
      <c r="J280" s="2">
        <v>1.0</v>
      </c>
    </row>
    <row r="281" ht="15.75" customHeight="1">
      <c r="B281" s="5" t="s">
        <v>272</v>
      </c>
      <c r="C281" s="2" t="s">
        <v>175</v>
      </c>
      <c r="D281" s="41">
        <v>0.0</v>
      </c>
      <c r="E281" s="41">
        <v>0.0</v>
      </c>
      <c r="F281" s="41">
        <v>0.0</v>
      </c>
      <c r="G281" s="41">
        <v>0.0</v>
      </c>
      <c r="H281" s="42">
        <v>0.0</v>
      </c>
      <c r="I281" s="2">
        <v>1.0</v>
      </c>
      <c r="J281" s="2">
        <v>1.0</v>
      </c>
    </row>
    <row r="282" ht="15.75" customHeight="1">
      <c r="B282" s="5" t="s">
        <v>272</v>
      </c>
      <c r="C282" s="2" t="s">
        <v>173</v>
      </c>
      <c r="D282" s="41">
        <v>0.0</v>
      </c>
      <c r="E282" s="41">
        <v>0.0</v>
      </c>
      <c r="F282" s="41">
        <v>0.0</v>
      </c>
      <c r="G282" s="41">
        <v>0.0</v>
      </c>
      <c r="H282" s="42">
        <v>0.0</v>
      </c>
      <c r="I282" s="2">
        <v>1.0</v>
      </c>
      <c r="J282" s="2">
        <v>1.0</v>
      </c>
    </row>
    <row r="283" ht="15.75" customHeight="1">
      <c r="B283" s="5" t="s">
        <v>272</v>
      </c>
      <c r="C283" s="2" t="s">
        <v>176</v>
      </c>
      <c r="D283" s="41">
        <v>0.0</v>
      </c>
      <c r="E283" s="41">
        <v>0.0</v>
      </c>
      <c r="F283" s="41">
        <v>0.0</v>
      </c>
      <c r="G283" s="41">
        <v>0.0</v>
      </c>
      <c r="H283" s="42">
        <v>0.0</v>
      </c>
      <c r="I283" s="2">
        <v>1.0</v>
      </c>
      <c r="J283" s="2">
        <v>1.0</v>
      </c>
    </row>
    <row r="284" ht="15.75" customHeight="1">
      <c r="B284" s="5" t="s">
        <v>272</v>
      </c>
      <c r="C284" s="2" t="s">
        <v>171</v>
      </c>
      <c r="D284" s="41">
        <v>0.0</v>
      </c>
      <c r="E284" s="41">
        <v>0.0</v>
      </c>
      <c r="F284" s="41">
        <v>0.0</v>
      </c>
      <c r="G284" s="41">
        <v>0.0</v>
      </c>
      <c r="H284" s="42">
        <v>0.0</v>
      </c>
      <c r="I284" s="2">
        <v>1.0</v>
      </c>
      <c r="J284" s="2">
        <v>1.0</v>
      </c>
    </row>
    <row r="285" ht="15.75" customHeight="1">
      <c r="B285" s="5" t="s">
        <v>272</v>
      </c>
      <c r="C285" s="2" t="s">
        <v>172</v>
      </c>
      <c r="D285" s="41">
        <v>0.0</v>
      </c>
      <c r="E285" s="41">
        <v>0.0</v>
      </c>
      <c r="F285" s="41">
        <v>0.0</v>
      </c>
      <c r="G285" s="41">
        <v>0.0</v>
      </c>
      <c r="H285" s="42">
        <v>0.0</v>
      </c>
      <c r="I285" s="2">
        <v>1.0</v>
      </c>
      <c r="J285" s="2">
        <v>1.0</v>
      </c>
    </row>
    <row r="286" ht="15.75" customHeight="1">
      <c r="B286" s="5" t="s">
        <v>272</v>
      </c>
      <c r="C286" s="2" t="s">
        <v>177</v>
      </c>
      <c r="D286" s="41">
        <v>0.0</v>
      </c>
      <c r="E286" s="41">
        <v>0.0</v>
      </c>
      <c r="F286" s="41">
        <v>0.0</v>
      </c>
      <c r="G286" s="41">
        <v>0.0</v>
      </c>
      <c r="H286" s="42">
        <v>0.0</v>
      </c>
      <c r="I286" s="2">
        <v>1.0</v>
      </c>
      <c r="J286" s="2">
        <v>1.0</v>
      </c>
    </row>
    <row r="287" ht="15.75" customHeight="1">
      <c r="B287" s="5" t="s">
        <v>296</v>
      </c>
      <c r="C287" s="2" t="s">
        <v>250</v>
      </c>
      <c r="D287" s="41" t="s">
        <v>217</v>
      </c>
      <c r="E287" s="41" t="s">
        <v>217</v>
      </c>
      <c r="F287" s="41" t="s">
        <v>217</v>
      </c>
      <c r="G287" s="41" t="s">
        <v>217</v>
      </c>
      <c r="H287" s="42" t="s">
        <v>217</v>
      </c>
      <c r="I287" s="2">
        <v>0.0</v>
      </c>
      <c r="J287" s="2">
        <v>1.0</v>
      </c>
    </row>
    <row r="288" ht="15.75" customHeight="1">
      <c r="B288" s="5" t="s">
        <v>296</v>
      </c>
      <c r="C288" s="2" t="s">
        <v>179</v>
      </c>
      <c r="D288" s="41" t="s">
        <v>217</v>
      </c>
      <c r="E288" s="41" t="s">
        <v>217</v>
      </c>
      <c r="F288" s="41" t="s">
        <v>217</v>
      </c>
      <c r="G288" s="41" t="s">
        <v>217</v>
      </c>
      <c r="H288" s="42" t="s">
        <v>217</v>
      </c>
      <c r="I288" s="2">
        <v>0.0</v>
      </c>
      <c r="J288" s="2">
        <v>1.0</v>
      </c>
    </row>
    <row r="289" ht="15.75" customHeight="1">
      <c r="B289" s="5" t="s">
        <v>296</v>
      </c>
      <c r="C289" s="2" t="s">
        <v>180</v>
      </c>
      <c r="D289" s="41" t="s">
        <v>217</v>
      </c>
      <c r="E289" s="41" t="s">
        <v>217</v>
      </c>
      <c r="F289" s="41" t="s">
        <v>217</v>
      </c>
      <c r="G289" s="41" t="s">
        <v>217</v>
      </c>
      <c r="H289" s="42" t="s">
        <v>217</v>
      </c>
      <c r="I289" s="2">
        <v>0.0</v>
      </c>
      <c r="J289" s="2">
        <v>1.0</v>
      </c>
    </row>
    <row r="290" ht="15.75" customHeight="1">
      <c r="B290" s="5" t="s">
        <v>296</v>
      </c>
      <c r="C290" s="2" t="s">
        <v>254</v>
      </c>
      <c r="D290" s="43" t="s">
        <v>217</v>
      </c>
      <c r="E290" s="43" t="s">
        <v>217</v>
      </c>
      <c r="F290" s="43" t="s">
        <v>217</v>
      </c>
      <c r="G290" s="43" t="s">
        <v>217</v>
      </c>
      <c r="H290" s="44" t="s">
        <v>217</v>
      </c>
      <c r="I290" s="2">
        <v>0.0</v>
      </c>
      <c r="J290" s="2">
        <v>1.0</v>
      </c>
    </row>
    <row r="291" ht="15.75" customHeight="1">
      <c r="B291" s="38" t="s">
        <v>273</v>
      </c>
      <c r="C291" s="19" t="s">
        <v>169</v>
      </c>
      <c r="D291" s="39">
        <v>1.0</v>
      </c>
      <c r="E291" s="39">
        <v>1.0</v>
      </c>
      <c r="F291" s="39">
        <v>0.0</v>
      </c>
      <c r="G291" s="39">
        <v>1.0</v>
      </c>
      <c r="H291" s="40">
        <v>1.0</v>
      </c>
      <c r="I291" s="2">
        <v>1.0</v>
      </c>
      <c r="J291" s="2">
        <v>1.0</v>
      </c>
    </row>
    <row r="292" ht="15.75" customHeight="1">
      <c r="B292" s="5" t="s">
        <v>273</v>
      </c>
      <c r="C292" s="2" t="s">
        <v>170</v>
      </c>
      <c r="D292" s="41">
        <v>0.0</v>
      </c>
      <c r="E292" s="41">
        <v>0.0</v>
      </c>
      <c r="F292" s="41">
        <v>0.0</v>
      </c>
      <c r="G292" s="41">
        <v>0.0</v>
      </c>
      <c r="H292" s="42">
        <v>1.0</v>
      </c>
      <c r="I292" s="2">
        <v>1.0</v>
      </c>
      <c r="J292" s="2">
        <v>1.0</v>
      </c>
    </row>
    <row r="293" ht="15.75" customHeight="1">
      <c r="B293" s="5" t="s">
        <v>273</v>
      </c>
      <c r="C293" s="2" t="s">
        <v>174</v>
      </c>
      <c r="D293" s="41">
        <v>1.0</v>
      </c>
      <c r="E293" s="41">
        <v>1.0</v>
      </c>
      <c r="F293" s="41">
        <v>0.0</v>
      </c>
      <c r="G293" s="41">
        <v>0.0</v>
      </c>
      <c r="H293" s="42">
        <v>0.0</v>
      </c>
      <c r="I293" s="2">
        <v>1.0</v>
      </c>
      <c r="J293" s="2">
        <v>1.0</v>
      </c>
    </row>
    <row r="294" ht="15.75" customHeight="1">
      <c r="B294" s="5" t="s">
        <v>273</v>
      </c>
      <c r="C294" s="2" t="s">
        <v>175</v>
      </c>
      <c r="D294" s="41">
        <v>0.0</v>
      </c>
      <c r="E294" s="41">
        <v>1.0</v>
      </c>
      <c r="F294" s="41">
        <v>0.0</v>
      </c>
      <c r="G294" s="41">
        <v>0.0</v>
      </c>
      <c r="H294" s="42">
        <v>0.0</v>
      </c>
      <c r="I294" s="2">
        <v>1.0</v>
      </c>
      <c r="J294" s="2">
        <v>1.0</v>
      </c>
    </row>
    <row r="295" ht="15.75" customHeight="1">
      <c r="B295" s="5" t="s">
        <v>273</v>
      </c>
      <c r="C295" s="2" t="s">
        <v>173</v>
      </c>
      <c r="D295" s="41">
        <v>0.0</v>
      </c>
      <c r="E295" s="41">
        <v>0.0</v>
      </c>
      <c r="F295" s="41">
        <v>0.0</v>
      </c>
      <c r="G295" s="41">
        <v>0.0</v>
      </c>
      <c r="H295" s="42">
        <v>0.0</v>
      </c>
      <c r="I295" s="2">
        <v>1.0</v>
      </c>
      <c r="J295" s="2">
        <v>1.0</v>
      </c>
    </row>
    <row r="296" ht="15.75" customHeight="1">
      <c r="B296" s="5" t="s">
        <v>273</v>
      </c>
      <c r="C296" s="2" t="s">
        <v>176</v>
      </c>
      <c r="D296" s="41">
        <v>0.0</v>
      </c>
      <c r="E296" s="41">
        <v>0.0</v>
      </c>
      <c r="F296" s="41">
        <v>0.0</v>
      </c>
      <c r="G296" s="41">
        <v>0.0</v>
      </c>
      <c r="H296" s="42">
        <v>0.0</v>
      </c>
      <c r="I296" s="2">
        <v>1.0</v>
      </c>
      <c r="J296" s="2">
        <v>1.0</v>
      </c>
    </row>
    <row r="297" ht="15.75" customHeight="1">
      <c r="B297" s="5" t="s">
        <v>273</v>
      </c>
      <c r="C297" s="2" t="s">
        <v>171</v>
      </c>
      <c r="D297" s="41">
        <v>0.0</v>
      </c>
      <c r="E297" s="41">
        <v>0.0</v>
      </c>
      <c r="F297" s="41">
        <v>0.0</v>
      </c>
      <c r="G297" s="41">
        <v>0.0</v>
      </c>
      <c r="H297" s="42">
        <v>0.0</v>
      </c>
      <c r="I297" s="2">
        <v>1.0</v>
      </c>
      <c r="J297" s="2">
        <v>1.0</v>
      </c>
    </row>
    <row r="298" ht="15.75" customHeight="1">
      <c r="B298" s="5" t="s">
        <v>273</v>
      </c>
      <c r="C298" s="2" t="s">
        <v>172</v>
      </c>
      <c r="D298" s="41">
        <v>0.0</v>
      </c>
      <c r="E298" s="41">
        <v>0.0</v>
      </c>
      <c r="F298" s="41">
        <v>0.0</v>
      </c>
      <c r="G298" s="41">
        <v>0.0</v>
      </c>
      <c r="H298" s="42">
        <v>0.0</v>
      </c>
      <c r="I298" s="2">
        <v>1.0</v>
      </c>
      <c r="J298" s="2">
        <v>1.0</v>
      </c>
    </row>
    <row r="299" ht="15.75" customHeight="1">
      <c r="B299" s="5" t="s">
        <v>273</v>
      </c>
      <c r="C299" s="2" t="s">
        <v>177</v>
      </c>
      <c r="D299" s="41">
        <v>0.0</v>
      </c>
      <c r="E299" s="41">
        <v>0.0</v>
      </c>
      <c r="F299" s="41">
        <v>0.0</v>
      </c>
      <c r="G299" s="41">
        <v>0.0</v>
      </c>
      <c r="H299" s="42">
        <v>0.0</v>
      </c>
      <c r="I299" s="2">
        <v>1.0</v>
      </c>
      <c r="J299" s="2">
        <v>1.0</v>
      </c>
    </row>
    <row r="300" ht="15.75" customHeight="1">
      <c r="B300" s="5" t="s">
        <v>297</v>
      </c>
      <c r="C300" s="2" t="s">
        <v>250</v>
      </c>
      <c r="D300" s="41" t="s">
        <v>217</v>
      </c>
      <c r="E300" s="41" t="s">
        <v>217</v>
      </c>
      <c r="F300" s="41" t="s">
        <v>217</v>
      </c>
      <c r="G300" s="41" t="s">
        <v>217</v>
      </c>
      <c r="H300" s="42" t="s">
        <v>217</v>
      </c>
      <c r="I300" s="2">
        <v>0.0</v>
      </c>
      <c r="J300" s="2">
        <v>1.0</v>
      </c>
    </row>
    <row r="301" ht="15.75" customHeight="1">
      <c r="B301" s="5" t="s">
        <v>297</v>
      </c>
      <c r="C301" s="2" t="s">
        <v>179</v>
      </c>
      <c r="D301" s="41" t="s">
        <v>217</v>
      </c>
      <c r="E301" s="41" t="s">
        <v>217</v>
      </c>
      <c r="F301" s="41" t="s">
        <v>217</v>
      </c>
      <c r="G301" s="41" t="s">
        <v>217</v>
      </c>
      <c r="H301" s="42" t="s">
        <v>217</v>
      </c>
      <c r="I301" s="2">
        <v>0.0</v>
      </c>
      <c r="J301" s="2">
        <v>1.0</v>
      </c>
    </row>
    <row r="302" ht="15.75" customHeight="1">
      <c r="B302" s="5" t="s">
        <v>297</v>
      </c>
      <c r="C302" s="2" t="s">
        <v>180</v>
      </c>
      <c r="D302" s="41" t="s">
        <v>217</v>
      </c>
      <c r="E302" s="41" t="s">
        <v>217</v>
      </c>
      <c r="F302" s="41" t="s">
        <v>217</v>
      </c>
      <c r="G302" s="41" t="s">
        <v>217</v>
      </c>
      <c r="H302" s="42" t="s">
        <v>217</v>
      </c>
      <c r="I302" s="2">
        <v>0.0</v>
      </c>
      <c r="J302" s="2">
        <v>1.0</v>
      </c>
    </row>
    <row r="303" ht="15.75" customHeight="1">
      <c r="B303" s="45" t="s">
        <v>297</v>
      </c>
      <c r="C303" s="30" t="s">
        <v>254</v>
      </c>
      <c r="D303" s="46" t="s">
        <v>217</v>
      </c>
      <c r="E303" s="46" t="s">
        <v>217</v>
      </c>
      <c r="F303" s="46" t="s">
        <v>217</v>
      </c>
      <c r="G303" s="46" t="s">
        <v>217</v>
      </c>
      <c r="H303" s="47" t="s">
        <v>217</v>
      </c>
      <c r="I303" s="2">
        <v>0.0</v>
      </c>
      <c r="J303" s="2">
        <v>1.0</v>
      </c>
    </row>
    <row r="304" ht="15.75" customHeight="1">
      <c r="B304" s="5" t="s">
        <v>235</v>
      </c>
      <c r="C304" s="2" t="s">
        <v>169</v>
      </c>
      <c r="D304" s="48">
        <v>1.0</v>
      </c>
      <c r="E304" s="48">
        <v>0.0</v>
      </c>
      <c r="F304" s="48">
        <v>1.0</v>
      </c>
      <c r="G304" s="48">
        <v>1.0</v>
      </c>
      <c r="H304" s="49">
        <v>1.0</v>
      </c>
      <c r="I304" s="2">
        <v>1.0</v>
      </c>
      <c r="J304" s="2">
        <v>1.0</v>
      </c>
    </row>
    <row r="305" ht="15.75" customHeight="1">
      <c r="B305" s="5" t="s">
        <v>235</v>
      </c>
      <c r="C305" s="2" t="s">
        <v>170</v>
      </c>
      <c r="D305" s="41">
        <v>1.0</v>
      </c>
      <c r="E305" s="41">
        <v>0.0</v>
      </c>
      <c r="F305" s="41">
        <v>0.0</v>
      </c>
      <c r="G305" s="41">
        <v>0.0</v>
      </c>
      <c r="H305" s="42">
        <v>1.0</v>
      </c>
      <c r="I305" s="2">
        <v>1.0</v>
      </c>
      <c r="J305" s="2">
        <v>1.0</v>
      </c>
    </row>
    <row r="306" ht="15.75" customHeight="1">
      <c r="B306" s="5" t="s">
        <v>235</v>
      </c>
      <c r="C306" s="2" t="s">
        <v>174</v>
      </c>
      <c r="D306" s="41">
        <v>0.0</v>
      </c>
      <c r="E306" s="41">
        <v>0.0</v>
      </c>
      <c r="F306" s="41">
        <v>0.0</v>
      </c>
      <c r="G306" s="41">
        <v>0.0</v>
      </c>
      <c r="H306" s="42">
        <v>1.0</v>
      </c>
      <c r="I306" s="2">
        <v>1.0</v>
      </c>
      <c r="J306" s="2">
        <v>1.0</v>
      </c>
    </row>
    <row r="307" ht="15.75" customHeight="1">
      <c r="B307" s="5" t="s">
        <v>235</v>
      </c>
      <c r="C307" s="2" t="s">
        <v>175</v>
      </c>
      <c r="D307" s="41">
        <v>0.0</v>
      </c>
      <c r="E307" s="41">
        <v>0.0</v>
      </c>
      <c r="F307" s="41">
        <v>0.0</v>
      </c>
      <c r="G307" s="41">
        <v>0.0</v>
      </c>
      <c r="H307" s="42">
        <v>1.0</v>
      </c>
      <c r="I307" s="2">
        <v>1.0</v>
      </c>
      <c r="J307" s="2">
        <v>1.0</v>
      </c>
    </row>
    <row r="308" ht="15.75" customHeight="1">
      <c r="B308" s="5" t="s">
        <v>235</v>
      </c>
      <c r="C308" s="2" t="s">
        <v>173</v>
      </c>
      <c r="D308" s="41">
        <v>0.0</v>
      </c>
      <c r="E308" s="41">
        <v>1.0</v>
      </c>
      <c r="F308" s="41">
        <v>0.0</v>
      </c>
      <c r="G308" s="41">
        <v>0.0</v>
      </c>
      <c r="H308" s="42">
        <v>1.0</v>
      </c>
      <c r="I308" s="2">
        <v>1.0</v>
      </c>
      <c r="J308" s="2">
        <v>1.0</v>
      </c>
    </row>
    <row r="309" ht="15.75" customHeight="1">
      <c r="B309" s="5" t="s">
        <v>235</v>
      </c>
      <c r="C309" s="2" t="s">
        <v>176</v>
      </c>
      <c r="D309" s="41">
        <v>0.0</v>
      </c>
      <c r="E309" s="41">
        <v>1.0</v>
      </c>
      <c r="F309" s="41">
        <v>0.0</v>
      </c>
      <c r="G309" s="41">
        <v>0.0</v>
      </c>
      <c r="H309" s="42">
        <v>1.0</v>
      </c>
      <c r="I309" s="2">
        <v>1.0</v>
      </c>
      <c r="J309" s="2">
        <v>1.0</v>
      </c>
    </row>
    <row r="310" ht="15.75" customHeight="1">
      <c r="B310" s="5" t="s">
        <v>235</v>
      </c>
      <c r="C310" s="2" t="s">
        <v>171</v>
      </c>
      <c r="D310" s="41">
        <v>0.0</v>
      </c>
      <c r="E310" s="41">
        <v>1.0</v>
      </c>
      <c r="F310" s="41">
        <v>0.0</v>
      </c>
      <c r="G310" s="41">
        <v>0.0</v>
      </c>
      <c r="H310" s="42">
        <v>1.0</v>
      </c>
      <c r="I310" s="2">
        <v>1.0</v>
      </c>
      <c r="J310" s="2">
        <v>1.0</v>
      </c>
    </row>
    <row r="311" ht="15.75" customHeight="1">
      <c r="B311" s="5" t="s">
        <v>235</v>
      </c>
      <c r="C311" s="2" t="s">
        <v>172</v>
      </c>
      <c r="D311" s="41">
        <v>0.0</v>
      </c>
      <c r="E311" s="41">
        <v>1.0</v>
      </c>
      <c r="F311" s="41">
        <v>0.0</v>
      </c>
      <c r="G311" s="41">
        <v>0.0</v>
      </c>
      <c r="H311" s="42">
        <v>1.0</v>
      </c>
      <c r="I311" s="2">
        <v>1.0</v>
      </c>
      <c r="J311" s="2">
        <v>1.0</v>
      </c>
    </row>
    <row r="312" ht="15.75" customHeight="1">
      <c r="B312" s="5" t="s">
        <v>235</v>
      </c>
      <c r="C312" s="2" t="s">
        <v>177</v>
      </c>
      <c r="D312" s="41">
        <v>1.0</v>
      </c>
      <c r="E312" s="41">
        <v>0.0</v>
      </c>
      <c r="F312" s="41">
        <v>0.0</v>
      </c>
      <c r="G312" s="41">
        <v>1.0</v>
      </c>
      <c r="H312" s="42">
        <v>0.0</v>
      </c>
      <c r="I312" s="2">
        <v>1.0</v>
      </c>
      <c r="J312" s="2">
        <v>1.0</v>
      </c>
    </row>
    <row r="313" ht="15.75" customHeight="1">
      <c r="B313" s="5" t="s">
        <v>298</v>
      </c>
      <c r="C313" s="2" t="s">
        <v>250</v>
      </c>
      <c r="D313" s="41" t="s">
        <v>217</v>
      </c>
      <c r="E313" s="41" t="s">
        <v>217</v>
      </c>
      <c r="F313" s="41" t="s">
        <v>217</v>
      </c>
      <c r="G313" s="41" t="s">
        <v>217</v>
      </c>
      <c r="H313" s="42" t="s">
        <v>217</v>
      </c>
      <c r="I313" s="2">
        <v>0.0</v>
      </c>
      <c r="J313" s="2">
        <v>1.0</v>
      </c>
    </row>
    <row r="314" ht="15.75" customHeight="1">
      <c r="B314" s="5" t="s">
        <v>298</v>
      </c>
      <c r="C314" s="2" t="s">
        <v>179</v>
      </c>
      <c r="D314" s="41" t="s">
        <v>217</v>
      </c>
      <c r="E314" s="41" t="s">
        <v>217</v>
      </c>
      <c r="F314" s="41" t="s">
        <v>217</v>
      </c>
      <c r="G314" s="41" t="s">
        <v>217</v>
      </c>
      <c r="H314" s="42" t="s">
        <v>217</v>
      </c>
      <c r="I314" s="2">
        <v>0.0</v>
      </c>
      <c r="J314" s="2">
        <v>1.0</v>
      </c>
    </row>
    <row r="315" ht="15.75" customHeight="1">
      <c r="B315" s="5" t="s">
        <v>298</v>
      </c>
      <c r="C315" s="2" t="s">
        <v>180</v>
      </c>
      <c r="D315" s="41" t="s">
        <v>217</v>
      </c>
      <c r="E315" s="41" t="s">
        <v>217</v>
      </c>
      <c r="F315" s="41" t="s">
        <v>217</v>
      </c>
      <c r="G315" s="41" t="s">
        <v>217</v>
      </c>
      <c r="H315" s="42" t="s">
        <v>217</v>
      </c>
      <c r="I315" s="2">
        <v>0.0</v>
      </c>
      <c r="J315" s="2">
        <v>1.0</v>
      </c>
    </row>
    <row r="316" ht="15.75" customHeight="1">
      <c r="B316" s="5" t="s">
        <v>298</v>
      </c>
      <c r="C316" s="2" t="s">
        <v>254</v>
      </c>
      <c r="D316" s="43" t="s">
        <v>217</v>
      </c>
      <c r="E316" s="43" t="s">
        <v>217</v>
      </c>
      <c r="F316" s="43" t="s">
        <v>217</v>
      </c>
      <c r="G316" s="43" t="s">
        <v>217</v>
      </c>
      <c r="H316" s="44" t="s">
        <v>217</v>
      </c>
      <c r="I316" s="2">
        <v>0.0</v>
      </c>
      <c r="J316" s="2">
        <v>1.0</v>
      </c>
    </row>
    <row r="317" ht="15.75" customHeight="1">
      <c r="B317" s="38" t="s">
        <v>236</v>
      </c>
      <c r="C317" s="19" t="s">
        <v>169</v>
      </c>
      <c r="D317" s="39">
        <v>1.0</v>
      </c>
      <c r="E317" s="39">
        <v>1.0</v>
      </c>
      <c r="F317" s="39">
        <v>1.0</v>
      </c>
      <c r="G317" s="39">
        <v>1.0</v>
      </c>
      <c r="H317" s="40">
        <v>1.0</v>
      </c>
      <c r="I317" s="2">
        <v>1.0</v>
      </c>
      <c r="J317" s="2">
        <v>1.0</v>
      </c>
    </row>
    <row r="318" ht="15.75" customHeight="1">
      <c r="B318" s="5" t="s">
        <v>236</v>
      </c>
      <c r="C318" s="2" t="s">
        <v>170</v>
      </c>
      <c r="D318" s="41">
        <v>1.0</v>
      </c>
      <c r="E318" s="41">
        <v>0.0</v>
      </c>
      <c r="F318" s="41">
        <v>1.0</v>
      </c>
      <c r="G318" s="41">
        <v>1.0</v>
      </c>
      <c r="H318" s="42">
        <v>0.0</v>
      </c>
      <c r="I318" s="2">
        <v>1.0</v>
      </c>
      <c r="J318" s="2">
        <v>1.0</v>
      </c>
    </row>
    <row r="319" ht="15.75" customHeight="1">
      <c r="B319" s="5" t="s">
        <v>236</v>
      </c>
      <c r="C319" s="2" t="s">
        <v>174</v>
      </c>
      <c r="D319" s="41">
        <v>1.0</v>
      </c>
      <c r="E319" s="41">
        <v>0.0</v>
      </c>
      <c r="F319" s="41">
        <v>0.0</v>
      </c>
      <c r="G319" s="41">
        <v>0.0</v>
      </c>
      <c r="H319" s="42">
        <v>0.0</v>
      </c>
      <c r="I319" s="2">
        <v>1.0</v>
      </c>
      <c r="J319" s="2">
        <v>1.0</v>
      </c>
    </row>
    <row r="320" ht="15.75" customHeight="1">
      <c r="B320" s="5" t="s">
        <v>236</v>
      </c>
      <c r="C320" s="2" t="s">
        <v>175</v>
      </c>
      <c r="D320" s="41">
        <v>1.0</v>
      </c>
      <c r="E320" s="41">
        <v>0.0</v>
      </c>
      <c r="F320" s="41">
        <v>0.0</v>
      </c>
      <c r="G320" s="41">
        <v>0.0</v>
      </c>
      <c r="H320" s="42">
        <v>0.0</v>
      </c>
      <c r="I320" s="2">
        <v>1.0</v>
      </c>
      <c r="J320" s="2">
        <v>1.0</v>
      </c>
    </row>
    <row r="321" ht="15.75" customHeight="1">
      <c r="B321" s="5" t="s">
        <v>236</v>
      </c>
      <c r="C321" s="2" t="s">
        <v>173</v>
      </c>
      <c r="D321" s="41">
        <v>1.0</v>
      </c>
      <c r="E321" s="41">
        <v>0.0</v>
      </c>
      <c r="F321" s="41">
        <v>0.0</v>
      </c>
      <c r="G321" s="41">
        <v>0.0</v>
      </c>
      <c r="H321" s="42">
        <v>0.0</v>
      </c>
      <c r="I321" s="2">
        <v>1.0</v>
      </c>
      <c r="J321" s="2">
        <v>1.0</v>
      </c>
    </row>
    <row r="322" ht="15.75" customHeight="1">
      <c r="B322" s="5" t="s">
        <v>236</v>
      </c>
      <c r="C322" s="2" t="s">
        <v>176</v>
      </c>
      <c r="D322" s="41">
        <v>1.0</v>
      </c>
      <c r="E322" s="41">
        <v>0.0</v>
      </c>
      <c r="F322" s="41">
        <v>0.0</v>
      </c>
      <c r="G322" s="41">
        <v>0.0</v>
      </c>
      <c r="H322" s="42">
        <v>0.0</v>
      </c>
      <c r="I322" s="2">
        <v>1.0</v>
      </c>
      <c r="J322" s="2">
        <v>1.0</v>
      </c>
    </row>
    <row r="323" ht="15.75" customHeight="1">
      <c r="B323" s="5" t="s">
        <v>236</v>
      </c>
      <c r="C323" s="2" t="s">
        <v>171</v>
      </c>
      <c r="D323" s="41">
        <v>1.0</v>
      </c>
      <c r="E323" s="41">
        <v>0.0</v>
      </c>
      <c r="F323" s="41">
        <v>0.0</v>
      </c>
      <c r="G323" s="41">
        <v>0.0</v>
      </c>
      <c r="H323" s="42">
        <v>0.0</v>
      </c>
      <c r="I323" s="2">
        <v>1.0</v>
      </c>
      <c r="J323" s="2">
        <v>1.0</v>
      </c>
    </row>
    <row r="324" ht="15.75" customHeight="1">
      <c r="B324" s="5" t="s">
        <v>236</v>
      </c>
      <c r="C324" s="2" t="s">
        <v>172</v>
      </c>
      <c r="D324" s="41">
        <v>1.0</v>
      </c>
      <c r="E324" s="41">
        <v>0.0</v>
      </c>
      <c r="F324" s="41">
        <v>0.0</v>
      </c>
      <c r="G324" s="41">
        <v>0.0</v>
      </c>
      <c r="H324" s="42">
        <v>0.0</v>
      </c>
      <c r="I324" s="2">
        <v>1.0</v>
      </c>
      <c r="J324" s="2">
        <v>1.0</v>
      </c>
    </row>
    <row r="325" ht="15.75" customHeight="1">
      <c r="B325" s="5" t="s">
        <v>236</v>
      </c>
      <c r="C325" s="2" t="s">
        <v>177</v>
      </c>
      <c r="D325" s="41">
        <v>1.0</v>
      </c>
      <c r="E325" s="41">
        <v>0.0</v>
      </c>
      <c r="F325" s="41">
        <v>0.0</v>
      </c>
      <c r="G325" s="41">
        <v>0.0</v>
      </c>
      <c r="H325" s="42">
        <v>0.0</v>
      </c>
      <c r="I325" s="2">
        <v>1.0</v>
      </c>
      <c r="J325" s="2">
        <v>1.0</v>
      </c>
    </row>
    <row r="326" ht="15.75" customHeight="1">
      <c r="B326" s="5" t="s">
        <v>299</v>
      </c>
      <c r="C326" s="2" t="s">
        <v>250</v>
      </c>
      <c r="D326" s="41" t="s">
        <v>217</v>
      </c>
      <c r="E326" s="41" t="s">
        <v>217</v>
      </c>
      <c r="F326" s="41" t="s">
        <v>217</v>
      </c>
      <c r="G326" s="41" t="s">
        <v>217</v>
      </c>
      <c r="H326" s="42" t="s">
        <v>217</v>
      </c>
      <c r="I326" s="2">
        <v>0.0</v>
      </c>
      <c r="J326" s="2">
        <v>1.0</v>
      </c>
    </row>
    <row r="327" ht="15.75" customHeight="1">
      <c r="B327" s="5" t="s">
        <v>299</v>
      </c>
      <c r="C327" s="2" t="s">
        <v>179</v>
      </c>
      <c r="D327" s="41" t="s">
        <v>217</v>
      </c>
      <c r="E327" s="41" t="s">
        <v>217</v>
      </c>
      <c r="F327" s="41" t="s">
        <v>217</v>
      </c>
      <c r="G327" s="41" t="s">
        <v>217</v>
      </c>
      <c r="H327" s="42" t="s">
        <v>217</v>
      </c>
      <c r="I327" s="2">
        <v>0.0</v>
      </c>
      <c r="J327" s="2">
        <v>1.0</v>
      </c>
    </row>
    <row r="328" ht="15.75" customHeight="1">
      <c r="B328" s="5" t="s">
        <v>299</v>
      </c>
      <c r="C328" s="2" t="s">
        <v>180</v>
      </c>
      <c r="D328" s="41" t="s">
        <v>217</v>
      </c>
      <c r="E328" s="41" t="s">
        <v>217</v>
      </c>
      <c r="F328" s="41" t="s">
        <v>217</v>
      </c>
      <c r="G328" s="41" t="s">
        <v>217</v>
      </c>
      <c r="H328" s="42" t="s">
        <v>217</v>
      </c>
      <c r="I328" s="2">
        <v>0.0</v>
      </c>
      <c r="J328" s="2">
        <v>1.0</v>
      </c>
    </row>
    <row r="329" ht="15.75" customHeight="1">
      <c r="B329" s="45" t="s">
        <v>299</v>
      </c>
      <c r="C329" s="30" t="s">
        <v>254</v>
      </c>
      <c r="D329" s="46" t="s">
        <v>217</v>
      </c>
      <c r="E329" s="46" t="s">
        <v>217</v>
      </c>
      <c r="F329" s="46" t="s">
        <v>217</v>
      </c>
      <c r="G329" s="46" t="s">
        <v>217</v>
      </c>
      <c r="H329" s="47" t="s">
        <v>217</v>
      </c>
      <c r="I329" s="2">
        <v>0.0</v>
      </c>
      <c r="J329" s="2">
        <v>1.0</v>
      </c>
    </row>
    <row r="330" ht="15.75" customHeight="1">
      <c r="B330" s="5" t="s">
        <v>237</v>
      </c>
      <c r="C330" s="2" t="s">
        <v>169</v>
      </c>
      <c r="D330" s="48">
        <v>1.0</v>
      </c>
      <c r="E330" s="48">
        <v>1.0</v>
      </c>
      <c r="F330" s="48">
        <v>1.0</v>
      </c>
      <c r="G330" s="48">
        <v>1.0</v>
      </c>
      <c r="H330" s="49">
        <v>1.0</v>
      </c>
      <c r="I330" s="2">
        <v>1.0</v>
      </c>
      <c r="J330" s="2">
        <v>1.0</v>
      </c>
    </row>
    <row r="331" ht="15.75" customHeight="1">
      <c r="B331" s="5" t="s">
        <v>237</v>
      </c>
      <c r="C331" s="2" t="s">
        <v>170</v>
      </c>
      <c r="D331" s="41">
        <v>1.0</v>
      </c>
      <c r="E331" s="41">
        <v>0.0</v>
      </c>
      <c r="F331" s="41">
        <v>0.0</v>
      </c>
      <c r="G331" s="41">
        <v>0.0</v>
      </c>
      <c r="H331" s="42">
        <v>0.0</v>
      </c>
      <c r="I331" s="2">
        <v>1.0</v>
      </c>
      <c r="J331" s="2">
        <v>1.0</v>
      </c>
    </row>
    <row r="332" ht="15.75" customHeight="1">
      <c r="B332" s="5" t="s">
        <v>237</v>
      </c>
      <c r="C332" s="2" t="s">
        <v>174</v>
      </c>
      <c r="D332" s="41">
        <v>1.0</v>
      </c>
      <c r="E332" s="41">
        <v>0.0</v>
      </c>
      <c r="F332" s="41">
        <v>0.0</v>
      </c>
      <c r="G332" s="41">
        <v>0.0</v>
      </c>
      <c r="H332" s="42">
        <v>0.0</v>
      </c>
      <c r="I332" s="2">
        <v>1.0</v>
      </c>
      <c r="J332" s="2">
        <v>1.0</v>
      </c>
    </row>
    <row r="333" ht="15.75" customHeight="1">
      <c r="B333" s="5" t="s">
        <v>237</v>
      </c>
      <c r="C333" s="2" t="s">
        <v>175</v>
      </c>
      <c r="D333" s="41">
        <v>1.0</v>
      </c>
      <c r="E333" s="41">
        <v>0.0</v>
      </c>
      <c r="F333" s="41">
        <v>0.0</v>
      </c>
      <c r="G333" s="41">
        <v>0.0</v>
      </c>
      <c r="H333" s="42">
        <v>0.0</v>
      </c>
      <c r="I333" s="2">
        <v>1.0</v>
      </c>
      <c r="J333" s="2">
        <v>1.0</v>
      </c>
    </row>
    <row r="334" ht="15.75" customHeight="1">
      <c r="B334" s="5" t="s">
        <v>237</v>
      </c>
      <c r="C334" s="2" t="s">
        <v>173</v>
      </c>
      <c r="D334" s="41">
        <v>0.0</v>
      </c>
      <c r="E334" s="41">
        <v>0.0</v>
      </c>
      <c r="F334" s="41">
        <v>0.0</v>
      </c>
      <c r="G334" s="41">
        <v>0.0</v>
      </c>
      <c r="H334" s="42">
        <v>0.0</v>
      </c>
      <c r="I334" s="2">
        <v>1.0</v>
      </c>
      <c r="J334" s="2">
        <v>1.0</v>
      </c>
    </row>
    <row r="335" ht="15.75" customHeight="1">
      <c r="B335" s="5" t="s">
        <v>237</v>
      </c>
      <c r="C335" s="2" t="s">
        <v>176</v>
      </c>
      <c r="D335" s="41">
        <v>0.0</v>
      </c>
      <c r="E335" s="41">
        <v>0.0</v>
      </c>
      <c r="F335" s="41">
        <v>0.0</v>
      </c>
      <c r="G335" s="41">
        <v>0.0</v>
      </c>
      <c r="H335" s="42">
        <v>0.0</v>
      </c>
      <c r="I335" s="2">
        <v>1.0</v>
      </c>
      <c r="J335" s="2">
        <v>1.0</v>
      </c>
    </row>
    <row r="336" ht="15.75" customHeight="1">
      <c r="B336" s="5" t="s">
        <v>237</v>
      </c>
      <c r="C336" s="2" t="s">
        <v>171</v>
      </c>
      <c r="D336" s="41">
        <v>1.0</v>
      </c>
      <c r="E336" s="41">
        <v>0.0</v>
      </c>
      <c r="F336" s="41">
        <v>0.0</v>
      </c>
      <c r="G336" s="41">
        <v>0.0</v>
      </c>
      <c r="H336" s="42">
        <v>0.0</v>
      </c>
      <c r="I336" s="2">
        <v>1.0</v>
      </c>
      <c r="J336" s="2">
        <v>1.0</v>
      </c>
    </row>
    <row r="337" ht="15.75" customHeight="1">
      <c r="B337" s="5" t="s">
        <v>237</v>
      </c>
      <c r="C337" s="2" t="s">
        <v>172</v>
      </c>
      <c r="D337" s="41">
        <v>1.0</v>
      </c>
      <c r="E337" s="41">
        <v>0.0</v>
      </c>
      <c r="F337" s="41">
        <v>0.0</v>
      </c>
      <c r="G337" s="41">
        <v>0.0</v>
      </c>
      <c r="H337" s="42">
        <v>0.0</v>
      </c>
      <c r="I337" s="2">
        <v>1.0</v>
      </c>
      <c r="J337" s="2">
        <v>1.0</v>
      </c>
    </row>
    <row r="338" ht="15.75" customHeight="1">
      <c r="B338" s="5" t="s">
        <v>237</v>
      </c>
      <c r="C338" s="2" t="s">
        <v>177</v>
      </c>
      <c r="D338" s="41">
        <v>0.0</v>
      </c>
      <c r="E338" s="41">
        <v>0.0</v>
      </c>
      <c r="F338" s="41">
        <v>0.0</v>
      </c>
      <c r="G338" s="41">
        <v>0.0</v>
      </c>
      <c r="H338" s="42">
        <v>0.0</v>
      </c>
      <c r="I338" s="2">
        <v>1.0</v>
      </c>
      <c r="J338" s="2">
        <v>1.0</v>
      </c>
    </row>
    <row r="339" ht="15.75" customHeight="1">
      <c r="B339" s="5" t="s">
        <v>300</v>
      </c>
      <c r="C339" s="2" t="s">
        <v>250</v>
      </c>
      <c r="D339" s="41" t="s">
        <v>217</v>
      </c>
      <c r="E339" s="41" t="s">
        <v>217</v>
      </c>
      <c r="F339" s="41" t="s">
        <v>217</v>
      </c>
      <c r="G339" s="41" t="s">
        <v>217</v>
      </c>
      <c r="H339" s="42" t="s">
        <v>217</v>
      </c>
      <c r="I339" s="2">
        <v>0.0</v>
      </c>
      <c r="J339" s="2">
        <v>1.0</v>
      </c>
    </row>
    <row r="340" ht="15.75" customHeight="1">
      <c r="B340" s="5" t="s">
        <v>300</v>
      </c>
      <c r="C340" s="2" t="s">
        <v>179</v>
      </c>
      <c r="D340" s="41" t="s">
        <v>217</v>
      </c>
      <c r="E340" s="41" t="s">
        <v>217</v>
      </c>
      <c r="F340" s="41" t="s">
        <v>217</v>
      </c>
      <c r="G340" s="41" t="s">
        <v>217</v>
      </c>
      <c r="H340" s="42" t="s">
        <v>217</v>
      </c>
      <c r="I340" s="2">
        <v>0.0</v>
      </c>
      <c r="J340" s="2">
        <v>1.0</v>
      </c>
    </row>
    <row r="341" ht="15.75" customHeight="1">
      <c r="B341" s="5" t="s">
        <v>300</v>
      </c>
      <c r="C341" s="2" t="s">
        <v>180</v>
      </c>
      <c r="D341" s="41" t="s">
        <v>217</v>
      </c>
      <c r="E341" s="41" t="s">
        <v>217</v>
      </c>
      <c r="F341" s="41" t="s">
        <v>217</v>
      </c>
      <c r="G341" s="41" t="s">
        <v>217</v>
      </c>
      <c r="H341" s="42" t="s">
        <v>217</v>
      </c>
      <c r="I341" s="2">
        <v>0.0</v>
      </c>
      <c r="J341" s="2">
        <v>1.0</v>
      </c>
    </row>
    <row r="342" ht="15.75" customHeight="1">
      <c r="B342" s="5" t="s">
        <v>300</v>
      </c>
      <c r="C342" s="2" t="s">
        <v>254</v>
      </c>
      <c r="D342" s="43" t="s">
        <v>217</v>
      </c>
      <c r="E342" s="43" t="s">
        <v>217</v>
      </c>
      <c r="F342" s="43" t="s">
        <v>217</v>
      </c>
      <c r="G342" s="43" t="s">
        <v>217</v>
      </c>
      <c r="H342" s="44" t="s">
        <v>217</v>
      </c>
      <c r="I342" s="2">
        <v>0.0</v>
      </c>
      <c r="J342" s="2">
        <v>1.0</v>
      </c>
    </row>
    <row r="343" ht="15.75" customHeight="1">
      <c r="B343" s="38" t="s">
        <v>275</v>
      </c>
      <c r="C343" s="19" t="s">
        <v>169</v>
      </c>
      <c r="D343" s="39">
        <v>1.0</v>
      </c>
      <c r="E343" s="39">
        <v>1.0</v>
      </c>
      <c r="F343" s="39">
        <v>1.0</v>
      </c>
      <c r="G343" s="39">
        <v>1.0</v>
      </c>
      <c r="H343" s="40">
        <v>1.0</v>
      </c>
      <c r="I343" s="2">
        <v>1.0</v>
      </c>
      <c r="J343" s="2">
        <v>1.0</v>
      </c>
    </row>
    <row r="344" ht="15.75" customHeight="1">
      <c r="B344" s="5" t="s">
        <v>275</v>
      </c>
      <c r="C344" s="2" t="s">
        <v>170</v>
      </c>
      <c r="D344" s="41">
        <v>1.0</v>
      </c>
      <c r="E344" s="41">
        <v>0.0</v>
      </c>
      <c r="F344" s="41">
        <v>0.0</v>
      </c>
      <c r="G344" s="41">
        <v>1.0</v>
      </c>
      <c r="H344" s="42">
        <v>1.0</v>
      </c>
      <c r="I344" s="2">
        <v>1.0</v>
      </c>
      <c r="J344" s="2">
        <v>1.0</v>
      </c>
    </row>
    <row r="345" ht="15.75" customHeight="1">
      <c r="B345" s="5" t="s">
        <v>275</v>
      </c>
      <c r="C345" s="2" t="s">
        <v>174</v>
      </c>
      <c r="D345" s="41">
        <v>1.0</v>
      </c>
      <c r="E345" s="41">
        <v>1.0</v>
      </c>
      <c r="F345" s="41">
        <v>1.0</v>
      </c>
      <c r="G345" s="41">
        <v>1.0</v>
      </c>
      <c r="H345" s="42">
        <v>1.0</v>
      </c>
      <c r="I345" s="2">
        <v>1.0</v>
      </c>
      <c r="J345" s="2">
        <v>1.0</v>
      </c>
    </row>
    <row r="346" ht="15.75" customHeight="1">
      <c r="B346" s="5" t="s">
        <v>275</v>
      </c>
      <c r="C346" s="2" t="s">
        <v>175</v>
      </c>
      <c r="D346" s="41">
        <v>1.0</v>
      </c>
      <c r="E346" s="41">
        <v>1.0</v>
      </c>
      <c r="F346" s="41">
        <v>1.0</v>
      </c>
      <c r="G346" s="41">
        <v>1.0</v>
      </c>
      <c r="H346" s="42">
        <v>1.0</v>
      </c>
      <c r="I346" s="2">
        <v>1.0</v>
      </c>
      <c r="J346" s="2">
        <v>1.0</v>
      </c>
    </row>
    <row r="347" ht="15.75" customHeight="1">
      <c r="B347" s="5" t="s">
        <v>275</v>
      </c>
      <c r="C347" s="2" t="s">
        <v>173</v>
      </c>
      <c r="D347" s="41">
        <v>1.0</v>
      </c>
      <c r="E347" s="41">
        <v>0.0</v>
      </c>
      <c r="F347" s="41">
        <v>0.0</v>
      </c>
      <c r="G347" s="41">
        <v>1.0</v>
      </c>
      <c r="H347" s="42">
        <v>1.0</v>
      </c>
      <c r="I347" s="2">
        <v>1.0</v>
      </c>
      <c r="J347" s="2">
        <v>1.0</v>
      </c>
    </row>
    <row r="348" ht="15.75" customHeight="1">
      <c r="B348" s="5" t="s">
        <v>275</v>
      </c>
      <c r="C348" s="2" t="s">
        <v>176</v>
      </c>
      <c r="D348" s="41">
        <v>1.0</v>
      </c>
      <c r="E348" s="41">
        <v>0.0</v>
      </c>
      <c r="F348" s="41">
        <v>0.0</v>
      </c>
      <c r="G348" s="41">
        <v>1.0</v>
      </c>
      <c r="H348" s="42">
        <v>1.0</v>
      </c>
      <c r="I348" s="2">
        <v>1.0</v>
      </c>
      <c r="J348" s="2">
        <v>1.0</v>
      </c>
    </row>
    <row r="349" ht="15.75" customHeight="1">
      <c r="B349" s="5" t="s">
        <v>275</v>
      </c>
      <c r="C349" s="2" t="s">
        <v>171</v>
      </c>
      <c r="D349" s="41">
        <v>0.0</v>
      </c>
      <c r="E349" s="41">
        <v>1.0</v>
      </c>
      <c r="F349" s="41">
        <v>0.0</v>
      </c>
      <c r="G349" s="41">
        <v>1.0</v>
      </c>
      <c r="H349" s="42">
        <v>1.0</v>
      </c>
      <c r="I349" s="2">
        <v>1.0</v>
      </c>
      <c r="J349" s="2">
        <v>1.0</v>
      </c>
    </row>
    <row r="350" ht="15.75" customHeight="1">
      <c r="B350" s="5" t="s">
        <v>275</v>
      </c>
      <c r="C350" s="2" t="s">
        <v>172</v>
      </c>
      <c r="D350" s="41">
        <v>0.0</v>
      </c>
      <c r="E350" s="41">
        <v>1.0</v>
      </c>
      <c r="F350" s="41">
        <v>0.0</v>
      </c>
      <c r="G350" s="41">
        <v>1.0</v>
      </c>
      <c r="H350" s="42">
        <v>1.0</v>
      </c>
      <c r="I350" s="2">
        <v>1.0</v>
      </c>
      <c r="J350" s="2">
        <v>1.0</v>
      </c>
    </row>
    <row r="351" ht="15.75" customHeight="1">
      <c r="B351" s="5" t="s">
        <v>275</v>
      </c>
      <c r="C351" s="2" t="s">
        <v>177</v>
      </c>
      <c r="D351" s="41">
        <v>1.0</v>
      </c>
      <c r="E351" s="41">
        <v>1.0</v>
      </c>
      <c r="F351" s="41">
        <v>1.0</v>
      </c>
      <c r="G351" s="41">
        <v>1.0</v>
      </c>
      <c r="H351" s="42">
        <v>1.0</v>
      </c>
      <c r="I351" s="2">
        <v>1.0</v>
      </c>
      <c r="J351" s="2">
        <v>1.0</v>
      </c>
    </row>
    <row r="352" ht="15.75" customHeight="1">
      <c r="B352" s="5" t="s">
        <v>301</v>
      </c>
      <c r="C352" s="2" t="s">
        <v>250</v>
      </c>
      <c r="D352" s="41" t="s">
        <v>217</v>
      </c>
      <c r="E352" s="41" t="s">
        <v>217</v>
      </c>
      <c r="F352" s="41" t="s">
        <v>217</v>
      </c>
      <c r="G352" s="41" t="s">
        <v>217</v>
      </c>
      <c r="H352" s="42" t="s">
        <v>217</v>
      </c>
      <c r="I352" s="2">
        <v>0.0</v>
      </c>
      <c r="J352" s="2">
        <v>1.0</v>
      </c>
    </row>
    <row r="353" ht="15.75" customHeight="1">
      <c r="B353" s="5" t="s">
        <v>301</v>
      </c>
      <c r="C353" s="2" t="s">
        <v>179</v>
      </c>
      <c r="D353" s="41" t="s">
        <v>217</v>
      </c>
      <c r="E353" s="41" t="s">
        <v>217</v>
      </c>
      <c r="F353" s="41" t="s">
        <v>217</v>
      </c>
      <c r="G353" s="41" t="s">
        <v>217</v>
      </c>
      <c r="H353" s="42" t="s">
        <v>217</v>
      </c>
      <c r="I353" s="2">
        <v>0.0</v>
      </c>
      <c r="J353" s="2">
        <v>1.0</v>
      </c>
    </row>
    <row r="354" ht="15.75" customHeight="1">
      <c r="B354" s="5" t="s">
        <v>301</v>
      </c>
      <c r="C354" s="2" t="s">
        <v>180</v>
      </c>
      <c r="D354" s="41" t="s">
        <v>217</v>
      </c>
      <c r="E354" s="41" t="s">
        <v>217</v>
      </c>
      <c r="F354" s="41" t="s">
        <v>217</v>
      </c>
      <c r="G354" s="41" t="s">
        <v>217</v>
      </c>
      <c r="H354" s="42" t="s">
        <v>217</v>
      </c>
      <c r="I354" s="2">
        <v>0.0</v>
      </c>
      <c r="J354" s="2">
        <v>1.0</v>
      </c>
    </row>
    <row r="355" ht="15.75" customHeight="1">
      <c r="B355" s="45" t="s">
        <v>301</v>
      </c>
      <c r="C355" s="30" t="s">
        <v>254</v>
      </c>
      <c r="D355" s="46" t="s">
        <v>217</v>
      </c>
      <c r="E355" s="46" t="s">
        <v>217</v>
      </c>
      <c r="F355" s="46" t="s">
        <v>217</v>
      </c>
      <c r="G355" s="46" t="s">
        <v>217</v>
      </c>
      <c r="H355" s="47" t="s">
        <v>217</v>
      </c>
      <c r="I355" s="2">
        <v>0.0</v>
      </c>
      <c r="J355" s="2">
        <v>1.0</v>
      </c>
    </row>
    <row r="356" ht="15.75" customHeight="1">
      <c r="B356" s="5" t="s">
        <v>238</v>
      </c>
      <c r="C356" s="2" t="s">
        <v>169</v>
      </c>
      <c r="D356" s="48" t="s">
        <v>217</v>
      </c>
      <c r="E356" s="48" t="s">
        <v>217</v>
      </c>
      <c r="F356" s="48" t="s">
        <v>217</v>
      </c>
      <c r="G356" s="48" t="s">
        <v>217</v>
      </c>
      <c r="H356" s="49" t="s">
        <v>217</v>
      </c>
      <c r="I356" s="2">
        <v>0.0</v>
      </c>
      <c r="J356" s="2">
        <v>0.0</v>
      </c>
    </row>
    <row r="357" ht="15.75" customHeight="1">
      <c r="B357" s="5" t="s">
        <v>238</v>
      </c>
      <c r="C357" s="2" t="s">
        <v>170</v>
      </c>
      <c r="D357" s="41" t="s">
        <v>217</v>
      </c>
      <c r="E357" s="41" t="s">
        <v>217</v>
      </c>
      <c r="F357" s="41" t="s">
        <v>217</v>
      </c>
      <c r="G357" s="41" t="s">
        <v>217</v>
      </c>
      <c r="H357" s="42" t="s">
        <v>217</v>
      </c>
      <c r="I357" s="2">
        <v>0.0</v>
      </c>
      <c r="J357" s="2">
        <v>0.0</v>
      </c>
    </row>
    <row r="358" ht="15.75" customHeight="1">
      <c r="B358" s="5" t="s">
        <v>238</v>
      </c>
      <c r="C358" s="2" t="s">
        <v>174</v>
      </c>
      <c r="D358" s="41" t="s">
        <v>217</v>
      </c>
      <c r="E358" s="41" t="s">
        <v>217</v>
      </c>
      <c r="F358" s="41" t="s">
        <v>217</v>
      </c>
      <c r="G358" s="41" t="s">
        <v>217</v>
      </c>
      <c r="H358" s="42" t="s">
        <v>217</v>
      </c>
      <c r="I358" s="2">
        <v>0.0</v>
      </c>
      <c r="J358" s="2">
        <v>0.0</v>
      </c>
    </row>
    <row r="359" ht="15.75" customHeight="1">
      <c r="B359" s="5" t="s">
        <v>238</v>
      </c>
      <c r="C359" s="2" t="s">
        <v>175</v>
      </c>
      <c r="D359" s="41" t="s">
        <v>217</v>
      </c>
      <c r="E359" s="41" t="s">
        <v>217</v>
      </c>
      <c r="F359" s="41" t="s">
        <v>217</v>
      </c>
      <c r="G359" s="41" t="s">
        <v>217</v>
      </c>
      <c r="H359" s="42" t="s">
        <v>217</v>
      </c>
      <c r="I359" s="2">
        <v>0.0</v>
      </c>
      <c r="J359" s="2">
        <v>0.0</v>
      </c>
    </row>
    <row r="360" ht="15.75" customHeight="1">
      <c r="B360" s="5" t="s">
        <v>238</v>
      </c>
      <c r="C360" s="2" t="s">
        <v>173</v>
      </c>
      <c r="D360" s="41" t="s">
        <v>217</v>
      </c>
      <c r="E360" s="41" t="s">
        <v>217</v>
      </c>
      <c r="F360" s="41" t="s">
        <v>217</v>
      </c>
      <c r="G360" s="41" t="s">
        <v>217</v>
      </c>
      <c r="H360" s="42" t="s">
        <v>217</v>
      </c>
      <c r="I360" s="2">
        <v>0.0</v>
      </c>
      <c r="J360" s="2">
        <v>0.0</v>
      </c>
    </row>
    <row r="361" ht="15.75" customHeight="1">
      <c r="B361" s="5" t="s">
        <v>238</v>
      </c>
      <c r="C361" s="2" t="s">
        <v>176</v>
      </c>
      <c r="D361" s="41" t="s">
        <v>217</v>
      </c>
      <c r="E361" s="41" t="s">
        <v>217</v>
      </c>
      <c r="F361" s="41" t="s">
        <v>217</v>
      </c>
      <c r="G361" s="41" t="s">
        <v>217</v>
      </c>
      <c r="H361" s="42" t="s">
        <v>217</v>
      </c>
      <c r="I361" s="2">
        <v>0.0</v>
      </c>
      <c r="J361" s="2">
        <v>0.0</v>
      </c>
    </row>
    <row r="362" ht="15.75" customHeight="1">
      <c r="B362" s="5" t="s">
        <v>238</v>
      </c>
      <c r="C362" s="2" t="s">
        <v>171</v>
      </c>
      <c r="D362" s="41" t="s">
        <v>217</v>
      </c>
      <c r="E362" s="41" t="s">
        <v>217</v>
      </c>
      <c r="F362" s="41" t="s">
        <v>217</v>
      </c>
      <c r="G362" s="41" t="s">
        <v>217</v>
      </c>
      <c r="H362" s="42" t="s">
        <v>217</v>
      </c>
      <c r="I362" s="2">
        <v>0.0</v>
      </c>
      <c r="J362" s="2">
        <v>0.0</v>
      </c>
    </row>
    <row r="363" ht="15.75" customHeight="1">
      <c r="B363" s="5" t="s">
        <v>238</v>
      </c>
      <c r="C363" s="2" t="s">
        <v>172</v>
      </c>
      <c r="D363" s="41" t="s">
        <v>217</v>
      </c>
      <c r="E363" s="41" t="s">
        <v>217</v>
      </c>
      <c r="F363" s="41" t="s">
        <v>217</v>
      </c>
      <c r="G363" s="41" t="s">
        <v>217</v>
      </c>
      <c r="H363" s="42" t="s">
        <v>217</v>
      </c>
      <c r="I363" s="2">
        <v>0.0</v>
      </c>
      <c r="J363" s="2">
        <v>0.0</v>
      </c>
    </row>
    <row r="364" ht="15.75" customHeight="1">
      <c r="B364" s="5" t="s">
        <v>238</v>
      </c>
      <c r="C364" s="2" t="s">
        <v>177</v>
      </c>
      <c r="D364" s="41" t="s">
        <v>217</v>
      </c>
      <c r="E364" s="41" t="s">
        <v>217</v>
      </c>
      <c r="F364" s="41" t="s">
        <v>217</v>
      </c>
      <c r="G364" s="41" t="s">
        <v>217</v>
      </c>
      <c r="H364" s="42" t="s">
        <v>217</v>
      </c>
      <c r="I364" s="2">
        <v>0.0</v>
      </c>
      <c r="J364" s="2">
        <v>0.0</v>
      </c>
    </row>
    <row r="365" ht="15.75" customHeight="1">
      <c r="B365" s="5" t="s">
        <v>238</v>
      </c>
      <c r="C365" s="2" t="s">
        <v>250</v>
      </c>
      <c r="D365" s="41" t="s">
        <v>217</v>
      </c>
      <c r="E365" s="41" t="s">
        <v>217</v>
      </c>
      <c r="F365" s="41" t="s">
        <v>217</v>
      </c>
      <c r="G365" s="41" t="s">
        <v>217</v>
      </c>
      <c r="H365" s="42" t="s">
        <v>217</v>
      </c>
      <c r="I365" s="2">
        <v>0.0</v>
      </c>
      <c r="J365" s="2">
        <v>0.0</v>
      </c>
    </row>
    <row r="366" ht="15.75" customHeight="1">
      <c r="B366" s="5" t="s">
        <v>238</v>
      </c>
      <c r="C366" s="2" t="s">
        <v>179</v>
      </c>
      <c r="D366" s="41" t="s">
        <v>217</v>
      </c>
      <c r="E366" s="41" t="s">
        <v>217</v>
      </c>
      <c r="F366" s="41" t="s">
        <v>217</v>
      </c>
      <c r="G366" s="41" t="s">
        <v>217</v>
      </c>
      <c r="H366" s="42" t="s">
        <v>217</v>
      </c>
      <c r="I366" s="2">
        <v>0.0</v>
      </c>
      <c r="J366" s="2">
        <v>0.0</v>
      </c>
    </row>
    <row r="367" ht="15.75" customHeight="1">
      <c r="B367" s="5" t="s">
        <v>238</v>
      </c>
      <c r="C367" s="2" t="s">
        <v>180</v>
      </c>
      <c r="D367" s="41" t="s">
        <v>217</v>
      </c>
      <c r="E367" s="41" t="s">
        <v>217</v>
      </c>
      <c r="F367" s="41" t="s">
        <v>217</v>
      </c>
      <c r="G367" s="41" t="s">
        <v>217</v>
      </c>
      <c r="H367" s="42" t="s">
        <v>217</v>
      </c>
      <c r="I367" s="2">
        <v>0.0</v>
      </c>
      <c r="J367" s="2">
        <v>0.0</v>
      </c>
    </row>
    <row r="368" ht="15.75" customHeight="1">
      <c r="B368" s="5" t="s">
        <v>238</v>
      </c>
      <c r="C368" s="2" t="s">
        <v>254</v>
      </c>
      <c r="D368" s="43" t="s">
        <v>217</v>
      </c>
      <c r="E368" s="43" t="s">
        <v>217</v>
      </c>
      <c r="F368" s="43" t="s">
        <v>217</v>
      </c>
      <c r="G368" s="43" t="s">
        <v>217</v>
      </c>
      <c r="H368" s="44" t="s">
        <v>217</v>
      </c>
      <c r="I368" s="2">
        <v>0.0</v>
      </c>
      <c r="J368" s="2">
        <v>0.0</v>
      </c>
    </row>
    <row r="369" ht="15.75" customHeight="1">
      <c r="B369" s="38" t="s">
        <v>239</v>
      </c>
      <c r="C369" s="19" t="s">
        <v>169</v>
      </c>
      <c r="D369" s="39" t="s">
        <v>217</v>
      </c>
      <c r="E369" s="39" t="s">
        <v>217</v>
      </c>
      <c r="F369" s="39" t="s">
        <v>217</v>
      </c>
      <c r="G369" s="39" t="s">
        <v>217</v>
      </c>
      <c r="H369" s="40" t="s">
        <v>217</v>
      </c>
      <c r="I369" s="2">
        <v>0.0</v>
      </c>
      <c r="J369" s="2">
        <v>0.0</v>
      </c>
    </row>
    <row r="370" ht="15.75" customHeight="1">
      <c r="B370" s="5" t="s">
        <v>239</v>
      </c>
      <c r="C370" s="2" t="s">
        <v>170</v>
      </c>
      <c r="D370" s="41" t="s">
        <v>217</v>
      </c>
      <c r="E370" s="41" t="s">
        <v>217</v>
      </c>
      <c r="F370" s="41" t="s">
        <v>217</v>
      </c>
      <c r="G370" s="41" t="s">
        <v>217</v>
      </c>
      <c r="H370" s="42" t="s">
        <v>217</v>
      </c>
      <c r="I370" s="2">
        <v>0.0</v>
      </c>
      <c r="J370" s="2">
        <v>0.0</v>
      </c>
    </row>
    <row r="371" ht="15.75" customHeight="1">
      <c r="B371" s="5" t="s">
        <v>239</v>
      </c>
      <c r="C371" s="2" t="s">
        <v>174</v>
      </c>
      <c r="D371" s="41" t="s">
        <v>217</v>
      </c>
      <c r="E371" s="41" t="s">
        <v>217</v>
      </c>
      <c r="F371" s="41" t="s">
        <v>217</v>
      </c>
      <c r="G371" s="41" t="s">
        <v>217</v>
      </c>
      <c r="H371" s="42" t="s">
        <v>217</v>
      </c>
      <c r="I371" s="2">
        <v>0.0</v>
      </c>
      <c r="J371" s="2">
        <v>0.0</v>
      </c>
    </row>
    <row r="372" ht="15.75" customHeight="1">
      <c r="B372" s="5" t="s">
        <v>239</v>
      </c>
      <c r="C372" s="2" t="s">
        <v>175</v>
      </c>
      <c r="D372" s="41" t="s">
        <v>217</v>
      </c>
      <c r="E372" s="41" t="s">
        <v>217</v>
      </c>
      <c r="F372" s="41" t="s">
        <v>217</v>
      </c>
      <c r="G372" s="41" t="s">
        <v>217</v>
      </c>
      <c r="H372" s="42" t="s">
        <v>217</v>
      </c>
      <c r="I372" s="2">
        <v>0.0</v>
      </c>
      <c r="J372" s="2">
        <v>0.0</v>
      </c>
    </row>
    <row r="373" ht="15.75" customHeight="1">
      <c r="B373" s="5" t="s">
        <v>239</v>
      </c>
      <c r="C373" s="2" t="s">
        <v>173</v>
      </c>
      <c r="D373" s="41" t="s">
        <v>217</v>
      </c>
      <c r="E373" s="41" t="s">
        <v>217</v>
      </c>
      <c r="F373" s="41" t="s">
        <v>217</v>
      </c>
      <c r="G373" s="41" t="s">
        <v>217</v>
      </c>
      <c r="H373" s="42" t="s">
        <v>217</v>
      </c>
      <c r="I373" s="2">
        <v>0.0</v>
      </c>
      <c r="J373" s="2">
        <v>0.0</v>
      </c>
    </row>
    <row r="374" ht="15.75" customHeight="1">
      <c r="B374" s="5" t="s">
        <v>239</v>
      </c>
      <c r="C374" s="2" t="s">
        <v>176</v>
      </c>
      <c r="D374" s="41" t="s">
        <v>217</v>
      </c>
      <c r="E374" s="41" t="s">
        <v>217</v>
      </c>
      <c r="F374" s="41" t="s">
        <v>217</v>
      </c>
      <c r="G374" s="41" t="s">
        <v>217</v>
      </c>
      <c r="H374" s="42" t="s">
        <v>217</v>
      </c>
      <c r="I374" s="2">
        <v>0.0</v>
      </c>
      <c r="J374" s="2">
        <v>0.0</v>
      </c>
    </row>
    <row r="375" ht="15.75" customHeight="1">
      <c r="B375" s="5" t="s">
        <v>239</v>
      </c>
      <c r="C375" s="2" t="s">
        <v>171</v>
      </c>
      <c r="D375" s="41" t="s">
        <v>217</v>
      </c>
      <c r="E375" s="41" t="s">
        <v>217</v>
      </c>
      <c r="F375" s="41" t="s">
        <v>217</v>
      </c>
      <c r="G375" s="41" t="s">
        <v>217</v>
      </c>
      <c r="H375" s="42" t="s">
        <v>217</v>
      </c>
      <c r="I375" s="2">
        <v>0.0</v>
      </c>
      <c r="J375" s="2">
        <v>0.0</v>
      </c>
    </row>
    <row r="376" ht="15.75" customHeight="1">
      <c r="B376" s="5" t="s">
        <v>239</v>
      </c>
      <c r="C376" s="2" t="s">
        <v>172</v>
      </c>
      <c r="D376" s="41" t="s">
        <v>217</v>
      </c>
      <c r="E376" s="41" t="s">
        <v>217</v>
      </c>
      <c r="F376" s="41" t="s">
        <v>217</v>
      </c>
      <c r="G376" s="41" t="s">
        <v>217</v>
      </c>
      <c r="H376" s="42" t="s">
        <v>217</v>
      </c>
      <c r="I376" s="2">
        <v>0.0</v>
      </c>
      <c r="J376" s="2">
        <v>0.0</v>
      </c>
    </row>
    <row r="377" ht="15.75" customHeight="1">
      <c r="B377" s="5" t="s">
        <v>239</v>
      </c>
      <c r="C377" s="2" t="s">
        <v>177</v>
      </c>
      <c r="D377" s="41" t="s">
        <v>217</v>
      </c>
      <c r="E377" s="41" t="s">
        <v>217</v>
      </c>
      <c r="F377" s="41" t="s">
        <v>217</v>
      </c>
      <c r="G377" s="41" t="s">
        <v>217</v>
      </c>
      <c r="H377" s="42" t="s">
        <v>217</v>
      </c>
      <c r="I377" s="2">
        <v>0.0</v>
      </c>
      <c r="J377" s="2">
        <v>0.0</v>
      </c>
    </row>
    <row r="378" ht="15.75" customHeight="1">
      <c r="B378" s="5" t="s">
        <v>239</v>
      </c>
      <c r="C378" s="2" t="s">
        <v>250</v>
      </c>
      <c r="D378" s="41" t="s">
        <v>217</v>
      </c>
      <c r="E378" s="41" t="s">
        <v>217</v>
      </c>
      <c r="F378" s="41" t="s">
        <v>217</v>
      </c>
      <c r="G378" s="41" t="s">
        <v>217</v>
      </c>
      <c r="H378" s="42" t="s">
        <v>217</v>
      </c>
      <c r="I378" s="2">
        <v>0.0</v>
      </c>
      <c r="J378" s="2">
        <v>0.0</v>
      </c>
    </row>
    <row r="379" ht="15.75" customHeight="1">
      <c r="B379" s="5" t="s">
        <v>239</v>
      </c>
      <c r="C379" s="2" t="s">
        <v>179</v>
      </c>
      <c r="D379" s="41" t="s">
        <v>217</v>
      </c>
      <c r="E379" s="41" t="s">
        <v>217</v>
      </c>
      <c r="F379" s="41" t="s">
        <v>217</v>
      </c>
      <c r="G379" s="41" t="s">
        <v>217</v>
      </c>
      <c r="H379" s="42" t="s">
        <v>217</v>
      </c>
      <c r="I379" s="2">
        <v>0.0</v>
      </c>
      <c r="J379" s="2">
        <v>0.0</v>
      </c>
    </row>
    <row r="380" ht="15.75" customHeight="1">
      <c r="B380" s="5" t="s">
        <v>239</v>
      </c>
      <c r="C380" s="2" t="s">
        <v>180</v>
      </c>
      <c r="D380" s="41" t="s">
        <v>217</v>
      </c>
      <c r="E380" s="41" t="s">
        <v>217</v>
      </c>
      <c r="F380" s="41" t="s">
        <v>217</v>
      </c>
      <c r="G380" s="41" t="s">
        <v>217</v>
      </c>
      <c r="H380" s="42" t="s">
        <v>217</v>
      </c>
      <c r="I380" s="2">
        <v>0.0</v>
      </c>
      <c r="J380" s="2">
        <v>0.0</v>
      </c>
    </row>
    <row r="381" ht="15.75" customHeight="1">
      <c r="B381" s="45" t="s">
        <v>239</v>
      </c>
      <c r="C381" s="30" t="s">
        <v>254</v>
      </c>
      <c r="D381" s="46" t="s">
        <v>217</v>
      </c>
      <c r="E381" s="46" t="s">
        <v>217</v>
      </c>
      <c r="F381" s="46" t="s">
        <v>217</v>
      </c>
      <c r="G381" s="46" t="s">
        <v>217</v>
      </c>
      <c r="H381" s="47" t="s">
        <v>217</v>
      </c>
      <c r="I381" s="2">
        <v>0.0</v>
      </c>
      <c r="J381" s="2">
        <v>0.0</v>
      </c>
    </row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conditionalFormatting sqref="D5:H381 O5:S149">
    <cfRule type="cellIs" dxfId="2" priority="1" stopIfTrue="1" operator="equal">
      <formula>"NA"</formula>
    </cfRule>
  </conditionalFormatting>
  <conditionalFormatting sqref="D5:H381 O5:S149">
    <cfRule type="cellIs" dxfId="0" priority="2" operator="lessThanOrEqual">
      <formula>0.33</formula>
    </cfRule>
  </conditionalFormatting>
  <conditionalFormatting sqref="D5:H381 O5:S149">
    <cfRule type="cellIs" dxfId="1" priority="3" operator="greaterThanOrEqual">
      <formula>0.66</formula>
    </cfRule>
  </conditionalFormatting>
  <conditionalFormatting sqref="D5:H381 O5:S149">
    <cfRule type="cellIs" dxfId="3" priority="4" operator="greaterThan">
      <formula>0.33</formula>
    </cfRule>
  </conditionalFormatting>
  <printOptions/>
  <pageMargins bottom="0.75" footer="0.0" header="0.0" left="0.7" right="0.7" top="0.75"/>
  <pageSetup paperSize="9" orientation="portrait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8.86"/>
    <col customWidth="1" min="2" max="2" width="20.0"/>
    <col customWidth="1" min="3" max="10" width="8.86"/>
    <col customWidth="1" hidden="1" min="11" max="12" width="8.86"/>
    <col customWidth="1" min="13" max="14" width="8.86"/>
    <col customWidth="1" min="15" max="15" width="19.0"/>
    <col customWidth="1" min="16" max="23" width="8.86"/>
    <col customWidth="1" hidden="1" min="24" max="26" width="8.86"/>
  </cols>
  <sheetData>
    <row r="2">
      <c r="B2" s="1" t="s">
        <v>302</v>
      </c>
      <c r="O2" s="2" t="s">
        <v>241</v>
      </c>
    </row>
    <row r="4">
      <c r="B4" s="1" t="s">
        <v>165</v>
      </c>
      <c r="C4" s="1" t="s">
        <v>195</v>
      </c>
      <c r="D4" s="1" t="s">
        <v>303</v>
      </c>
      <c r="E4" s="1" t="s">
        <v>304</v>
      </c>
      <c r="F4" s="1" t="s">
        <v>305</v>
      </c>
      <c r="G4" s="1" t="s">
        <v>306</v>
      </c>
      <c r="H4" s="1" t="s">
        <v>307</v>
      </c>
      <c r="I4" s="1" t="s">
        <v>308</v>
      </c>
      <c r="J4" s="1" t="s">
        <v>309</v>
      </c>
      <c r="K4" s="2" t="s">
        <v>200</v>
      </c>
      <c r="L4" s="2" t="s">
        <v>246</v>
      </c>
      <c r="O4" s="1" t="s">
        <v>165</v>
      </c>
      <c r="P4" s="1" t="s">
        <v>195</v>
      </c>
      <c r="Q4" s="1" t="s">
        <v>303</v>
      </c>
      <c r="R4" s="1" t="s">
        <v>304</v>
      </c>
      <c r="S4" s="1" t="s">
        <v>305</v>
      </c>
      <c r="T4" s="1" t="s">
        <v>306</v>
      </c>
      <c r="U4" s="1" t="s">
        <v>307</v>
      </c>
      <c r="V4" s="1" t="s">
        <v>308</v>
      </c>
      <c r="W4" s="1" t="s">
        <v>309</v>
      </c>
      <c r="X4" s="2" t="s">
        <v>200</v>
      </c>
      <c r="Y4" s="2" t="s">
        <v>246</v>
      </c>
      <c r="Z4" s="2" t="s">
        <v>247</v>
      </c>
    </row>
    <row r="5">
      <c r="B5" s="38" t="s">
        <v>248</v>
      </c>
      <c r="C5" s="19" t="s">
        <v>169</v>
      </c>
      <c r="D5" s="39">
        <v>0.55</v>
      </c>
      <c r="E5" s="39">
        <v>0.52</v>
      </c>
      <c r="F5" s="39">
        <v>0.72</v>
      </c>
      <c r="G5" s="39">
        <v>0.7</v>
      </c>
      <c r="H5" s="64">
        <v>0.48</v>
      </c>
      <c r="I5" s="64">
        <v>0.58</v>
      </c>
      <c r="J5" s="40">
        <v>0.61</v>
      </c>
      <c r="K5" s="2">
        <v>92.0</v>
      </c>
      <c r="L5" s="2">
        <v>92.0</v>
      </c>
      <c r="O5" s="38" t="s">
        <v>248</v>
      </c>
      <c r="P5" s="19" t="s">
        <v>169</v>
      </c>
      <c r="Q5" s="39">
        <v>0.55</v>
      </c>
      <c r="R5" s="39">
        <v>0.52</v>
      </c>
      <c r="S5" s="39">
        <v>0.72</v>
      </c>
      <c r="T5" s="39">
        <v>0.7</v>
      </c>
      <c r="U5" s="64">
        <v>0.48</v>
      </c>
      <c r="V5" s="64">
        <v>0.58</v>
      </c>
      <c r="W5" s="40">
        <v>0.61</v>
      </c>
      <c r="X5" s="5">
        <v>92.0</v>
      </c>
      <c r="Y5" s="2">
        <v>92.0</v>
      </c>
      <c r="Z5" s="2" t="s">
        <v>169</v>
      </c>
    </row>
    <row r="6">
      <c r="B6" s="5" t="s">
        <v>248</v>
      </c>
      <c r="C6" s="2" t="s">
        <v>170</v>
      </c>
      <c r="D6" s="41">
        <v>0.55</v>
      </c>
      <c r="E6" s="41">
        <v>0.47</v>
      </c>
      <c r="F6" s="41">
        <v>0.34</v>
      </c>
      <c r="G6" s="41">
        <v>0.28</v>
      </c>
      <c r="H6" s="65">
        <v>0.39</v>
      </c>
      <c r="I6" s="65">
        <v>0.24</v>
      </c>
      <c r="J6" s="42">
        <v>0.38</v>
      </c>
      <c r="K6" s="2">
        <v>92.0</v>
      </c>
      <c r="L6" s="2">
        <v>92.0</v>
      </c>
      <c r="O6" s="5" t="s">
        <v>248</v>
      </c>
      <c r="P6" s="2" t="s">
        <v>170</v>
      </c>
      <c r="Q6" s="41">
        <v>0.55</v>
      </c>
      <c r="R6" s="41">
        <v>0.47</v>
      </c>
      <c r="S6" s="41">
        <v>0.34</v>
      </c>
      <c r="T6" s="41">
        <v>0.28</v>
      </c>
      <c r="U6" s="65">
        <v>0.39</v>
      </c>
      <c r="V6" s="65">
        <v>0.24</v>
      </c>
      <c r="W6" s="42">
        <v>0.38</v>
      </c>
      <c r="X6" s="5">
        <v>92.0</v>
      </c>
      <c r="Y6" s="2">
        <v>92.0</v>
      </c>
      <c r="Z6" s="2" t="s">
        <v>170</v>
      </c>
    </row>
    <row r="7">
      <c r="B7" s="5" t="s">
        <v>248</v>
      </c>
      <c r="C7" s="2" t="s">
        <v>171</v>
      </c>
      <c r="D7" s="41">
        <v>0.42</v>
      </c>
      <c r="E7" s="41">
        <v>0.25</v>
      </c>
      <c r="F7" s="41">
        <v>0.41</v>
      </c>
      <c r="G7" s="41">
        <v>0.33</v>
      </c>
      <c r="H7" s="65">
        <v>0.23</v>
      </c>
      <c r="I7" s="65">
        <v>0.22</v>
      </c>
      <c r="J7" s="42">
        <v>0.33</v>
      </c>
      <c r="K7" s="2">
        <v>92.0</v>
      </c>
      <c r="L7" s="2">
        <v>92.0</v>
      </c>
      <c r="O7" s="5" t="s">
        <v>248</v>
      </c>
      <c r="P7" s="2" t="s">
        <v>171</v>
      </c>
      <c r="Q7" s="41">
        <v>0.42</v>
      </c>
      <c r="R7" s="41">
        <v>0.25</v>
      </c>
      <c r="S7" s="41">
        <v>0.41</v>
      </c>
      <c r="T7" s="41">
        <v>0.33</v>
      </c>
      <c r="U7" s="65">
        <v>0.23</v>
      </c>
      <c r="V7" s="65">
        <v>0.22</v>
      </c>
      <c r="W7" s="42">
        <v>0.33</v>
      </c>
      <c r="X7" s="5">
        <v>92.0</v>
      </c>
      <c r="Y7" s="2">
        <v>92.0</v>
      </c>
      <c r="Z7" s="2" t="s">
        <v>171</v>
      </c>
    </row>
    <row r="8">
      <c r="B8" s="5" t="s">
        <v>248</v>
      </c>
      <c r="C8" s="2" t="s">
        <v>172</v>
      </c>
      <c r="D8" s="41">
        <v>0.34</v>
      </c>
      <c r="E8" s="41">
        <v>0.2</v>
      </c>
      <c r="F8" s="41">
        <v>0.47</v>
      </c>
      <c r="G8" s="41">
        <v>0.3</v>
      </c>
      <c r="H8" s="65">
        <v>0.1</v>
      </c>
      <c r="I8" s="65">
        <v>0.12</v>
      </c>
      <c r="J8" s="42">
        <v>0.3</v>
      </c>
      <c r="K8" s="2">
        <v>92.0</v>
      </c>
      <c r="L8" s="2">
        <v>92.0</v>
      </c>
      <c r="O8" s="5" t="s">
        <v>248</v>
      </c>
      <c r="P8" s="2" t="s">
        <v>172</v>
      </c>
      <c r="Q8" s="41">
        <v>0.34</v>
      </c>
      <c r="R8" s="41">
        <v>0.2</v>
      </c>
      <c r="S8" s="41">
        <v>0.47</v>
      </c>
      <c r="T8" s="41">
        <v>0.3</v>
      </c>
      <c r="U8" s="65">
        <v>0.1</v>
      </c>
      <c r="V8" s="65">
        <v>0.12</v>
      </c>
      <c r="W8" s="42">
        <v>0.3</v>
      </c>
      <c r="X8" s="5">
        <v>92.0</v>
      </c>
      <c r="Y8" s="2">
        <v>92.0</v>
      </c>
      <c r="Z8" s="2" t="s">
        <v>172</v>
      </c>
    </row>
    <row r="9">
      <c r="B9" s="5" t="s">
        <v>248</v>
      </c>
      <c r="C9" s="2" t="s">
        <v>173</v>
      </c>
      <c r="D9" s="41">
        <v>0.26</v>
      </c>
      <c r="E9" s="41">
        <v>0.24</v>
      </c>
      <c r="F9" s="41">
        <v>0.48</v>
      </c>
      <c r="G9" s="41">
        <v>0.28</v>
      </c>
      <c r="H9" s="65">
        <v>0.24</v>
      </c>
      <c r="I9" s="65">
        <v>0.1</v>
      </c>
      <c r="J9" s="42">
        <v>0.18</v>
      </c>
      <c r="K9" s="2">
        <v>92.0</v>
      </c>
      <c r="L9" s="2">
        <v>92.0</v>
      </c>
      <c r="O9" s="5" t="s">
        <v>248</v>
      </c>
      <c r="P9" s="2" t="s">
        <v>173</v>
      </c>
      <c r="Q9" s="43">
        <v>0.26</v>
      </c>
      <c r="R9" s="43">
        <v>0.24</v>
      </c>
      <c r="S9" s="43">
        <v>0.48</v>
      </c>
      <c r="T9" s="43">
        <v>0.28</v>
      </c>
      <c r="U9" s="66">
        <v>0.24</v>
      </c>
      <c r="V9" s="66">
        <v>0.1</v>
      </c>
      <c r="W9" s="44">
        <v>0.18</v>
      </c>
      <c r="X9" s="5">
        <v>92.0</v>
      </c>
      <c r="Y9" s="2">
        <v>92.0</v>
      </c>
      <c r="Z9" s="2" t="s">
        <v>173</v>
      </c>
    </row>
    <row r="10">
      <c r="B10" s="5" t="s">
        <v>248</v>
      </c>
      <c r="C10" s="2" t="s">
        <v>174</v>
      </c>
      <c r="D10" s="41">
        <v>0.33</v>
      </c>
      <c r="E10" s="41">
        <v>0.27</v>
      </c>
      <c r="F10" s="41">
        <v>0.62</v>
      </c>
      <c r="G10" s="41">
        <v>0.48</v>
      </c>
      <c r="H10" s="65">
        <v>0.23</v>
      </c>
      <c r="I10" s="65">
        <v>0.33</v>
      </c>
      <c r="J10" s="42">
        <v>0.35</v>
      </c>
      <c r="K10" s="2">
        <v>92.0</v>
      </c>
      <c r="L10" s="2">
        <v>92.0</v>
      </c>
      <c r="O10" s="38" t="s">
        <v>205</v>
      </c>
      <c r="P10" s="19" t="s">
        <v>169</v>
      </c>
      <c r="Q10" s="39">
        <v>0.49</v>
      </c>
      <c r="R10" s="39">
        <v>0.44</v>
      </c>
      <c r="S10" s="39">
        <v>0.38</v>
      </c>
      <c r="T10" s="39">
        <v>0.34</v>
      </c>
      <c r="U10" s="64">
        <v>0.38</v>
      </c>
      <c r="V10" s="64">
        <v>0.33</v>
      </c>
      <c r="W10" s="40">
        <v>0.41</v>
      </c>
      <c r="X10" s="5">
        <v>61.0</v>
      </c>
      <c r="Y10" s="2">
        <v>61.0</v>
      </c>
      <c r="Z10" s="2" t="s">
        <v>169</v>
      </c>
    </row>
    <row r="11">
      <c r="B11" s="5" t="s">
        <v>248</v>
      </c>
      <c r="C11" s="2" t="s">
        <v>175</v>
      </c>
      <c r="D11" s="41">
        <v>0.33</v>
      </c>
      <c r="E11" s="41">
        <v>0.23</v>
      </c>
      <c r="F11" s="41">
        <v>0.59</v>
      </c>
      <c r="G11" s="41">
        <v>0.43</v>
      </c>
      <c r="H11" s="65">
        <v>0.22</v>
      </c>
      <c r="I11" s="65">
        <v>0.32</v>
      </c>
      <c r="J11" s="42">
        <v>0.38</v>
      </c>
      <c r="K11" s="2">
        <v>92.0</v>
      </c>
      <c r="L11" s="2">
        <v>92.0</v>
      </c>
      <c r="O11" s="5" t="s">
        <v>205</v>
      </c>
      <c r="P11" s="2" t="s">
        <v>170</v>
      </c>
      <c r="Q11" s="41">
        <v>0.38</v>
      </c>
      <c r="R11" s="41">
        <v>0.36</v>
      </c>
      <c r="S11" s="41">
        <v>0.26</v>
      </c>
      <c r="T11" s="41">
        <v>0.3</v>
      </c>
      <c r="U11" s="65">
        <v>0.31</v>
      </c>
      <c r="V11" s="65">
        <v>0.23</v>
      </c>
      <c r="W11" s="42">
        <v>0.3</v>
      </c>
      <c r="X11" s="5">
        <v>61.0</v>
      </c>
      <c r="Y11" s="2">
        <v>61.0</v>
      </c>
      <c r="Z11" s="2" t="s">
        <v>170</v>
      </c>
    </row>
    <row r="12">
      <c r="B12" s="5" t="s">
        <v>248</v>
      </c>
      <c r="C12" s="2" t="s">
        <v>176</v>
      </c>
      <c r="D12" s="41">
        <v>0.23</v>
      </c>
      <c r="E12" s="41">
        <v>0.21</v>
      </c>
      <c r="F12" s="41">
        <v>0.41</v>
      </c>
      <c r="G12" s="41">
        <v>0.24</v>
      </c>
      <c r="H12" s="65">
        <v>0.22</v>
      </c>
      <c r="I12" s="65">
        <v>0.09</v>
      </c>
      <c r="J12" s="42">
        <v>0.16</v>
      </c>
      <c r="K12" s="2">
        <v>92.0</v>
      </c>
      <c r="L12" s="2">
        <v>92.0</v>
      </c>
      <c r="O12" s="5" t="s">
        <v>205</v>
      </c>
      <c r="P12" s="2" t="s">
        <v>171</v>
      </c>
      <c r="Q12" s="41">
        <v>0.28</v>
      </c>
      <c r="R12" s="41">
        <v>0.15</v>
      </c>
      <c r="S12" s="41">
        <v>0.26</v>
      </c>
      <c r="T12" s="41">
        <v>0.2</v>
      </c>
      <c r="U12" s="65">
        <v>0.16</v>
      </c>
      <c r="V12" s="65">
        <v>0.18</v>
      </c>
      <c r="W12" s="42">
        <v>0.23</v>
      </c>
      <c r="X12" s="5">
        <v>61.0</v>
      </c>
      <c r="Y12" s="2">
        <v>61.0</v>
      </c>
      <c r="Z12" s="2" t="s">
        <v>171</v>
      </c>
    </row>
    <row r="13">
      <c r="B13" s="5" t="s">
        <v>248</v>
      </c>
      <c r="C13" s="2" t="s">
        <v>177</v>
      </c>
      <c r="D13" s="41">
        <v>0.24</v>
      </c>
      <c r="E13" s="41">
        <v>0.19</v>
      </c>
      <c r="F13" s="41">
        <v>0.47</v>
      </c>
      <c r="G13" s="41">
        <v>0.28</v>
      </c>
      <c r="H13" s="65">
        <v>0.12</v>
      </c>
      <c r="I13" s="65">
        <v>0.11</v>
      </c>
      <c r="J13" s="42">
        <v>0.2</v>
      </c>
      <c r="K13" s="2">
        <v>92.0</v>
      </c>
      <c r="L13" s="2">
        <v>92.0</v>
      </c>
      <c r="O13" s="5" t="s">
        <v>205</v>
      </c>
      <c r="P13" s="2" t="s">
        <v>172</v>
      </c>
      <c r="Q13" s="41">
        <v>0.25</v>
      </c>
      <c r="R13" s="41">
        <v>0.18</v>
      </c>
      <c r="S13" s="41">
        <v>0.25</v>
      </c>
      <c r="T13" s="41">
        <v>0.2</v>
      </c>
      <c r="U13" s="65">
        <v>0.15</v>
      </c>
      <c r="V13" s="65">
        <v>0.18</v>
      </c>
      <c r="W13" s="42">
        <v>0.2</v>
      </c>
      <c r="X13" s="5">
        <v>61.0</v>
      </c>
      <c r="Y13" s="2">
        <v>61.0</v>
      </c>
      <c r="Z13" s="2" t="s">
        <v>172</v>
      </c>
    </row>
    <row r="14">
      <c r="B14" s="5" t="s">
        <v>251</v>
      </c>
      <c r="C14" s="2" t="s">
        <v>179</v>
      </c>
      <c r="D14" s="41">
        <v>0.0</v>
      </c>
      <c r="E14" s="41">
        <v>0.0</v>
      </c>
      <c r="F14" s="41">
        <v>1.0</v>
      </c>
      <c r="G14" s="41">
        <v>0.5</v>
      </c>
      <c r="H14" s="65">
        <v>0.0</v>
      </c>
      <c r="I14" s="65">
        <v>0.5</v>
      </c>
      <c r="J14" s="42">
        <v>0.5</v>
      </c>
      <c r="K14" s="2">
        <v>4.0</v>
      </c>
      <c r="L14" s="2">
        <v>92.0</v>
      </c>
      <c r="O14" s="5" t="s">
        <v>205</v>
      </c>
      <c r="P14" s="2" t="s">
        <v>173</v>
      </c>
      <c r="Q14" s="43">
        <v>0.21</v>
      </c>
      <c r="R14" s="43">
        <v>0.15</v>
      </c>
      <c r="S14" s="43">
        <v>0.25</v>
      </c>
      <c r="T14" s="43">
        <v>0.15</v>
      </c>
      <c r="U14" s="66">
        <v>0.16</v>
      </c>
      <c r="V14" s="66">
        <v>0.18</v>
      </c>
      <c r="W14" s="44">
        <v>0.16</v>
      </c>
      <c r="X14" s="5">
        <v>61.0</v>
      </c>
      <c r="Y14" s="2">
        <v>61.0</v>
      </c>
      <c r="Z14" s="2" t="s">
        <v>173</v>
      </c>
    </row>
    <row r="15">
      <c r="B15" s="5" t="s">
        <v>253</v>
      </c>
      <c r="C15" s="2" t="s">
        <v>254</v>
      </c>
      <c r="D15" s="41">
        <v>1.0</v>
      </c>
      <c r="E15" s="41">
        <v>1.0</v>
      </c>
      <c r="F15" s="41">
        <v>1.0</v>
      </c>
      <c r="G15" s="41">
        <v>0.0</v>
      </c>
      <c r="H15" s="65">
        <v>1.0</v>
      </c>
      <c r="I15" s="65">
        <v>1.0</v>
      </c>
      <c r="J15" s="42">
        <v>1.0</v>
      </c>
      <c r="K15" s="2">
        <v>1.0</v>
      </c>
      <c r="L15" s="2">
        <v>92.0</v>
      </c>
      <c r="O15" s="38" t="s">
        <v>252</v>
      </c>
      <c r="P15" s="19" t="s">
        <v>169</v>
      </c>
      <c r="Q15" s="39">
        <v>0.6</v>
      </c>
      <c r="R15" s="39">
        <v>0.36</v>
      </c>
      <c r="S15" s="39">
        <v>0.74</v>
      </c>
      <c r="T15" s="39">
        <v>0.66</v>
      </c>
      <c r="U15" s="64">
        <v>0.3</v>
      </c>
      <c r="V15" s="64">
        <v>0.74</v>
      </c>
      <c r="W15" s="40">
        <v>0.64</v>
      </c>
      <c r="X15" s="5">
        <v>50.0</v>
      </c>
      <c r="Y15" s="2">
        <v>50.0</v>
      </c>
      <c r="Z15" s="2" t="s">
        <v>169</v>
      </c>
    </row>
    <row r="16">
      <c r="B16" s="5" t="s">
        <v>249</v>
      </c>
      <c r="C16" s="2" t="s">
        <v>250</v>
      </c>
      <c r="D16" s="41" t="s">
        <v>217</v>
      </c>
      <c r="E16" s="41" t="s">
        <v>217</v>
      </c>
      <c r="F16" s="41" t="s">
        <v>217</v>
      </c>
      <c r="G16" s="41" t="s">
        <v>217</v>
      </c>
      <c r="H16" s="65" t="s">
        <v>217</v>
      </c>
      <c r="I16" s="65" t="s">
        <v>217</v>
      </c>
      <c r="J16" s="42" t="s">
        <v>217</v>
      </c>
      <c r="K16" s="2">
        <v>0.0</v>
      </c>
      <c r="L16" s="2">
        <v>92.0</v>
      </c>
      <c r="O16" s="5" t="s">
        <v>252</v>
      </c>
      <c r="P16" s="2" t="s">
        <v>170</v>
      </c>
      <c r="Q16" s="41">
        <v>0.72</v>
      </c>
      <c r="R16" s="41">
        <v>0.64</v>
      </c>
      <c r="S16" s="41">
        <v>0.44</v>
      </c>
      <c r="T16" s="41">
        <v>0.36</v>
      </c>
      <c r="U16" s="65">
        <v>0.52</v>
      </c>
      <c r="V16" s="65">
        <v>0.32</v>
      </c>
      <c r="W16" s="42">
        <v>0.52</v>
      </c>
      <c r="X16" s="5">
        <v>50.0</v>
      </c>
      <c r="Y16" s="2">
        <v>50.0</v>
      </c>
      <c r="Z16" s="2" t="s">
        <v>170</v>
      </c>
    </row>
    <row r="17">
      <c r="B17" s="45" t="s">
        <v>249</v>
      </c>
      <c r="C17" s="30" t="s">
        <v>180</v>
      </c>
      <c r="D17" s="46">
        <v>1.0</v>
      </c>
      <c r="E17" s="46">
        <v>1.0</v>
      </c>
      <c r="F17" s="46">
        <v>1.0</v>
      </c>
      <c r="G17" s="46">
        <v>1.0</v>
      </c>
      <c r="H17" s="67">
        <v>1.0</v>
      </c>
      <c r="I17" s="67">
        <v>1.0</v>
      </c>
      <c r="J17" s="47">
        <v>1.0</v>
      </c>
      <c r="K17" s="2">
        <v>0.0</v>
      </c>
      <c r="L17" s="2">
        <v>92.0</v>
      </c>
      <c r="O17" s="5" t="s">
        <v>252</v>
      </c>
      <c r="P17" s="2" t="s">
        <v>171</v>
      </c>
      <c r="Q17" s="41">
        <v>0.2</v>
      </c>
      <c r="R17" s="41">
        <v>0.1</v>
      </c>
      <c r="S17" s="41">
        <v>0.26</v>
      </c>
      <c r="T17" s="41">
        <v>0.16</v>
      </c>
      <c r="U17" s="65">
        <v>0.08</v>
      </c>
      <c r="V17" s="65">
        <v>0.12</v>
      </c>
      <c r="W17" s="42">
        <v>0.12</v>
      </c>
      <c r="X17" s="5">
        <v>50.0</v>
      </c>
      <c r="Y17" s="2">
        <v>50.0</v>
      </c>
      <c r="Z17" s="2" t="s">
        <v>171</v>
      </c>
    </row>
    <row r="18">
      <c r="B18" s="5" t="s">
        <v>205</v>
      </c>
      <c r="C18" s="2" t="s">
        <v>169</v>
      </c>
      <c r="D18" s="48">
        <v>0.49</v>
      </c>
      <c r="E18" s="48">
        <v>0.44</v>
      </c>
      <c r="F18" s="48">
        <v>0.38</v>
      </c>
      <c r="G18" s="48">
        <v>0.34</v>
      </c>
      <c r="H18" s="68">
        <v>0.38</v>
      </c>
      <c r="I18" s="68">
        <v>0.33</v>
      </c>
      <c r="J18" s="49">
        <v>0.41</v>
      </c>
      <c r="K18" s="2">
        <v>61.0</v>
      </c>
      <c r="L18" s="2">
        <v>61.0</v>
      </c>
      <c r="O18" s="5" t="s">
        <v>252</v>
      </c>
      <c r="P18" s="2" t="s">
        <v>172</v>
      </c>
      <c r="Q18" s="41">
        <v>0.2</v>
      </c>
      <c r="R18" s="41">
        <v>0.1</v>
      </c>
      <c r="S18" s="41">
        <v>0.2</v>
      </c>
      <c r="T18" s="41">
        <v>0.16</v>
      </c>
      <c r="U18" s="65">
        <v>0.08</v>
      </c>
      <c r="V18" s="65">
        <v>0.08</v>
      </c>
      <c r="W18" s="42">
        <v>0.12</v>
      </c>
      <c r="X18" s="5">
        <v>50.0</v>
      </c>
      <c r="Y18" s="2">
        <v>50.0</v>
      </c>
      <c r="Z18" s="2" t="s">
        <v>172</v>
      </c>
    </row>
    <row r="19">
      <c r="B19" s="5" t="s">
        <v>205</v>
      </c>
      <c r="C19" s="2" t="s">
        <v>170</v>
      </c>
      <c r="D19" s="41">
        <v>0.38</v>
      </c>
      <c r="E19" s="41">
        <v>0.36</v>
      </c>
      <c r="F19" s="41">
        <v>0.26</v>
      </c>
      <c r="G19" s="41">
        <v>0.3</v>
      </c>
      <c r="H19" s="65">
        <v>0.31</v>
      </c>
      <c r="I19" s="65">
        <v>0.23</v>
      </c>
      <c r="J19" s="42">
        <v>0.3</v>
      </c>
      <c r="K19" s="2">
        <v>61.0</v>
      </c>
      <c r="L19" s="2">
        <v>61.0</v>
      </c>
      <c r="O19" s="5" t="s">
        <v>252</v>
      </c>
      <c r="P19" s="2" t="s">
        <v>173</v>
      </c>
      <c r="Q19" s="43">
        <v>0.24</v>
      </c>
      <c r="R19" s="43">
        <v>0.14</v>
      </c>
      <c r="S19" s="43">
        <v>0.48</v>
      </c>
      <c r="T19" s="43">
        <v>0.38</v>
      </c>
      <c r="U19" s="66">
        <v>0.1</v>
      </c>
      <c r="V19" s="66">
        <v>0.08</v>
      </c>
      <c r="W19" s="44">
        <v>0.16</v>
      </c>
      <c r="X19" s="5">
        <v>50.0</v>
      </c>
      <c r="Y19" s="2">
        <v>50.0</v>
      </c>
      <c r="Z19" s="2" t="s">
        <v>173</v>
      </c>
    </row>
    <row r="20">
      <c r="B20" s="5" t="s">
        <v>205</v>
      </c>
      <c r="C20" s="2" t="s">
        <v>171</v>
      </c>
      <c r="D20" s="41">
        <v>0.28</v>
      </c>
      <c r="E20" s="41">
        <v>0.15</v>
      </c>
      <c r="F20" s="41">
        <v>0.26</v>
      </c>
      <c r="G20" s="41">
        <v>0.2</v>
      </c>
      <c r="H20" s="65">
        <v>0.16</v>
      </c>
      <c r="I20" s="65">
        <v>0.18</v>
      </c>
      <c r="J20" s="42">
        <v>0.23</v>
      </c>
      <c r="K20" s="2">
        <v>61.0</v>
      </c>
      <c r="L20" s="2">
        <v>61.0</v>
      </c>
      <c r="O20" s="38" t="s">
        <v>209</v>
      </c>
      <c r="P20" s="19" t="s">
        <v>169</v>
      </c>
      <c r="Q20" s="39">
        <v>0.58</v>
      </c>
      <c r="R20" s="39">
        <v>0.58</v>
      </c>
      <c r="S20" s="39">
        <v>0.75</v>
      </c>
      <c r="T20" s="39">
        <v>0.64</v>
      </c>
      <c r="U20" s="64">
        <v>0.53</v>
      </c>
      <c r="V20" s="64">
        <v>0.53</v>
      </c>
      <c r="W20" s="40">
        <v>0.58</v>
      </c>
      <c r="X20" s="5">
        <v>36.0</v>
      </c>
      <c r="Y20" s="2">
        <v>36.0</v>
      </c>
      <c r="Z20" s="2" t="s">
        <v>169</v>
      </c>
    </row>
    <row r="21" ht="15.75" customHeight="1">
      <c r="B21" s="5" t="s">
        <v>205</v>
      </c>
      <c r="C21" s="2" t="s">
        <v>172</v>
      </c>
      <c r="D21" s="41">
        <v>0.25</v>
      </c>
      <c r="E21" s="41">
        <v>0.18</v>
      </c>
      <c r="F21" s="41">
        <v>0.25</v>
      </c>
      <c r="G21" s="41">
        <v>0.2</v>
      </c>
      <c r="H21" s="65">
        <v>0.15</v>
      </c>
      <c r="I21" s="65">
        <v>0.18</v>
      </c>
      <c r="J21" s="42">
        <v>0.2</v>
      </c>
      <c r="K21" s="2">
        <v>61.0</v>
      </c>
      <c r="L21" s="2">
        <v>61.0</v>
      </c>
      <c r="O21" s="50" t="s">
        <v>209</v>
      </c>
      <c r="P21" s="51" t="s">
        <v>170</v>
      </c>
      <c r="Q21" s="41">
        <v>0.78</v>
      </c>
      <c r="R21" s="41">
        <v>0.78</v>
      </c>
      <c r="S21" s="41">
        <v>0.5</v>
      </c>
      <c r="T21" s="41">
        <v>0.44</v>
      </c>
      <c r="U21" s="65">
        <v>0.72</v>
      </c>
      <c r="V21" s="65">
        <v>0.64</v>
      </c>
      <c r="W21" s="42">
        <v>0.61</v>
      </c>
      <c r="X21" s="5">
        <v>36.0</v>
      </c>
      <c r="Y21" s="2">
        <v>36.0</v>
      </c>
      <c r="Z21" s="2" t="s">
        <v>170</v>
      </c>
    </row>
    <row r="22" ht="15.75" customHeight="1">
      <c r="B22" s="5" t="s">
        <v>205</v>
      </c>
      <c r="C22" s="2" t="s">
        <v>173</v>
      </c>
      <c r="D22" s="41">
        <v>0.21</v>
      </c>
      <c r="E22" s="41">
        <v>0.15</v>
      </c>
      <c r="F22" s="41">
        <v>0.25</v>
      </c>
      <c r="G22" s="41">
        <v>0.15</v>
      </c>
      <c r="H22" s="65">
        <v>0.16</v>
      </c>
      <c r="I22" s="65">
        <v>0.18</v>
      </c>
      <c r="J22" s="42">
        <v>0.16</v>
      </c>
      <c r="K22" s="2">
        <v>61.0</v>
      </c>
      <c r="L22" s="2">
        <v>61.0</v>
      </c>
      <c r="O22" s="5" t="s">
        <v>209</v>
      </c>
      <c r="P22" s="2" t="s">
        <v>171</v>
      </c>
      <c r="Q22" s="41">
        <v>0.47</v>
      </c>
      <c r="R22" s="41">
        <v>0.5</v>
      </c>
      <c r="S22" s="41">
        <v>0.25</v>
      </c>
      <c r="T22" s="41">
        <v>0.28</v>
      </c>
      <c r="U22" s="65">
        <v>0.36</v>
      </c>
      <c r="V22" s="65">
        <v>0.44</v>
      </c>
      <c r="W22" s="42">
        <v>0.44</v>
      </c>
      <c r="X22" s="5">
        <v>36.0</v>
      </c>
      <c r="Y22" s="2">
        <v>36.0</v>
      </c>
      <c r="Z22" s="2" t="s">
        <v>171</v>
      </c>
    </row>
    <row r="23" ht="15.75" customHeight="1">
      <c r="B23" s="5" t="s">
        <v>205</v>
      </c>
      <c r="C23" s="2" t="s">
        <v>174</v>
      </c>
      <c r="D23" s="43">
        <v>0.18</v>
      </c>
      <c r="E23" s="43">
        <v>0.15</v>
      </c>
      <c r="F23" s="43">
        <v>0.23</v>
      </c>
      <c r="G23" s="43">
        <v>0.11</v>
      </c>
      <c r="H23" s="66">
        <v>0.1</v>
      </c>
      <c r="I23" s="66">
        <v>0.15</v>
      </c>
      <c r="J23" s="44">
        <v>0.15</v>
      </c>
      <c r="K23" s="2">
        <v>61.0</v>
      </c>
      <c r="L23" s="2">
        <v>61.0</v>
      </c>
      <c r="O23" s="5" t="s">
        <v>209</v>
      </c>
      <c r="P23" s="2" t="s">
        <v>172</v>
      </c>
      <c r="Q23" s="41">
        <v>0.5</v>
      </c>
      <c r="R23" s="41">
        <v>0.44</v>
      </c>
      <c r="S23" s="41">
        <v>0.28</v>
      </c>
      <c r="T23" s="41">
        <v>0.31</v>
      </c>
      <c r="U23" s="65">
        <v>0.33</v>
      </c>
      <c r="V23" s="65">
        <v>0.42</v>
      </c>
      <c r="W23" s="42">
        <v>0.42</v>
      </c>
      <c r="X23" s="5">
        <v>36.0</v>
      </c>
      <c r="Y23" s="2">
        <v>36.0</v>
      </c>
      <c r="Z23" s="2" t="s">
        <v>172</v>
      </c>
    </row>
    <row r="24" ht="15.75" customHeight="1">
      <c r="B24" s="50" t="s">
        <v>205</v>
      </c>
      <c r="C24" s="51" t="s">
        <v>175</v>
      </c>
      <c r="D24" s="41">
        <v>0.2</v>
      </c>
      <c r="E24" s="41">
        <v>0.13</v>
      </c>
      <c r="F24" s="41">
        <v>0.23</v>
      </c>
      <c r="G24" s="41">
        <v>0.13</v>
      </c>
      <c r="H24" s="65">
        <v>0.16</v>
      </c>
      <c r="I24" s="65">
        <v>0.13</v>
      </c>
      <c r="J24" s="42">
        <v>0.16</v>
      </c>
      <c r="K24" s="2">
        <v>61.0</v>
      </c>
      <c r="L24" s="2">
        <v>61.0</v>
      </c>
      <c r="O24" s="5" t="s">
        <v>209</v>
      </c>
      <c r="P24" s="2" t="s">
        <v>173</v>
      </c>
      <c r="Q24" s="43">
        <v>0.44</v>
      </c>
      <c r="R24" s="43">
        <v>0.39</v>
      </c>
      <c r="S24" s="43">
        <v>0.44</v>
      </c>
      <c r="T24" s="43">
        <v>0.5</v>
      </c>
      <c r="U24" s="66">
        <v>0.31</v>
      </c>
      <c r="V24" s="66">
        <v>0.31</v>
      </c>
      <c r="W24" s="44">
        <v>0.44</v>
      </c>
      <c r="X24" s="5">
        <v>36.0</v>
      </c>
      <c r="Y24" s="2">
        <v>36.0</v>
      </c>
      <c r="Z24" s="2" t="s">
        <v>173</v>
      </c>
    </row>
    <row r="25" ht="15.75" customHeight="1">
      <c r="B25" s="5" t="s">
        <v>205</v>
      </c>
      <c r="C25" s="2" t="s">
        <v>176</v>
      </c>
      <c r="D25" s="41">
        <v>0.15</v>
      </c>
      <c r="E25" s="41">
        <v>0.16</v>
      </c>
      <c r="F25" s="41">
        <v>0.15</v>
      </c>
      <c r="G25" s="41">
        <v>0.18</v>
      </c>
      <c r="H25" s="65">
        <v>0.11</v>
      </c>
      <c r="I25" s="65">
        <v>0.16</v>
      </c>
      <c r="J25" s="42">
        <v>0.18</v>
      </c>
      <c r="K25" s="2">
        <v>61.0</v>
      </c>
      <c r="L25" s="2">
        <v>61.0</v>
      </c>
      <c r="O25" s="38" t="s">
        <v>255</v>
      </c>
      <c r="P25" s="19" t="s">
        <v>169</v>
      </c>
      <c r="Q25" s="39">
        <v>0.8</v>
      </c>
      <c r="R25" s="39">
        <v>0.7</v>
      </c>
      <c r="S25" s="39">
        <v>0.6</v>
      </c>
      <c r="T25" s="39">
        <v>0.8</v>
      </c>
      <c r="U25" s="64">
        <v>0.57</v>
      </c>
      <c r="V25" s="64">
        <v>0.83</v>
      </c>
      <c r="W25" s="40">
        <v>0.87</v>
      </c>
      <c r="X25" s="5">
        <v>30.0</v>
      </c>
      <c r="Y25" s="2">
        <v>30.0</v>
      </c>
      <c r="Z25" s="2" t="s">
        <v>169</v>
      </c>
    </row>
    <row r="26" ht="15.75" customHeight="1">
      <c r="B26" s="5" t="s">
        <v>205</v>
      </c>
      <c r="C26" s="2" t="s">
        <v>177</v>
      </c>
      <c r="D26" s="41">
        <v>0.11</v>
      </c>
      <c r="E26" s="41">
        <v>0.08</v>
      </c>
      <c r="F26" s="41">
        <v>0.18</v>
      </c>
      <c r="G26" s="41">
        <v>0.08</v>
      </c>
      <c r="H26" s="65">
        <v>0.15</v>
      </c>
      <c r="I26" s="65">
        <v>0.1</v>
      </c>
      <c r="J26" s="42">
        <v>0.11</v>
      </c>
      <c r="K26" s="2">
        <v>61.0</v>
      </c>
      <c r="L26" s="2">
        <v>61.0</v>
      </c>
      <c r="O26" s="5" t="s">
        <v>255</v>
      </c>
      <c r="P26" s="2" t="s">
        <v>170</v>
      </c>
      <c r="Q26" s="41">
        <v>0.03</v>
      </c>
      <c r="R26" s="41">
        <v>0.03</v>
      </c>
      <c r="S26" s="41">
        <v>0.23</v>
      </c>
      <c r="T26" s="41">
        <v>0.13</v>
      </c>
      <c r="U26" s="65">
        <v>0.07</v>
      </c>
      <c r="V26" s="65">
        <v>0.03</v>
      </c>
      <c r="W26" s="42">
        <v>0.07</v>
      </c>
      <c r="X26" s="5">
        <v>30.0</v>
      </c>
      <c r="Y26" s="2">
        <v>30.0</v>
      </c>
      <c r="Z26" s="2" t="s">
        <v>170</v>
      </c>
    </row>
    <row r="27" ht="15.75" customHeight="1">
      <c r="B27" s="5" t="s">
        <v>256</v>
      </c>
      <c r="C27" s="2" t="s">
        <v>250</v>
      </c>
      <c r="D27" s="41" t="s">
        <v>217</v>
      </c>
      <c r="E27" s="41" t="s">
        <v>217</v>
      </c>
      <c r="F27" s="41" t="s">
        <v>217</v>
      </c>
      <c r="G27" s="41" t="s">
        <v>217</v>
      </c>
      <c r="H27" s="65" t="s">
        <v>217</v>
      </c>
      <c r="I27" s="65" t="s">
        <v>217</v>
      </c>
      <c r="J27" s="42" t="s">
        <v>217</v>
      </c>
      <c r="K27" s="2">
        <v>0.0</v>
      </c>
      <c r="L27" s="2">
        <v>61.0</v>
      </c>
      <c r="O27" s="5" t="s">
        <v>255</v>
      </c>
      <c r="P27" s="2" t="s">
        <v>171</v>
      </c>
      <c r="Q27" s="41">
        <v>0.0</v>
      </c>
      <c r="R27" s="41">
        <v>0.03</v>
      </c>
      <c r="S27" s="41">
        <v>0.0</v>
      </c>
      <c r="T27" s="41">
        <v>0.03</v>
      </c>
      <c r="U27" s="65">
        <v>0.0</v>
      </c>
      <c r="V27" s="65">
        <v>0.03</v>
      </c>
      <c r="W27" s="42">
        <v>0.0</v>
      </c>
      <c r="X27" s="5">
        <v>30.0</v>
      </c>
      <c r="Y27" s="2">
        <v>30.0</v>
      </c>
      <c r="Z27" s="2" t="s">
        <v>171</v>
      </c>
    </row>
    <row r="28" ht="15.75" customHeight="1">
      <c r="B28" s="5" t="s">
        <v>256</v>
      </c>
      <c r="C28" s="2" t="s">
        <v>179</v>
      </c>
      <c r="D28" s="41" t="s">
        <v>217</v>
      </c>
      <c r="E28" s="41" t="s">
        <v>217</v>
      </c>
      <c r="F28" s="41" t="s">
        <v>217</v>
      </c>
      <c r="G28" s="41" t="s">
        <v>217</v>
      </c>
      <c r="H28" s="65" t="s">
        <v>217</v>
      </c>
      <c r="I28" s="65" t="s">
        <v>217</v>
      </c>
      <c r="J28" s="42" t="s">
        <v>217</v>
      </c>
      <c r="K28" s="2">
        <v>0.0</v>
      </c>
      <c r="L28" s="2">
        <v>61.0</v>
      </c>
      <c r="O28" s="5" t="s">
        <v>255</v>
      </c>
      <c r="P28" s="2" t="s">
        <v>172</v>
      </c>
      <c r="Q28" s="41">
        <v>0.0</v>
      </c>
      <c r="R28" s="41">
        <v>0.03</v>
      </c>
      <c r="S28" s="41">
        <v>0.0</v>
      </c>
      <c r="T28" s="41">
        <v>0.03</v>
      </c>
      <c r="U28" s="65">
        <v>0.0</v>
      </c>
      <c r="V28" s="65">
        <v>0.03</v>
      </c>
      <c r="W28" s="42">
        <v>0.0</v>
      </c>
      <c r="X28" s="5">
        <v>30.0</v>
      </c>
      <c r="Y28" s="2">
        <v>30.0</v>
      </c>
      <c r="Z28" s="2" t="s">
        <v>172</v>
      </c>
    </row>
    <row r="29" ht="15.75" customHeight="1">
      <c r="B29" s="5" t="s">
        <v>256</v>
      </c>
      <c r="C29" s="2" t="s">
        <v>180</v>
      </c>
      <c r="D29" s="41" t="s">
        <v>217</v>
      </c>
      <c r="E29" s="41" t="s">
        <v>217</v>
      </c>
      <c r="F29" s="41" t="s">
        <v>217</v>
      </c>
      <c r="G29" s="41" t="s">
        <v>217</v>
      </c>
      <c r="H29" s="65" t="s">
        <v>217</v>
      </c>
      <c r="I29" s="65" t="s">
        <v>217</v>
      </c>
      <c r="J29" s="42" t="s">
        <v>217</v>
      </c>
      <c r="K29" s="2">
        <v>0.0</v>
      </c>
      <c r="L29" s="2">
        <v>61.0</v>
      </c>
      <c r="O29" s="5" t="s">
        <v>255</v>
      </c>
      <c r="P29" s="2" t="s">
        <v>173</v>
      </c>
      <c r="Q29" s="43">
        <v>0.0</v>
      </c>
      <c r="R29" s="43">
        <v>0.03</v>
      </c>
      <c r="S29" s="43">
        <v>0.13</v>
      </c>
      <c r="T29" s="43">
        <v>0.13</v>
      </c>
      <c r="U29" s="66">
        <v>0.0</v>
      </c>
      <c r="V29" s="66">
        <v>0.0</v>
      </c>
      <c r="W29" s="44">
        <v>0.0</v>
      </c>
      <c r="X29" s="5">
        <v>30.0</v>
      </c>
      <c r="Y29" s="2">
        <v>30.0</v>
      </c>
      <c r="Z29" s="2" t="s">
        <v>173</v>
      </c>
    </row>
    <row r="30" ht="15.75" customHeight="1">
      <c r="B30" s="5" t="s">
        <v>256</v>
      </c>
      <c r="C30" s="2" t="s">
        <v>254</v>
      </c>
      <c r="D30" s="43" t="s">
        <v>217</v>
      </c>
      <c r="E30" s="43" t="s">
        <v>217</v>
      </c>
      <c r="F30" s="43" t="s">
        <v>217</v>
      </c>
      <c r="G30" s="43" t="s">
        <v>217</v>
      </c>
      <c r="H30" s="66" t="s">
        <v>217</v>
      </c>
      <c r="I30" s="66" t="s">
        <v>217</v>
      </c>
      <c r="J30" s="44" t="s">
        <v>217</v>
      </c>
      <c r="K30" s="2">
        <v>0.0</v>
      </c>
      <c r="L30" s="2">
        <v>61.0</v>
      </c>
      <c r="O30" s="38" t="s">
        <v>212</v>
      </c>
      <c r="P30" s="19" t="s">
        <v>169</v>
      </c>
      <c r="Q30" s="39">
        <v>0.68</v>
      </c>
      <c r="R30" s="39">
        <v>0.72</v>
      </c>
      <c r="S30" s="39">
        <v>0.37</v>
      </c>
      <c r="T30" s="39">
        <v>0.47</v>
      </c>
      <c r="U30" s="64">
        <v>0.68</v>
      </c>
      <c r="V30" s="64">
        <v>0.74</v>
      </c>
      <c r="W30" s="40">
        <v>0.68</v>
      </c>
      <c r="X30" s="5">
        <v>19.0</v>
      </c>
      <c r="Y30" s="2">
        <v>19.0</v>
      </c>
      <c r="Z30" s="2" t="s">
        <v>169</v>
      </c>
    </row>
    <row r="31" ht="15.75" customHeight="1">
      <c r="B31" s="38" t="s">
        <v>252</v>
      </c>
      <c r="C31" s="19" t="s">
        <v>169</v>
      </c>
      <c r="D31" s="39">
        <v>0.6</v>
      </c>
      <c r="E31" s="39">
        <v>0.36</v>
      </c>
      <c r="F31" s="39">
        <v>0.74</v>
      </c>
      <c r="G31" s="39">
        <v>0.66</v>
      </c>
      <c r="H31" s="64">
        <v>0.3</v>
      </c>
      <c r="I31" s="64">
        <v>0.74</v>
      </c>
      <c r="J31" s="40">
        <v>0.64</v>
      </c>
      <c r="K31" s="2">
        <v>50.0</v>
      </c>
      <c r="L31" s="2">
        <v>50.0</v>
      </c>
      <c r="O31" s="5" t="s">
        <v>212</v>
      </c>
      <c r="P31" s="2" t="s">
        <v>170</v>
      </c>
      <c r="Q31" s="41">
        <v>0.26</v>
      </c>
      <c r="R31" s="41">
        <v>0.22</v>
      </c>
      <c r="S31" s="41">
        <v>0.42</v>
      </c>
      <c r="T31" s="41">
        <v>0.11</v>
      </c>
      <c r="U31" s="65">
        <v>0.11</v>
      </c>
      <c r="V31" s="65">
        <v>0.21</v>
      </c>
      <c r="W31" s="42">
        <v>0.26</v>
      </c>
      <c r="X31" s="5">
        <v>19.0</v>
      </c>
      <c r="Y31" s="2">
        <v>19.0</v>
      </c>
      <c r="Z31" s="2" t="s">
        <v>170</v>
      </c>
    </row>
    <row r="32" ht="15.75" customHeight="1">
      <c r="B32" s="5" t="s">
        <v>252</v>
      </c>
      <c r="C32" s="2" t="s">
        <v>170</v>
      </c>
      <c r="D32" s="41">
        <v>0.72</v>
      </c>
      <c r="E32" s="41">
        <v>0.64</v>
      </c>
      <c r="F32" s="41">
        <v>0.44</v>
      </c>
      <c r="G32" s="41">
        <v>0.36</v>
      </c>
      <c r="H32" s="65">
        <v>0.52</v>
      </c>
      <c r="I32" s="65">
        <v>0.32</v>
      </c>
      <c r="J32" s="42">
        <v>0.52</v>
      </c>
      <c r="K32" s="2">
        <v>50.0</v>
      </c>
      <c r="L32" s="2">
        <v>50.0</v>
      </c>
      <c r="O32" s="5" t="s">
        <v>212</v>
      </c>
      <c r="P32" s="2" t="s">
        <v>171</v>
      </c>
      <c r="Q32" s="41">
        <v>0.16</v>
      </c>
      <c r="R32" s="41">
        <v>0.17</v>
      </c>
      <c r="S32" s="41">
        <v>0.11</v>
      </c>
      <c r="T32" s="41">
        <v>0.26</v>
      </c>
      <c r="U32" s="65">
        <v>0.05</v>
      </c>
      <c r="V32" s="65">
        <v>0.11</v>
      </c>
      <c r="W32" s="42">
        <v>0.21</v>
      </c>
      <c r="X32" s="5">
        <v>19.0</v>
      </c>
      <c r="Y32" s="2">
        <v>19.0</v>
      </c>
      <c r="Z32" s="2" t="s">
        <v>171</v>
      </c>
    </row>
    <row r="33" ht="15.75" customHeight="1">
      <c r="B33" s="5" t="s">
        <v>252</v>
      </c>
      <c r="C33" s="2" t="s">
        <v>171</v>
      </c>
      <c r="D33" s="41">
        <v>0.2</v>
      </c>
      <c r="E33" s="41">
        <v>0.1</v>
      </c>
      <c r="F33" s="41">
        <v>0.26</v>
      </c>
      <c r="G33" s="41">
        <v>0.16</v>
      </c>
      <c r="H33" s="65">
        <v>0.08</v>
      </c>
      <c r="I33" s="65">
        <v>0.12</v>
      </c>
      <c r="J33" s="42">
        <v>0.12</v>
      </c>
      <c r="K33" s="2">
        <v>50.0</v>
      </c>
      <c r="L33" s="2">
        <v>50.0</v>
      </c>
      <c r="O33" s="52" t="s">
        <v>212</v>
      </c>
      <c r="P33" s="53" t="s">
        <v>172</v>
      </c>
      <c r="Q33" s="41">
        <v>0.05</v>
      </c>
      <c r="R33" s="41">
        <v>0.11</v>
      </c>
      <c r="S33" s="41">
        <v>0.16</v>
      </c>
      <c r="T33" s="41">
        <v>0.16</v>
      </c>
      <c r="U33" s="65">
        <v>0.0</v>
      </c>
      <c r="V33" s="65">
        <v>0.05</v>
      </c>
      <c r="W33" s="42">
        <v>0.21</v>
      </c>
      <c r="X33" s="5">
        <v>19.0</v>
      </c>
      <c r="Y33" s="2">
        <v>19.0</v>
      </c>
      <c r="Z33" s="2" t="s">
        <v>172</v>
      </c>
    </row>
    <row r="34" ht="15.75" customHeight="1">
      <c r="B34" s="5" t="s">
        <v>252</v>
      </c>
      <c r="C34" s="2" t="s">
        <v>172</v>
      </c>
      <c r="D34" s="41">
        <v>0.2</v>
      </c>
      <c r="E34" s="41">
        <v>0.1</v>
      </c>
      <c r="F34" s="41">
        <v>0.2</v>
      </c>
      <c r="G34" s="41">
        <v>0.16</v>
      </c>
      <c r="H34" s="65">
        <v>0.08</v>
      </c>
      <c r="I34" s="65">
        <v>0.08</v>
      </c>
      <c r="J34" s="42">
        <v>0.12</v>
      </c>
      <c r="K34" s="2">
        <v>50.0</v>
      </c>
      <c r="L34" s="2">
        <v>50.0</v>
      </c>
      <c r="O34" s="5" t="s">
        <v>212</v>
      </c>
      <c r="P34" s="2" t="s">
        <v>173</v>
      </c>
      <c r="Q34" s="54">
        <v>0.26</v>
      </c>
      <c r="R34" s="54">
        <v>0.22</v>
      </c>
      <c r="S34" s="54">
        <v>0.37</v>
      </c>
      <c r="T34" s="54">
        <v>0.11</v>
      </c>
      <c r="U34" s="69">
        <v>0.11</v>
      </c>
      <c r="V34" s="69">
        <v>0.0</v>
      </c>
      <c r="W34" s="55">
        <v>0.05</v>
      </c>
      <c r="X34" s="5">
        <v>19.0</v>
      </c>
      <c r="Y34" s="2">
        <v>19.0</v>
      </c>
      <c r="Z34" s="2" t="s">
        <v>173</v>
      </c>
    </row>
    <row r="35" ht="15.75" customHeight="1">
      <c r="B35" s="5" t="s">
        <v>252</v>
      </c>
      <c r="C35" s="2" t="s">
        <v>173</v>
      </c>
      <c r="D35" s="41">
        <v>0.24</v>
      </c>
      <c r="E35" s="41">
        <v>0.14</v>
      </c>
      <c r="F35" s="41">
        <v>0.48</v>
      </c>
      <c r="G35" s="41">
        <v>0.38</v>
      </c>
      <c r="H35" s="65">
        <v>0.1</v>
      </c>
      <c r="I35" s="65">
        <v>0.08</v>
      </c>
      <c r="J35" s="42">
        <v>0.16</v>
      </c>
      <c r="K35" s="2">
        <v>50.0</v>
      </c>
      <c r="L35" s="2">
        <v>50.0</v>
      </c>
      <c r="O35" s="38" t="s">
        <v>214</v>
      </c>
      <c r="P35" s="19" t="s">
        <v>169</v>
      </c>
      <c r="Q35" s="39">
        <v>0.82</v>
      </c>
      <c r="R35" s="39">
        <v>0.7</v>
      </c>
      <c r="S35" s="39">
        <v>0.27</v>
      </c>
      <c r="T35" s="39">
        <v>0.82</v>
      </c>
      <c r="U35" s="64">
        <v>0.91</v>
      </c>
      <c r="V35" s="64">
        <v>0.91</v>
      </c>
      <c r="W35" s="40">
        <v>0.91</v>
      </c>
      <c r="X35" s="5">
        <v>11.0</v>
      </c>
      <c r="Y35" s="2">
        <v>11.0</v>
      </c>
      <c r="Z35" s="2" t="s">
        <v>169</v>
      </c>
    </row>
    <row r="36" ht="15.75" customHeight="1">
      <c r="B36" s="5" t="s">
        <v>252</v>
      </c>
      <c r="C36" s="2" t="s">
        <v>174</v>
      </c>
      <c r="D36" s="41">
        <v>0.18</v>
      </c>
      <c r="E36" s="41">
        <v>0.08</v>
      </c>
      <c r="F36" s="41">
        <v>0.34</v>
      </c>
      <c r="G36" s="41">
        <v>0.18</v>
      </c>
      <c r="H36" s="65">
        <v>0.06</v>
      </c>
      <c r="I36" s="65">
        <v>0.02</v>
      </c>
      <c r="J36" s="42">
        <v>0.08</v>
      </c>
      <c r="K36" s="2">
        <v>50.0</v>
      </c>
      <c r="L36" s="2">
        <v>50.0</v>
      </c>
      <c r="O36" s="5" t="s">
        <v>214</v>
      </c>
      <c r="P36" s="2" t="s">
        <v>170</v>
      </c>
      <c r="Q36" s="41">
        <v>0.18</v>
      </c>
      <c r="R36" s="41">
        <v>0.2</v>
      </c>
      <c r="S36" s="41">
        <v>0.55</v>
      </c>
      <c r="T36" s="41">
        <v>0.45</v>
      </c>
      <c r="U36" s="65">
        <v>0.09</v>
      </c>
      <c r="V36" s="65">
        <v>0.27</v>
      </c>
      <c r="W36" s="42">
        <v>0.36</v>
      </c>
      <c r="X36" s="5">
        <v>11.0</v>
      </c>
      <c r="Y36" s="2">
        <v>11.0</v>
      </c>
      <c r="Z36" s="2" t="s">
        <v>170</v>
      </c>
    </row>
    <row r="37" ht="15.75" customHeight="1">
      <c r="B37" s="5" t="s">
        <v>252</v>
      </c>
      <c r="C37" s="2" t="s">
        <v>175</v>
      </c>
      <c r="D37" s="41">
        <v>0.24</v>
      </c>
      <c r="E37" s="41">
        <v>0.14</v>
      </c>
      <c r="F37" s="41">
        <v>0.42</v>
      </c>
      <c r="G37" s="41">
        <v>0.22</v>
      </c>
      <c r="H37" s="65">
        <v>0.1</v>
      </c>
      <c r="I37" s="65">
        <v>0.1</v>
      </c>
      <c r="J37" s="42">
        <v>0.14</v>
      </c>
      <c r="K37" s="2">
        <v>50.0</v>
      </c>
      <c r="L37" s="2">
        <v>50.0</v>
      </c>
      <c r="O37" s="5" t="s">
        <v>214</v>
      </c>
      <c r="P37" s="2" t="s">
        <v>171</v>
      </c>
      <c r="Q37" s="41">
        <v>0.18</v>
      </c>
      <c r="R37" s="41">
        <v>0.1</v>
      </c>
      <c r="S37" s="41">
        <v>0.27</v>
      </c>
      <c r="T37" s="41">
        <v>0.36</v>
      </c>
      <c r="U37" s="65">
        <v>0.18</v>
      </c>
      <c r="V37" s="65">
        <v>0.27</v>
      </c>
      <c r="W37" s="42">
        <v>0.36</v>
      </c>
      <c r="X37" s="5">
        <v>11.0</v>
      </c>
      <c r="Y37" s="2">
        <v>11.0</v>
      </c>
      <c r="Z37" s="2" t="s">
        <v>171</v>
      </c>
    </row>
    <row r="38" ht="15.75" customHeight="1">
      <c r="B38" s="5" t="s">
        <v>252</v>
      </c>
      <c r="C38" s="2" t="s">
        <v>176</v>
      </c>
      <c r="D38" s="41">
        <v>0.22</v>
      </c>
      <c r="E38" s="41">
        <v>0.12</v>
      </c>
      <c r="F38" s="41">
        <v>0.42</v>
      </c>
      <c r="G38" s="41">
        <v>0.3</v>
      </c>
      <c r="H38" s="65">
        <v>0.06</v>
      </c>
      <c r="I38" s="65">
        <v>0.06</v>
      </c>
      <c r="J38" s="42">
        <v>0.14</v>
      </c>
      <c r="K38" s="2">
        <v>50.0</v>
      </c>
      <c r="L38" s="2">
        <v>50.0</v>
      </c>
      <c r="O38" s="5" t="s">
        <v>214</v>
      </c>
      <c r="P38" s="2" t="s">
        <v>172</v>
      </c>
      <c r="Q38" s="41">
        <v>0.18</v>
      </c>
      <c r="R38" s="41">
        <v>0.1</v>
      </c>
      <c r="S38" s="41">
        <v>0.45</v>
      </c>
      <c r="T38" s="41">
        <v>0.36</v>
      </c>
      <c r="U38" s="65">
        <v>0.18</v>
      </c>
      <c r="V38" s="65">
        <v>0.27</v>
      </c>
      <c r="W38" s="42">
        <v>0.27</v>
      </c>
      <c r="X38" s="5">
        <v>11.0</v>
      </c>
      <c r="Y38" s="2">
        <v>11.0</v>
      </c>
      <c r="Z38" s="2" t="s">
        <v>172</v>
      </c>
    </row>
    <row r="39" ht="15.75" customHeight="1">
      <c r="B39" s="5" t="s">
        <v>252</v>
      </c>
      <c r="C39" s="2" t="s">
        <v>177</v>
      </c>
      <c r="D39" s="41">
        <v>0.34</v>
      </c>
      <c r="E39" s="41">
        <v>0.26</v>
      </c>
      <c r="F39" s="41">
        <v>0.46</v>
      </c>
      <c r="G39" s="41">
        <v>0.34</v>
      </c>
      <c r="H39" s="65">
        <v>0.1</v>
      </c>
      <c r="I39" s="65">
        <v>0.1</v>
      </c>
      <c r="J39" s="42">
        <v>0.36</v>
      </c>
      <c r="K39" s="2">
        <v>50.0</v>
      </c>
      <c r="L39" s="2">
        <v>50.0</v>
      </c>
      <c r="O39" s="5" t="s">
        <v>214</v>
      </c>
      <c r="P39" s="2" t="s">
        <v>173</v>
      </c>
      <c r="Q39" s="43">
        <v>0.18</v>
      </c>
      <c r="R39" s="43">
        <v>0.2</v>
      </c>
      <c r="S39" s="43">
        <v>0.64</v>
      </c>
      <c r="T39" s="43">
        <v>0.55</v>
      </c>
      <c r="U39" s="66">
        <v>0.09</v>
      </c>
      <c r="V39" s="66">
        <v>0.55</v>
      </c>
      <c r="W39" s="44">
        <v>0.55</v>
      </c>
      <c r="X39" s="5">
        <v>11.0</v>
      </c>
      <c r="Y39" s="2">
        <v>11.0</v>
      </c>
      <c r="Z39" s="2" t="s">
        <v>173</v>
      </c>
    </row>
    <row r="40" ht="15.75" customHeight="1">
      <c r="B40" s="5" t="s">
        <v>259</v>
      </c>
      <c r="C40" s="2" t="s">
        <v>180</v>
      </c>
      <c r="D40" s="41">
        <v>1.0</v>
      </c>
      <c r="E40" s="41">
        <v>1.0</v>
      </c>
      <c r="F40" s="41">
        <v>1.0</v>
      </c>
      <c r="G40" s="41">
        <v>0.5</v>
      </c>
      <c r="H40" s="65">
        <v>0.5</v>
      </c>
      <c r="I40" s="65">
        <v>0.0</v>
      </c>
      <c r="J40" s="42">
        <v>0.5</v>
      </c>
      <c r="K40" s="2">
        <v>2.0</v>
      </c>
      <c r="L40" s="2">
        <v>50.0</v>
      </c>
      <c r="O40" s="38" t="s">
        <v>258</v>
      </c>
      <c r="P40" s="19" t="s">
        <v>169</v>
      </c>
      <c r="Q40" s="39">
        <v>0.86</v>
      </c>
      <c r="R40" s="39">
        <v>0.43</v>
      </c>
      <c r="S40" s="39">
        <v>0.71</v>
      </c>
      <c r="T40" s="39">
        <v>0.86</v>
      </c>
      <c r="U40" s="64">
        <v>0.71</v>
      </c>
      <c r="V40" s="64">
        <v>0.86</v>
      </c>
      <c r="W40" s="40">
        <v>1.0</v>
      </c>
      <c r="X40" s="5">
        <v>7.0</v>
      </c>
      <c r="Y40" s="2">
        <v>7.0</v>
      </c>
      <c r="Z40" s="2" t="s">
        <v>169</v>
      </c>
    </row>
    <row r="41" ht="15.75" customHeight="1">
      <c r="B41" s="5" t="s">
        <v>260</v>
      </c>
      <c r="C41" s="2" t="s">
        <v>254</v>
      </c>
      <c r="D41" s="41">
        <v>0.0</v>
      </c>
      <c r="E41" s="41">
        <v>0.0</v>
      </c>
      <c r="F41" s="41">
        <v>1.0</v>
      </c>
      <c r="G41" s="41">
        <v>0.0</v>
      </c>
      <c r="H41" s="65">
        <v>0.0</v>
      </c>
      <c r="I41" s="65">
        <v>0.0</v>
      </c>
      <c r="J41" s="42">
        <v>0.0</v>
      </c>
      <c r="K41" s="2">
        <v>1.0</v>
      </c>
      <c r="L41" s="2">
        <v>50.0</v>
      </c>
      <c r="O41" s="5" t="s">
        <v>258</v>
      </c>
      <c r="P41" s="2" t="s">
        <v>170</v>
      </c>
      <c r="Q41" s="41">
        <v>0.0</v>
      </c>
      <c r="R41" s="41">
        <v>0.0</v>
      </c>
      <c r="S41" s="41">
        <v>0.71</v>
      </c>
      <c r="T41" s="41">
        <v>0.71</v>
      </c>
      <c r="U41" s="65">
        <v>0.0</v>
      </c>
      <c r="V41" s="65">
        <v>0.14</v>
      </c>
      <c r="W41" s="42">
        <v>0.0</v>
      </c>
      <c r="X41" s="5">
        <v>7.0</v>
      </c>
      <c r="Y41" s="2">
        <v>7.0</v>
      </c>
      <c r="Z41" s="2" t="s">
        <v>170</v>
      </c>
    </row>
    <row r="42" ht="15.75" customHeight="1">
      <c r="B42" s="5" t="s">
        <v>257</v>
      </c>
      <c r="C42" s="2" t="s">
        <v>250</v>
      </c>
      <c r="D42" s="41" t="s">
        <v>217</v>
      </c>
      <c r="E42" s="41" t="s">
        <v>217</v>
      </c>
      <c r="F42" s="41" t="s">
        <v>217</v>
      </c>
      <c r="G42" s="41" t="s">
        <v>217</v>
      </c>
      <c r="H42" s="65" t="s">
        <v>217</v>
      </c>
      <c r="I42" s="65" t="s">
        <v>217</v>
      </c>
      <c r="J42" s="42" t="s">
        <v>217</v>
      </c>
      <c r="K42" s="2">
        <v>0.0</v>
      </c>
      <c r="L42" s="2">
        <v>50.0</v>
      </c>
      <c r="O42" s="5" t="s">
        <v>258</v>
      </c>
      <c r="P42" s="2" t="s">
        <v>171</v>
      </c>
      <c r="Q42" s="41">
        <v>0.0</v>
      </c>
      <c r="R42" s="41">
        <v>0.0</v>
      </c>
      <c r="S42" s="41">
        <v>0.14</v>
      </c>
      <c r="T42" s="41">
        <v>0.0</v>
      </c>
      <c r="U42" s="65">
        <v>0.0</v>
      </c>
      <c r="V42" s="65">
        <v>0.0</v>
      </c>
      <c r="W42" s="42">
        <v>0.0</v>
      </c>
      <c r="X42" s="5">
        <v>7.0</v>
      </c>
      <c r="Y42" s="2">
        <v>7.0</v>
      </c>
      <c r="Z42" s="2" t="s">
        <v>171</v>
      </c>
    </row>
    <row r="43" ht="15.75" customHeight="1">
      <c r="B43" s="45" t="s">
        <v>257</v>
      </c>
      <c r="C43" s="30" t="s">
        <v>179</v>
      </c>
      <c r="D43" s="46" t="s">
        <v>217</v>
      </c>
      <c r="E43" s="46" t="s">
        <v>217</v>
      </c>
      <c r="F43" s="46" t="s">
        <v>217</v>
      </c>
      <c r="G43" s="46" t="s">
        <v>217</v>
      </c>
      <c r="H43" s="67" t="s">
        <v>217</v>
      </c>
      <c r="I43" s="67" t="s">
        <v>217</v>
      </c>
      <c r="J43" s="47" t="s">
        <v>217</v>
      </c>
      <c r="K43" s="2">
        <v>0.0</v>
      </c>
      <c r="L43" s="2">
        <v>50.0</v>
      </c>
      <c r="O43" s="5" t="s">
        <v>258</v>
      </c>
      <c r="P43" s="2" t="s">
        <v>172</v>
      </c>
      <c r="Q43" s="41">
        <v>0.0</v>
      </c>
      <c r="R43" s="41">
        <v>0.0</v>
      </c>
      <c r="S43" s="41">
        <v>0.14</v>
      </c>
      <c r="T43" s="41">
        <v>0.0</v>
      </c>
      <c r="U43" s="65">
        <v>0.0</v>
      </c>
      <c r="V43" s="65">
        <v>0.0</v>
      </c>
      <c r="W43" s="42">
        <v>0.0</v>
      </c>
      <c r="X43" s="5">
        <v>7.0</v>
      </c>
      <c r="Y43" s="2">
        <v>7.0</v>
      </c>
      <c r="Z43" s="2" t="s">
        <v>172</v>
      </c>
    </row>
    <row r="44" ht="15.75" customHeight="1">
      <c r="B44" s="5" t="s">
        <v>209</v>
      </c>
      <c r="C44" s="2" t="s">
        <v>169</v>
      </c>
      <c r="D44" s="48">
        <v>0.58</v>
      </c>
      <c r="E44" s="48">
        <v>0.58</v>
      </c>
      <c r="F44" s="48">
        <v>0.75</v>
      </c>
      <c r="G44" s="48">
        <v>0.64</v>
      </c>
      <c r="H44" s="68">
        <v>0.53</v>
      </c>
      <c r="I44" s="68">
        <v>0.53</v>
      </c>
      <c r="J44" s="49">
        <v>0.58</v>
      </c>
      <c r="K44" s="2">
        <v>36.0</v>
      </c>
      <c r="L44" s="2">
        <v>36.0</v>
      </c>
      <c r="O44" s="5" t="s">
        <v>258</v>
      </c>
      <c r="P44" s="2" t="s">
        <v>173</v>
      </c>
      <c r="Q44" s="43">
        <v>0.14</v>
      </c>
      <c r="R44" s="43">
        <v>0.0</v>
      </c>
      <c r="S44" s="43">
        <v>0.29</v>
      </c>
      <c r="T44" s="43">
        <v>0.43</v>
      </c>
      <c r="U44" s="66">
        <v>0.0</v>
      </c>
      <c r="V44" s="66">
        <v>0.14</v>
      </c>
      <c r="W44" s="44">
        <v>0.0</v>
      </c>
      <c r="X44" s="5">
        <v>7.0</v>
      </c>
      <c r="Y44" s="2">
        <v>7.0</v>
      </c>
      <c r="Z44" s="2" t="s">
        <v>173</v>
      </c>
    </row>
    <row r="45" ht="15.75" customHeight="1">
      <c r="B45" s="50" t="s">
        <v>209</v>
      </c>
      <c r="C45" s="51" t="s">
        <v>170</v>
      </c>
      <c r="D45" s="41">
        <v>0.78</v>
      </c>
      <c r="E45" s="41">
        <v>0.78</v>
      </c>
      <c r="F45" s="41">
        <v>0.5</v>
      </c>
      <c r="G45" s="41">
        <v>0.44</v>
      </c>
      <c r="H45" s="65">
        <v>0.72</v>
      </c>
      <c r="I45" s="65">
        <v>0.64</v>
      </c>
      <c r="J45" s="42">
        <v>0.61</v>
      </c>
      <c r="K45" s="2">
        <v>36.0</v>
      </c>
      <c r="L45" s="2">
        <v>36.0</v>
      </c>
      <c r="O45" s="56" t="s">
        <v>221</v>
      </c>
      <c r="P45" s="57" t="s">
        <v>169</v>
      </c>
      <c r="Q45" s="39">
        <v>1.0</v>
      </c>
      <c r="R45" s="39">
        <v>0.33</v>
      </c>
      <c r="S45" s="39">
        <v>0.67</v>
      </c>
      <c r="T45" s="39">
        <v>0.83</v>
      </c>
      <c r="U45" s="64">
        <v>0.33</v>
      </c>
      <c r="V45" s="64">
        <v>1.0</v>
      </c>
      <c r="W45" s="40">
        <v>0.67</v>
      </c>
      <c r="X45" s="5">
        <v>6.0</v>
      </c>
      <c r="Y45" s="2">
        <v>6.0</v>
      </c>
      <c r="Z45" s="2" t="s">
        <v>169</v>
      </c>
    </row>
    <row r="46" ht="15.75" customHeight="1">
      <c r="B46" s="5" t="s">
        <v>209</v>
      </c>
      <c r="C46" s="2" t="s">
        <v>171</v>
      </c>
      <c r="D46" s="41">
        <v>0.47</v>
      </c>
      <c r="E46" s="41">
        <v>0.5</v>
      </c>
      <c r="F46" s="41">
        <v>0.25</v>
      </c>
      <c r="G46" s="41">
        <v>0.28</v>
      </c>
      <c r="H46" s="65">
        <v>0.36</v>
      </c>
      <c r="I46" s="65">
        <v>0.44</v>
      </c>
      <c r="J46" s="42">
        <v>0.44</v>
      </c>
      <c r="K46" s="2">
        <v>36.0</v>
      </c>
      <c r="L46" s="2">
        <v>36.0</v>
      </c>
      <c r="O46" s="5" t="s">
        <v>221</v>
      </c>
      <c r="P46" s="2" t="s">
        <v>170</v>
      </c>
      <c r="Q46" s="48">
        <v>0.0</v>
      </c>
      <c r="R46" s="48">
        <v>0.0</v>
      </c>
      <c r="S46" s="48">
        <v>0.5</v>
      </c>
      <c r="T46" s="48">
        <v>0.67</v>
      </c>
      <c r="U46" s="68">
        <v>0.0</v>
      </c>
      <c r="V46" s="68">
        <v>0.0</v>
      </c>
      <c r="W46" s="49">
        <v>0.0</v>
      </c>
      <c r="X46" s="5">
        <v>6.0</v>
      </c>
      <c r="Y46" s="2">
        <v>6.0</v>
      </c>
      <c r="Z46" s="2" t="s">
        <v>169</v>
      </c>
    </row>
    <row r="47" ht="15.75" customHeight="1">
      <c r="B47" s="5" t="s">
        <v>209</v>
      </c>
      <c r="C47" s="2" t="s">
        <v>172</v>
      </c>
      <c r="D47" s="41">
        <v>0.5</v>
      </c>
      <c r="E47" s="41">
        <v>0.44</v>
      </c>
      <c r="F47" s="41">
        <v>0.28</v>
      </c>
      <c r="G47" s="41">
        <v>0.31</v>
      </c>
      <c r="H47" s="65">
        <v>0.33</v>
      </c>
      <c r="I47" s="65">
        <v>0.42</v>
      </c>
      <c r="J47" s="42">
        <v>0.42</v>
      </c>
      <c r="K47" s="2">
        <v>36.0</v>
      </c>
      <c r="L47" s="2">
        <v>36.0</v>
      </c>
      <c r="O47" s="5" t="s">
        <v>221</v>
      </c>
      <c r="P47" s="2" t="s">
        <v>171</v>
      </c>
      <c r="Q47" s="41">
        <v>0.17</v>
      </c>
      <c r="R47" s="41">
        <v>0.0</v>
      </c>
      <c r="S47" s="41">
        <v>0.17</v>
      </c>
      <c r="T47" s="41">
        <v>0.17</v>
      </c>
      <c r="U47" s="65">
        <v>0.0</v>
      </c>
      <c r="V47" s="65">
        <v>0.0</v>
      </c>
      <c r="W47" s="42">
        <v>0.0</v>
      </c>
      <c r="X47" s="5">
        <v>6.0</v>
      </c>
      <c r="Y47" s="2">
        <v>6.0</v>
      </c>
      <c r="Z47" s="2" t="s">
        <v>169</v>
      </c>
    </row>
    <row r="48" ht="15.75" customHeight="1">
      <c r="B48" s="5" t="s">
        <v>209</v>
      </c>
      <c r="C48" s="2" t="s">
        <v>173</v>
      </c>
      <c r="D48" s="41">
        <v>0.44</v>
      </c>
      <c r="E48" s="41">
        <v>0.39</v>
      </c>
      <c r="F48" s="41">
        <v>0.44</v>
      </c>
      <c r="G48" s="41">
        <v>0.5</v>
      </c>
      <c r="H48" s="65">
        <v>0.31</v>
      </c>
      <c r="I48" s="65">
        <v>0.31</v>
      </c>
      <c r="J48" s="42">
        <v>0.44</v>
      </c>
      <c r="K48" s="2">
        <v>36.0</v>
      </c>
      <c r="L48" s="2">
        <v>36.0</v>
      </c>
      <c r="O48" s="5" t="s">
        <v>221</v>
      </c>
      <c r="P48" s="2" t="s">
        <v>172</v>
      </c>
      <c r="Q48" s="41">
        <v>0.17</v>
      </c>
      <c r="R48" s="41">
        <v>0.0</v>
      </c>
      <c r="S48" s="41">
        <v>0.17</v>
      </c>
      <c r="T48" s="41">
        <v>0.17</v>
      </c>
      <c r="U48" s="65">
        <v>0.0</v>
      </c>
      <c r="V48" s="65">
        <v>0.0</v>
      </c>
      <c r="W48" s="42">
        <v>0.0</v>
      </c>
      <c r="X48" s="5">
        <v>6.0</v>
      </c>
      <c r="Y48" s="2">
        <v>6.0</v>
      </c>
      <c r="Z48" s="2" t="s">
        <v>170</v>
      </c>
    </row>
    <row r="49" ht="15.75" customHeight="1">
      <c r="B49" s="5" t="s">
        <v>209</v>
      </c>
      <c r="C49" s="2" t="s">
        <v>174</v>
      </c>
      <c r="D49" s="41">
        <v>0.58</v>
      </c>
      <c r="E49" s="41">
        <v>0.56</v>
      </c>
      <c r="F49" s="41">
        <v>0.42</v>
      </c>
      <c r="G49" s="41">
        <v>0.53</v>
      </c>
      <c r="H49" s="65">
        <v>0.44</v>
      </c>
      <c r="I49" s="65">
        <v>0.44</v>
      </c>
      <c r="J49" s="42">
        <v>0.53</v>
      </c>
      <c r="K49" s="2">
        <v>36.0</v>
      </c>
      <c r="L49" s="2">
        <v>36.0</v>
      </c>
      <c r="O49" s="5" t="s">
        <v>221</v>
      </c>
      <c r="P49" s="2" t="s">
        <v>173</v>
      </c>
      <c r="Q49" s="43">
        <v>0.17</v>
      </c>
      <c r="R49" s="43">
        <v>0.0</v>
      </c>
      <c r="S49" s="43">
        <v>0.33</v>
      </c>
      <c r="T49" s="43">
        <v>0.33</v>
      </c>
      <c r="U49" s="66">
        <v>0.17</v>
      </c>
      <c r="V49" s="66">
        <v>0.0</v>
      </c>
      <c r="W49" s="44">
        <v>0.0</v>
      </c>
      <c r="X49" s="5">
        <v>6.0</v>
      </c>
      <c r="Y49" s="2">
        <v>6.0</v>
      </c>
      <c r="Z49" s="2" t="s">
        <v>170</v>
      </c>
    </row>
    <row r="50" ht="15.75" customHeight="1">
      <c r="B50" s="5" t="s">
        <v>209</v>
      </c>
      <c r="C50" s="2" t="s">
        <v>175</v>
      </c>
      <c r="D50" s="41">
        <v>0.69</v>
      </c>
      <c r="E50" s="41">
        <v>0.64</v>
      </c>
      <c r="F50" s="41">
        <v>0.44</v>
      </c>
      <c r="G50" s="41">
        <v>0.53</v>
      </c>
      <c r="H50" s="65">
        <v>0.53</v>
      </c>
      <c r="I50" s="65">
        <v>0.5</v>
      </c>
      <c r="J50" s="42">
        <v>0.58</v>
      </c>
      <c r="K50" s="2">
        <v>36.0</v>
      </c>
      <c r="L50" s="2">
        <v>36.0</v>
      </c>
      <c r="O50" s="38" t="s">
        <v>261</v>
      </c>
      <c r="P50" s="19" t="s">
        <v>169</v>
      </c>
      <c r="Q50" s="39">
        <v>0.5</v>
      </c>
      <c r="R50" s="39">
        <v>0.2</v>
      </c>
      <c r="S50" s="39">
        <v>0.83</v>
      </c>
      <c r="T50" s="39">
        <v>0.83</v>
      </c>
      <c r="U50" s="64">
        <v>0.33</v>
      </c>
      <c r="V50" s="64">
        <v>0.33</v>
      </c>
      <c r="W50" s="40">
        <v>0.83</v>
      </c>
      <c r="X50" s="5">
        <v>6.0</v>
      </c>
      <c r="Y50" s="2">
        <v>6.0</v>
      </c>
      <c r="Z50" s="2" t="s">
        <v>170</v>
      </c>
    </row>
    <row r="51" ht="15.75" customHeight="1">
      <c r="B51" s="5" t="s">
        <v>209</v>
      </c>
      <c r="C51" s="2" t="s">
        <v>176</v>
      </c>
      <c r="D51" s="41">
        <v>0.44</v>
      </c>
      <c r="E51" s="41">
        <v>0.36</v>
      </c>
      <c r="F51" s="41">
        <v>0.44</v>
      </c>
      <c r="G51" s="41">
        <v>0.44</v>
      </c>
      <c r="H51" s="65">
        <v>0.28</v>
      </c>
      <c r="I51" s="65">
        <v>0.28</v>
      </c>
      <c r="J51" s="42">
        <v>0.42</v>
      </c>
      <c r="K51" s="2">
        <v>36.0</v>
      </c>
      <c r="L51" s="2">
        <v>36.0</v>
      </c>
      <c r="O51" s="5" t="s">
        <v>261</v>
      </c>
      <c r="P51" s="2" t="s">
        <v>170</v>
      </c>
      <c r="Q51" s="41">
        <v>0.33</v>
      </c>
      <c r="R51" s="41">
        <v>0.2</v>
      </c>
      <c r="S51" s="41">
        <v>0.33</v>
      </c>
      <c r="T51" s="41">
        <v>0.17</v>
      </c>
      <c r="U51" s="65">
        <v>0.33</v>
      </c>
      <c r="V51" s="65">
        <v>0.0</v>
      </c>
      <c r="W51" s="42">
        <v>0.17</v>
      </c>
      <c r="X51" s="5">
        <v>6.0</v>
      </c>
      <c r="Y51" s="2">
        <v>6.0</v>
      </c>
      <c r="Z51" s="2" t="s">
        <v>171</v>
      </c>
    </row>
    <row r="52" ht="15.75" customHeight="1">
      <c r="B52" s="5" t="s">
        <v>209</v>
      </c>
      <c r="C52" s="2" t="s">
        <v>177</v>
      </c>
      <c r="D52" s="41">
        <v>0.58</v>
      </c>
      <c r="E52" s="41">
        <v>0.53</v>
      </c>
      <c r="F52" s="41">
        <v>0.44</v>
      </c>
      <c r="G52" s="41">
        <v>0.47</v>
      </c>
      <c r="H52" s="65">
        <v>0.47</v>
      </c>
      <c r="I52" s="65">
        <v>0.36</v>
      </c>
      <c r="J52" s="42">
        <v>0.42</v>
      </c>
      <c r="K52" s="2">
        <v>36.0</v>
      </c>
      <c r="L52" s="2">
        <v>36.0</v>
      </c>
      <c r="O52" s="5" t="s">
        <v>261</v>
      </c>
      <c r="P52" s="2" t="s">
        <v>171</v>
      </c>
      <c r="Q52" s="41">
        <v>0.17</v>
      </c>
      <c r="R52" s="41">
        <v>0.2</v>
      </c>
      <c r="S52" s="41">
        <v>0.0</v>
      </c>
      <c r="T52" s="41">
        <v>0.0</v>
      </c>
      <c r="U52" s="65">
        <v>0.0</v>
      </c>
      <c r="V52" s="65">
        <v>0.0</v>
      </c>
      <c r="W52" s="42">
        <v>0.17</v>
      </c>
      <c r="X52" s="5">
        <v>6.0</v>
      </c>
      <c r="Y52" s="2">
        <v>6.0</v>
      </c>
      <c r="Z52" s="2" t="s">
        <v>171</v>
      </c>
    </row>
    <row r="53" ht="15.75" customHeight="1">
      <c r="B53" s="52" t="s">
        <v>262</v>
      </c>
      <c r="C53" s="53" t="s">
        <v>250</v>
      </c>
      <c r="D53" s="41" t="s">
        <v>217</v>
      </c>
      <c r="E53" s="41" t="s">
        <v>217</v>
      </c>
      <c r="F53" s="41" t="s">
        <v>217</v>
      </c>
      <c r="G53" s="41" t="s">
        <v>217</v>
      </c>
      <c r="H53" s="65" t="s">
        <v>217</v>
      </c>
      <c r="I53" s="65" t="s">
        <v>217</v>
      </c>
      <c r="J53" s="42" t="s">
        <v>217</v>
      </c>
      <c r="K53" s="2">
        <v>0.0</v>
      </c>
      <c r="L53" s="2">
        <v>36.0</v>
      </c>
      <c r="O53" s="5" t="s">
        <v>261</v>
      </c>
      <c r="P53" s="2" t="s">
        <v>172</v>
      </c>
      <c r="Q53" s="41">
        <v>0.0</v>
      </c>
      <c r="R53" s="41">
        <v>0.0</v>
      </c>
      <c r="S53" s="41">
        <v>0.0</v>
      </c>
      <c r="T53" s="41">
        <v>0.0</v>
      </c>
      <c r="U53" s="65">
        <v>0.0</v>
      </c>
      <c r="V53" s="65">
        <v>0.0</v>
      </c>
      <c r="W53" s="42">
        <v>0.0</v>
      </c>
      <c r="X53" s="5">
        <v>6.0</v>
      </c>
      <c r="Y53" s="2">
        <v>6.0</v>
      </c>
      <c r="Z53" s="2" t="s">
        <v>171</v>
      </c>
    </row>
    <row r="54" ht="15.75" customHeight="1">
      <c r="B54" s="5" t="s">
        <v>262</v>
      </c>
      <c r="C54" s="2" t="s">
        <v>179</v>
      </c>
      <c r="D54" s="43" t="s">
        <v>217</v>
      </c>
      <c r="E54" s="43" t="s">
        <v>217</v>
      </c>
      <c r="F54" s="43" t="s">
        <v>217</v>
      </c>
      <c r="G54" s="43" t="s">
        <v>217</v>
      </c>
      <c r="H54" s="66" t="s">
        <v>217</v>
      </c>
      <c r="I54" s="66" t="s">
        <v>217</v>
      </c>
      <c r="J54" s="44" t="s">
        <v>217</v>
      </c>
      <c r="K54" s="2">
        <v>0.0</v>
      </c>
      <c r="L54" s="2">
        <v>36.0</v>
      </c>
      <c r="O54" s="5" t="s">
        <v>261</v>
      </c>
      <c r="P54" s="2" t="s">
        <v>173</v>
      </c>
      <c r="Q54" s="43">
        <v>0.17</v>
      </c>
      <c r="R54" s="43">
        <v>0.2</v>
      </c>
      <c r="S54" s="43">
        <v>0.17</v>
      </c>
      <c r="T54" s="43">
        <v>0.17</v>
      </c>
      <c r="U54" s="66">
        <v>0.17</v>
      </c>
      <c r="V54" s="66">
        <v>0.0</v>
      </c>
      <c r="W54" s="44">
        <v>0.33</v>
      </c>
      <c r="X54" s="5">
        <v>6.0</v>
      </c>
      <c r="Y54" s="2">
        <v>6.0</v>
      </c>
      <c r="Z54" s="2" t="s">
        <v>172</v>
      </c>
    </row>
    <row r="55" ht="15.75" customHeight="1">
      <c r="B55" s="5" t="s">
        <v>262</v>
      </c>
      <c r="C55" s="2" t="s">
        <v>180</v>
      </c>
      <c r="D55" s="43" t="s">
        <v>217</v>
      </c>
      <c r="E55" s="43" t="s">
        <v>217</v>
      </c>
      <c r="F55" s="43" t="s">
        <v>217</v>
      </c>
      <c r="G55" s="43" t="s">
        <v>217</v>
      </c>
      <c r="H55" s="66" t="s">
        <v>217</v>
      </c>
      <c r="I55" s="66" t="s">
        <v>217</v>
      </c>
      <c r="J55" s="44" t="s">
        <v>217</v>
      </c>
      <c r="K55" s="2">
        <v>0.0</v>
      </c>
      <c r="L55" s="2">
        <v>36.0</v>
      </c>
      <c r="O55" s="38" t="s">
        <v>218</v>
      </c>
      <c r="P55" s="19" t="s">
        <v>169</v>
      </c>
      <c r="Q55" s="39">
        <v>0.17</v>
      </c>
      <c r="R55" s="39">
        <v>0.0</v>
      </c>
      <c r="S55" s="39">
        <v>0.0</v>
      </c>
      <c r="T55" s="39">
        <v>0.0</v>
      </c>
      <c r="U55" s="64">
        <v>0.17</v>
      </c>
      <c r="V55" s="64">
        <v>0.0</v>
      </c>
      <c r="W55" s="40">
        <v>0.0</v>
      </c>
      <c r="X55" s="5">
        <v>6.0</v>
      </c>
      <c r="Y55" s="2">
        <v>6.0</v>
      </c>
      <c r="Z55" s="2" t="s">
        <v>172</v>
      </c>
    </row>
    <row r="56" ht="15.75" customHeight="1">
      <c r="B56" s="5" t="s">
        <v>262</v>
      </c>
      <c r="C56" s="2" t="s">
        <v>254</v>
      </c>
      <c r="D56" s="54" t="s">
        <v>217</v>
      </c>
      <c r="E56" s="54" t="s">
        <v>217</v>
      </c>
      <c r="F56" s="54" t="s">
        <v>217</v>
      </c>
      <c r="G56" s="54" t="s">
        <v>217</v>
      </c>
      <c r="H56" s="69" t="s">
        <v>217</v>
      </c>
      <c r="I56" s="69" t="s">
        <v>217</v>
      </c>
      <c r="J56" s="55" t="s">
        <v>217</v>
      </c>
      <c r="K56" s="2">
        <v>0.0</v>
      </c>
      <c r="L56" s="2">
        <v>36.0</v>
      </c>
      <c r="O56" s="5" t="s">
        <v>218</v>
      </c>
      <c r="P56" s="2" t="s">
        <v>170</v>
      </c>
      <c r="Q56" s="43">
        <v>0.0</v>
      </c>
      <c r="R56" s="43">
        <v>0.0</v>
      </c>
      <c r="S56" s="43">
        <v>0.17</v>
      </c>
      <c r="T56" s="43">
        <v>0.17</v>
      </c>
      <c r="U56" s="66">
        <v>0.0</v>
      </c>
      <c r="V56" s="66">
        <v>0.17</v>
      </c>
      <c r="W56" s="44">
        <v>0.0</v>
      </c>
      <c r="X56" s="5">
        <v>6.0</v>
      </c>
      <c r="Y56" s="2">
        <v>6.0</v>
      </c>
      <c r="Z56" s="2" t="s">
        <v>172</v>
      </c>
    </row>
    <row r="57" ht="15.75" customHeight="1">
      <c r="B57" s="38" t="s">
        <v>255</v>
      </c>
      <c r="C57" s="19" t="s">
        <v>169</v>
      </c>
      <c r="D57" s="39">
        <v>0.8</v>
      </c>
      <c r="E57" s="39">
        <v>0.7</v>
      </c>
      <c r="F57" s="39">
        <v>0.6</v>
      </c>
      <c r="G57" s="39">
        <v>0.8</v>
      </c>
      <c r="H57" s="64">
        <v>0.57</v>
      </c>
      <c r="I57" s="64">
        <v>0.83</v>
      </c>
      <c r="J57" s="40">
        <v>0.87</v>
      </c>
      <c r="K57" s="2">
        <v>30.0</v>
      </c>
      <c r="L57" s="2">
        <v>30.0</v>
      </c>
      <c r="O57" s="50" t="s">
        <v>218</v>
      </c>
      <c r="P57" s="51" t="s">
        <v>171</v>
      </c>
      <c r="Q57" s="41">
        <v>0.0</v>
      </c>
      <c r="R57" s="41">
        <v>0.0</v>
      </c>
      <c r="S57" s="41">
        <v>0.0</v>
      </c>
      <c r="T57" s="41">
        <v>0.0</v>
      </c>
      <c r="U57" s="65">
        <v>0.0</v>
      </c>
      <c r="V57" s="65">
        <v>0.0</v>
      </c>
      <c r="W57" s="42">
        <v>0.0</v>
      </c>
      <c r="X57" s="5">
        <v>6.0</v>
      </c>
      <c r="Y57" s="2">
        <v>6.0</v>
      </c>
      <c r="Z57" s="2" t="s">
        <v>173</v>
      </c>
    </row>
    <row r="58" ht="15.75" customHeight="1">
      <c r="B58" s="5" t="s">
        <v>255</v>
      </c>
      <c r="C58" s="2" t="s">
        <v>170</v>
      </c>
      <c r="D58" s="41">
        <v>0.03</v>
      </c>
      <c r="E58" s="41">
        <v>0.03</v>
      </c>
      <c r="F58" s="41">
        <v>0.23</v>
      </c>
      <c r="G58" s="41">
        <v>0.13</v>
      </c>
      <c r="H58" s="65">
        <v>0.07</v>
      </c>
      <c r="I58" s="65">
        <v>0.03</v>
      </c>
      <c r="J58" s="42">
        <v>0.07</v>
      </c>
      <c r="K58" s="2">
        <v>30.0</v>
      </c>
      <c r="L58" s="2">
        <v>30.0</v>
      </c>
      <c r="O58" s="5" t="s">
        <v>218</v>
      </c>
      <c r="P58" s="2" t="s">
        <v>172</v>
      </c>
      <c r="Q58" s="41">
        <v>0.0</v>
      </c>
      <c r="R58" s="41">
        <v>0.0</v>
      </c>
      <c r="S58" s="41">
        <v>0.0</v>
      </c>
      <c r="T58" s="41">
        <v>0.0</v>
      </c>
      <c r="U58" s="65">
        <v>0.0</v>
      </c>
      <c r="V58" s="65">
        <v>0.0</v>
      </c>
      <c r="W58" s="42">
        <v>0.0</v>
      </c>
      <c r="X58" s="5">
        <v>6.0</v>
      </c>
      <c r="Y58" s="2">
        <v>6.0</v>
      </c>
      <c r="Z58" s="2" t="s">
        <v>173</v>
      </c>
    </row>
    <row r="59" ht="15.75" customHeight="1">
      <c r="B59" s="5" t="s">
        <v>255</v>
      </c>
      <c r="C59" s="2" t="s">
        <v>171</v>
      </c>
      <c r="D59" s="41">
        <v>0.0</v>
      </c>
      <c r="E59" s="41">
        <v>0.03</v>
      </c>
      <c r="F59" s="41">
        <v>0.0</v>
      </c>
      <c r="G59" s="41">
        <v>0.03</v>
      </c>
      <c r="H59" s="65">
        <v>0.0</v>
      </c>
      <c r="I59" s="65">
        <v>0.03</v>
      </c>
      <c r="J59" s="42">
        <v>0.0</v>
      </c>
      <c r="K59" s="2">
        <v>30.0</v>
      </c>
      <c r="L59" s="2">
        <v>30.0</v>
      </c>
      <c r="O59" s="5" t="s">
        <v>218</v>
      </c>
      <c r="P59" s="2" t="s">
        <v>173</v>
      </c>
      <c r="Q59" s="43">
        <v>0.0</v>
      </c>
      <c r="R59" s="43">
        <v>0.0</v>
      </c>
      <c r="S59" s="43">
        <v>0.0</v>
      </c>
      <c r="T59" s="43">
        <v>0.0</v>
      </c>
      <c r="U59" s="66">
        <v>0.0</v>
      </c>
      <c r="V59" s="66">
        <v>0.0</v>
      </c>
      <c r="W59" s="44">
        <v>0.0</v>
      </c>
      <c r="X59" s="5">
        <v>6.0</v>
      </c>
      <c r="Y59" s="2">
        <v>6.0</v>
      </c>
      <c r="Z59" s="2" t="s">
        <v>173</v>
      </c>
    </row>
    <row r="60" ht="15.75" customHeight="1">
      <c r="B60" s="5" t="s">
        <v>255</v>
      </c>
      <c r="C60" s="2" t="s">
        <v>172</v>
      </c>
      <c r="D60" s="41">
        <v>0.0</v>
      </c>
      <c r="E60" s="41">
        <v>0.03</v>
      </c>
      <c r="F60" s="41">
        <v>0.0</v>
      </c>
      <c r="G60" s="41">
        <v>0.03</v>
      </c>
      <c r="H60" s="65">
        <v>0.0</v>
      </c>
      <c r="I60" s="65">
        <v>0.03</v>
      </c>
      <c r="J60" s="42">
        <v>0.0</v>
      </c>
      <c r="K60" s="2">
        <v>30.0</v>
      </c>
      <c r="L60" s="2">
        <v>30.0</v>
      </c>
      <c r="O60" s="38" t="s">
        <v>264</v>
      </c>
      <c r="P60" s="19" t="s">
        <v>169</v>
      </c>
      <c r="Q60" s="39">
        <v>0.8</v>
      </c>
      <c r="R60" s="39">
        <v>0.6</v>
      </c>
      <c r="S60" s="39">
        <v>1.0</v>
      </c>
      <c r="T60" s="39">
        <v>0.8</v>
      </c>
      <c r="U60" s="64">
        <v>0.6</v>
      </c>
      <c r="V60" s="64">
        <v>1.0</v>
      </c>
      <c r="W60" s="40">
        <v>1.0</v>
      </c>
      <c r="X60" s="5">
        <v>5.0</v>
      </c>
      <c r="Y60" s="2">
        <v>5.0</v>
      </c>
      <c r="Z60" s="2" t="s">
        <v>169</v>
      </c>
    </row>
    <row r="61" ht="15.75" customHeight="1">
      <c r="B61" s="5" t="s">
        <v>255</v>
      </c>
      <c r="C61" s="2" t="s">
        <v>173</v>
      </c>
      <c r="D61" s="41">
        <v>0.0</v>
      </c>
      <c r="E61" s="41">
        <v>0.03</v>
      </c>
      <c r="F61" s="41">
        <v>0.13</v>
      </c>
      <c r="G61" s="41">
        <v>0.13</v>
      </c>
      <c r="H61" s="65">
        <v>0.0</v>
      </c>
      <c r="I61" s="65">
        <v>0.0</v>
      </c>
      <c r="J61" s="42">
        <v>0.0</v>
      </c>
      <c r="K61" s="2">
        <v>30.0</v>
      </c>
      <c r="L61" s="2">
        <v>30.0</v>
      </c>
      <c r="O61" s="5" t="s">
        <v>264</v>
      </c>
      <c r="P61" s="2" t="s">
        <v>170</v>
      </c>
      <c r="Q61" s="41">
        <v>0.0</v>
      </c>
      <c r="R61" s="41">
        <v>0.0</v>
      </c>
      <c r="S61" s="41">
        <v>0.6</v>
      </c>
      <c r="T61" s="41">
        <v>0.4</v>
      </c>
      <c r="U61" s="65">
        <v>0.2</v>
      </c>
      <c r="V61" s="65">
        <v>0.2</v>
      </c>
      <c r="W61" s="42">
        <v>0.4</v>
      </c>
      <c r="X61" s="5">
        <v>5.0</v>
      </c>
      <c r="Y61" s="2">
        <v>5.0</v>
      </c>
      <c r="Z61" s="2" t="s">
        <v>169</v>
      </c>
    </row>
    <row r="62" ht="15.75" customHeight="1">
      <c r="B62" s="5" t="s">
        <v>255</v>
      </c>
      <c r="C62" s="2" t="s">
        <v>174</v>
      </c>
      <c r="D62" s="41">
        <v>0.03</v>
      </c>
      <c r="E62" s="41">
        <v>0.03</v>
      </c>
      <c r="F62" s="41">
        <v>0.2</v>
      </c>
      <c r="G62" s="41">
        <v>0.13</v>
      </c>
      <c r="H62" s="65">
        <v>0.03</v>
      </c>
      <c r="I62" s="65">
        <v>0.07</v>
      </c>
      <c r="J62" s="42">
        <v>0.03</v>
      </c>
      <c r="K62" s="2">
        <v>30.0</v>
      </c>
      <c r="L62" s="2">
        <v>30.0</v>
      </c>
      <c r="O62" s="52" t="s">
        <v>264</v>
      </c>
      <c r="P62" s="53" t="s">
        <v>171</v>
      </c>
      <c r="Q62" s="41">
        <v>0.0</v>
      </c>
      <c r="R62" s="41">
        <v>0.0</v>
      </c>
      <c r="S62" s="41">
        <v>0.2</v>
      </c>
      <c r="T62" s="41">
        <v>0.2</v>
      </c>
      <c r="U62" s="65">
        <v>0.0</v>
      </c>
      <c r="V62" s="65">
        <v>0.2</v>
      </c>
      <c r="W62" s="42">
        <v>0.0</v>
      </c>
      <c r="X62" s="5">
        <v>5.0</v>
      </c>
      <c r="Y62" s="2">
        <v>5.0</v>
      </c>
      <c r="Z62" s="2" t="s">
        <v>169</v>
      </c>
    </row>
    <row r="63" ht="15.75" customHeight="1">
      <c r="B63" s="5" t="s">
        <v>255</v>
      </c>
      <c r="C63" s="2" t="s">
        <v>175</v>
      </c>
      <c r="D63" s="41">
        <v>0.07</v>
      </c>
      <c r="E63" s="41">
        <v>0.07</v>
      </c>
      <c r="F63" s="41">
        <v>0.2</v>
      </c>
      <c r="G63" s="41">
        <v>0.1</v>
      </c>
      <c r="H63" s="65">
        <v>0.07</v>
      </c>
      <c r="I63" s="65">
        <v>0.07</v>
      </c>
      <c r="J63" s="42">
        <v>0.03</v>
      </c>
      <c r="K63" s="2">
        <v>30.0</v>
      </c>
      <c r="L63" s="2">
        <v>30.0</v>
      </c>
      <c r="O63" s="5" t="s">
        <v>264</v>
      </c>
      <c r="P63" s="2" t="s">
        <v>172</v>
      </c>
      <c r="Q63" s="48">
        <v>0.0</v>
      </c>
      <c r="R63" s="48">
        <v>0.0</v>
      </c>
      <c r="S63" s="48">
        <v>0.2</v>
      </c>
      <c r="T63" s="48">
        <v>0.2</v>
      </c>
      <c r="U63" s="68">
        <v>0.0</v>
      </c>
      <c r="V63" s="68">
        <v>0.0</v>
      </c>
      <c r="W63" s="49">
        <v>0.0</v>
      </c>
      <c r="X63" s="5">
        <v>5.0</v>
      </c>
      <c r="Y63" s="2">
        <v>5.0</v>
      </c>
      <c r="Z63" s="2" t="s">
        <v>170</v>
      </c>
    </row>
    <row r="64" ht="15.75" customHeight="1">
      <c r="B64" s="5" t="s">
        <v>255</v>
      </c>
      <c r="C64" s="2" t="s">
        <v>176</v>
      </c>
      <c r="D64" s="43">
        <v>0.0</v>
      </c>
      <c r="E64" s="43">
        <v>0.03</v>
      </c>
      <c r="F64" s="43">
        <v>0.1</v>
      </c>
      <c r="G64" s="43">
        <v>0.1</v>
      </c>
      <c r="H64" s="66">
        <v>0.0</v>
      </c>
      <c r="I64" s="66">
        <v>0.0</v>
      </c>
      <c r="J64" s="44">
        <v>0.0</v>
      </c>
      <c r="K64" s="2">
        <v>30.0</v>
      </c>
      <c r="L64" s="2">
        <v>30.0</v>
      </c>
      <c r="O64" s="5" t="s">
        <v>264</v>
      </c>
      <c r="P64" s="2" t="s">
        <v>173</v>
      </c>
      <c r="Q64" s="43">
        <v>0.0</v>
      </c>
      <c r="R64" s="43">
        <v>0.0</v>
      </c>
      <c r="S64" s="43">
        <v>0.4</v>
      </c>
      <c r="T64" s="43">
        <v>0.2</v>
      </c>
      <c r="U64" s="66">
        <v>0.0</v>
      </c>
      <c r="V64" s="66">
        <v>0.0</v>
      </c>
      <c r="W64" s="44">
        <v>0.0</v>
      </c>
      <c r="X64" s="5">
        <v>5.0</v>
      </c>
      <c r="Y64" s="2">
        <v>5.0</v>
      </c>
      <c r="Z64" s="2" t="s">
        <v>170</v>
      </c>
    </row>
    <row r="65" ht="15.75" customHeight="1">
      <c r="B65" s="50" t="s">
        <v>255</v>
      </c>
      <c r="C65" s="51" t="s">
        <v>177</v>
      </c>
      <c r="D65" s="41">
        <v>0.0</v>
      </c>
      <c r="E65" s="41">
        <v>0.0</v>
      </c>
      <c r="F65" s="41">
        <v>0.1</v>
      </c>
      <c r="G65" s="41">
        <v>0.07</v>
      </c>
      <c r="H65" s="65">
        <v>0.0</v>
      </c>
      <c r="I65" s="65">
        <v>0.0</v>
      </c>
      <c r="J65" s="42">
        <v>0.0</v>
      </c>
      <c r="K65" s="2">
        <v>30.0</v>
      </c>
      <c r="L65" s="2">
        <v>30.0</v>
      </c>
      <c r="O65" s="38" t="s">
        <v>223</v>
      </c>
      <c r="P65" s="19" t="s">
        <v>169</v>
      </c>
      <c r="Q65" s="39">
        <v>0.8</v>
      </c>
      <c r="R65" s="39">
        <v>1.0</v>
      </c>
      <c r="S65" s="39">
        <v>0.8</v>
      </c>
      <c r="T65" s="39">
        <v>1.0</v>
      </c>
      <c r="U65" s="64">
        <v>0.8</v>
      </c>
      <c r="V65" s="64">
        <v>1.0</v>
      </c>
      <c r="W65" s="40">
        <v>1.0</v>
      </c>
      <c r="X65" s="5">
        <v>5.0</v>
      </c>
      <c r="Y65" s="2">
        <v>5.0</v>
      </c>
      <c r="Z65" s="2" t="s">
        <v>170</v>
      </c>
    </row>
    <row r="66" ht="15.75" customHeight="1">
      <c r="B66" s="5" t="s">
        <v>265</v>
      </c>
      <c r="C66" s="2" t="s">
        <v>250</v>
      </c>
      <c r="D66" s="41" t="s">
        <v>217</v>
      </c>
      <c r="E66" s="41" t="s">
        <v>217</v>
      </c>
      <c r="F66" s="41" t="s">
        <v>217</v>
      </c>
      <c r="G66" s="41" t="s">
        <v>217</v>
      </c>
      <c r="H66" s="65" t="s">
        <v>217</v>
      </c>
      <c r="I66" s="65" t="s">
        <v>217</v>
      </c>
      <c r="J66" s="42" t="s">
        <v>217</v>
      </c>
      <c r="K66" s="2">
        <v>0.0</v>
      </c>
      <c r="L66" s="2">
        <v>30.0</v>
      </c>
      <c r="O66" s="5" t="s">
        <v>223</v>
      </c>
      <c r="P66" s="2" t="s">
        <v>170</v>
      </c>
      <c r="Q66" s="41">
        <v>0.8</v>
      </c>
      <c r="R66" s="41">
        <v>0.8</v>
      </c>
      <c r="S66" s="41">
        <v>0.6</v>
      </c>
      <c r="T66" s="41">
        <v>0.8</v>
      </c>
      <c r="U66" s="65">
        <v>0.6</v>
      </c>
      <c r="V66" s="65">
        <v>0.8</v>
      </c>
      <c r="W66" s="42">
        <v>0.6</v>
      </c>
      <c r="X66" s="5">
        <v>5.0</v>
      </c>
      <c r="Y66" s="2">
        <v>5.0</v>
      </c>
      <c r="Z66" s="2" t="s">
        <v>171</v>
      </c>
    </row>
    <row r="67" ht="15.75" customHeight="1">
      <c r="B67" s="5" t="s">
        <v>265</v>
      </c>
      <c r="C67" s="2" t="s">
        <v>179</v>
      </c>
      <c r="D67" s="41" t="s">
        <v>217</v>
      </c>
      <c r="E67" s="41" t="s">
        <v>217</v>
      </c>
      <c r="F67" s="41" t="s">
        <v>217</v>
      </c>
      <c r="G67" s="41" t="s">
        <v>217</v>
      </c>
      <c r="H67" s="65" t="s">
        <v>217</v>
      </c>
      <c r="I67" s="65" t="s">
        <v>217</v>
      </c>
      <c r="J67" s="42" t="s">
        <v>217</v>
      </c>
      <c r="K67" s="2">
        <v>0.0</v>
      </c>
      <c r="L67" s="2">
        <v>30.0</v>
      </c>
      <c r="O67" s="5" t="s">
        <v>223</v>
      </c>
      <c r="P67" s="2" t="s">
        <v>171</v>
      </c>
      <c r="Q67" s="41">
        <v>0.6</v>
      </c>
      <c r="R67" s="41">
        <v>0.6</v>
      </c>
      <c r="S67" s="41">
        <v>0.6</v>
      </c>
      <c r="T67" s="41">
        <v>0.6</v>
      </c>
      <c r="U67" s="65">
        <v>0.4</v>
      </c>
      <c r="V67" s="65">
        <v>0.6</v>
      </c>
      <c r="W67" s="42">
        <v>0.6</v>
      </c>
      <c r="X67" s="5">
        <v>5.0</v>
      </c>
      <c r="Y67" s="2">
        <v>5.0</v>
      </c>
      <c r="Z67" s="2" t="s">
        <v>171</v>
      </c>
    </row>
    <row r="68" ht="15.75" customHeight="1">
      <c r="B68" s="5" t="s">
        <v>265</v>
      </c>
      <c r="C68" s="2" t="s">
        <v>180</v>
      </c>
      <c r="D68" s="41" t="s">
        <v>217</v>
      </c>
      <c r="E68" s="41" t="s">
        <v>217</v>
      </c>
      <c r="F68" s="41" t="s">
        <v>217</v>
      </c>
      <c r="G68" s="41" t="s">
        <v>217</v>
      </c>
      <c r="H68" s="65" t="s">
        <v>217</v>
      </c>
      <c r="I68" s="65" t="s">
        <v>217</v>
      </c>
      <c r="J68" s="42" t="s">
        <v>217</v>
      </c>
      <c r="K68" s="2">
        <v>0.0</v>
      </c>
      <c r="L68" s="2">
        <v>30.0</v>
      </c>
      <c r="O68" s="5" t="s">
        <v>223</v>
      </c>
      <c r="P68" s="2" t="s">
        <v>172</v>
      </c>
      <c r="Q68" s="41">
        <v>0.4</v>
      </c>
      <c r="R68" s="41">
        <v>0.4</v>
      </c>
      <c r="S68" s="41">
        <v>0.4</v>
      </c>
      <c r="T68" s="41">
        <v>0.6</v>
      </c>
      <c r="U68" s="65">
        <v>0.4</v>
      </c>
      <c r="V68" s="65">
        <v>0.6</v>
      </c>
      <c r="W68" s="42">
        <v>0.6</v>
      </c>
      <c r="X68" s="5">
        <v>5.0</v>
      </c>
      <c r="Y68" s="2">
        <v>5.0</v>
      </c>
      <c r="Z68" s="2" t="s">
        <v>171</v>
      </c>
    </row>
    <row r="69" ht="15.75" customHeight="1">
      <c r="B69" s="45" t="s">
        <v>265</v>
      </c>
      <c r="C69" s="30" t="s">
        <v>254</v>
      </c>
      <c r="D69" s="46" t="s">
        <v>217</v>
      </c>
      <c r="E69" s="46" t="s">
        <v>217</v>
      </c>
      <c r="F69" s="46" t="s">
        <v>217</v>
      </c>
      <c r="G69" s="46" t="s">
        <v>217</v>
      </c>
      <c r="H69" s="67" t="s">
        <v>217</v>
      </c>
      <c r="I69" s="67" t="s">
        <v>217</v>
      </c>
      <c r="J69" s="47" t="s">
        <v>217</v>
      </c>
      <c r="K69" s="2">
        <v>0.0</v>
      </c>
      <c r="L69" s="2">
        <v>30.0</v>
      </c>
      <c r="O69" s="5" t="s">
        <v>223</v>
      </c>
      <c r="P69" s="2" t="s">
        <v>173</v>
      </c>
      <c r="Q69" s="43">
        <v>0.4</v>
      </c>
      <c r="R69" s="43">
        <v>0.4</v>
      </c>
      <c r="S69" s="43">
        <v>0.4</v>
      </c>
      <c r="T69" s="43">
        <v>0.4</v>
      </c>
      <c r="U69" s="66">
        <v>0.4</v>
      </c>
      <c r="V69" s="66">
        <v>0.4</v>
      </c>
      <c r="W69" s="44">
        <v>0.4</v>
      </c>
      <c r="X69" s="5">
        <v>5.0</v>
      </c>
      <c r="Y69" s="2">
        <v>5.0</v>
      </c>
      <c r="Z69" s="2" t="s">
        <v>172</v>
      </c>
    </row>
    <row r="70" ht="15.75" customHeight="1">
      <c r="B70" s="5" t="s">
        <v>212</v>
      </c>
      <c r="C70" s="2" t="s">
        <v>169</v>
      </c>
      <c r="D70" s="48">
        <v>0.68</v>
      </c>
      <c r="E70" s="48">
        <v>0.72</v>
      </c>
      <c r="F70" s="48">
        <v>0.37</v>
      </c>
      <c r="G70" s="48">
        <v>0.47</v>
      </c>
      <c r="H70" s="68">
        <v>0.68</v>
      </c>
      <c r="I70" s="68">
        <v>0.74</v>
      </c>
      <c r="J70" s="49">
        <v>0.68</v>
      </c>
      <c r="K70" s="2">
        <v>19.0</v>
      </c>
      <c r="L70" s="2">
        <v>19.0</v>
      </c>
      <c r="O70" s="38" t="s">
        <v>263</v>
      </c>
      <c r="P70" s="19" t="s">
        <v>169</v>
      </c>
      <c r="Q70" s="39">
        <v>0.2</v>
      </c>
      <c r="R70" s="39">
        <v>0.33</v>
      </c>
      <c r="S70" s="39">
        <v>0.0</v>
      </c>
      <c r="T70" s="39">
        <v>0.2</v>
      </c>
      <c r="U70" s="64">
        <v>0.2</v>
      </c>
      <c r="V70" s="64">
        <v>0.4</v>
      </c>
      <c r="W70" s="40">
        <v>0.6</v>
      </c>
      <c r="X70" s="5">
        <v>5.0</v>
      </c>
      <c r="Y70" s="2">
        <v>5.0</v>
      </c>
      <c r="Z70" s="2" t="s">
        <v>172</v>
      </c>
    </row>
    <row r="71" ht="15.75" customHeight="1">
      <c r="B71" s="5" t="s">
        <v>212</v>
      </c>
      <c r="C71" s="2" t="s">
        <v>170</v>
      </c>
      <c r="D71" s="41">
        <v>0.26</v>
      </c>
      <c r="E71" s="41">
        <v>0.22</v>
      </c>
      <c r="F71" s="41">
        <v>0.42</v>
      </c>
      <c r="G71" s="41">
        <v>0.11</v>
      </c>
      <c r="H71" s="65">
        <v>0.11</v>
      </c>
      <c r="I71" s="65">
        <v>0.21</v>
      </c>
      <c r="J71" s="42">
        <v>0.26</v>
      </c>
      <c r="K71" s="2">
        <v>19.0</v>
      </c>
      <c r="L71" s="2">
        <v>19.0</v>
      </c>
      <c r="O71" s="5" t="s">
        <v>263</v>
      </c>
      <c r="P71" s="2" t="s">
        <v>170</v>
      </c>
      <c r="Q71" s="41">
        <v>0.4</v>
      </c>
      <c r="R71" s="41">
        <v>0.67</v>
      </c>
      <c r="S71" s="41">
        <v>0.4</v>
      </c>
      <c r="T71" s="41">
        <v>0.2</v>
      </c>
      <c r="U71" s="65">
        <v>0.2</v>
      </c>
      <c r="V71" s="65">
        <v>0.6</v>
      </c>
      <c r="W71" s="42">
        <v>0.6</v>
      </c>
      <c r="X71" s="5">
        <v>5.0</v>
      </c>
      <c r="Y71" s="2">
        <v>5.0</v>
      </c>
      <c r="Z71" s="2" t="s">
        <v>172</v>
      </c>
    </row>
    <row r="72" ht="15.75" customHeight="1">
      <c r="B72" s="5" t="s">
        <v>212</v>
      </c>
      <c r="C72" s="2" t="s">
        <v>171</v>
      </c>
      <c r="D72" s="41">
        <v>0.16</v>
      </c>
      <c r="E72" s="41">
        <v>0.17</v>
      </c>
      <c r="F72" s="41">
        <v>0.11</v>
      </c>
      <c r="G72" s="41">
        <v>0.26</v>
      </c>
      <c r="H72" s="65">
        <v>0.05</v>
      </c>
      <c r="I72" s="65">
        <v>0.11</v>
      </c>
      <c r="J72" s="42">
        <v>0.21</v>
      </c>
      <c r="K72" s="2">
        <v>19.0</v>
      </c>
      <c r="L72" s="2">
        <v>19.0</v>
      </c>
      <c r="O72" s="5" t="s">
        <v>263</v>
      </c>
      <c r="P72" s="2" t="s">
        <v>171</v>
      </c>
      <c r="Q72" s="41">
        <v>0.2</v>
      </c>
      <c r="R72" s="41">
        <v>0.33</v>
      </c>
      <c r="S72" s="41">
        <v>0.0</v>
      </c>
      <c r="T72" s="41">
        <v>0.0</v>
      </c>
      <c r="U72" s="65">
        <v>0.0</v>
      </c>
      <c r="V72" s="65">
        <v>0.6</v>
      </c>
      <c r="W72" s="42">
        <v>0.6</v>
      </c>
      <c r="X72" s="5">
        <v>5.0</v>
      </c>
      <c r="Y72" s="2">
        <v>5.0</v>
      </c>
      <c r="Z72" s="2" t="s">
        <v>173</v>
      </c>
    </row>
    <row r="73" ht="15.75" customHeight="1">
      <c r="B73" s="52" t="s">
        <v>212</v>
      </c>
      <c r="C73" s="53" t="s">
        <v>172</v>
      </c>
      <c r="D73" s="41">
        <v>0.05</v>
      </c>
      <c r="E73" s="41">
        <v>0.11</v>
      </c>
      <c r="F73" s="41">
        <v>0.16</v>
      </c>
      <c r="G73" s="41">
        <v>0.16</v>
      </c>
      <c r="H73" s="65">
        <v>0.0</v>
      </c>
      <c r="I73" s="65">
        <v>0.05</v>
      </c>
      <c r="J73" s="42">
        <v>0.21</v>
      </c>
      <c r="K73" s="2">
        <v>19.0</v>
      </c>
      <c r="L73" s="2">
        <v>19.0</v>
      </c>
      <c r="O73" s="5" t="s">
        <v>263</v>
      </c>
      <c r="P73" s="2" t="s">
        <v>172</v>
      </c>
      <c r="Q73" s="43">
        <v>0.0</v>
      </c>
      <c r="R73" s="43">
        <v>0.0</v>
      </c>
      <c r="S73" s="43">
        <v>0.0</v>
      </c>
      <c r="T73" s="43">
        <v>0.0</v>
      </c>
      <c r="U73" s="66">
        <v>0.0</v>
      </c>
      <c r="V73" s="66">
        <v>0.2</v>
      </c>
      <c r="W73" s="44">
        <v>0.4</v>
      </c>
      <c r="X73" s="5">
        <v>5.0</v>
      </c>
      <c r="Y73" s="2">
        <v>5.0</v>
      </c>
      <c r="Z73" s="2" t="s">
        <v>173</v>
      </c>
    </row>
    <row r="74" ht="15.75" customHeight="1">
      <c r="B74" s="5" t="s">
        <v>212</v>
      </c>
      <c r="C74" s="2" t="s">
        <v>173</v>
      </c>
      <c r="D74" s="48">
        <v>0.26</v>
      </c>
      <c r="E74" s="48">
        <v>0.22</v>
      </c>
      <c r="F74" s="48">
        <v>0.37</v>
      </c>
      <c r="G74" s="48">
        <v>0.11</v>
      </c>
      <c r="H74" s="68">
        <v>0.11</v>
      </c>
      <c r="I74" s="68">
        <v>0.0</v>
      </c>
      <c r="J74" s="49">
        <v>0.05</v>
      </c>
      <c r="K74" s="2">
        <v>19.0</v>
      </c>
      <c r="L74" s="2">
        <v>19.0</v>
      </c>
      <c r="O74" s="50" t="s">
        <v>263</v>
      </c>
      <c r="P74" s="51" t="s">
        <v>173</v>
      </c>
      <c r="Q74" s="43">
        <v>0.2</v>
      </c>
      <c r="R74" s="43">
        <v>0.33</v>
      </c>
      <c r="S74" s="43">
        <v>0.0</v>
      </c>
      <c r="T74" s="43">
        <v>0.0</v>
      </c>
      <c r="U74" s="66">
        <v>0.2</v>
      </c>
      <c r="V74" s="66">
        <v>0.2</v>
      </c>
      <c r="W74" s="44">
        <v>0.4</v>
      </c>
      <c r="X74" s="5">
        <v>5.0</v>
      </c>
      <c r="Y74" s="2">
        <v>5.0</v>
      </c>
      <c r="Z74" s="2" t="s">
        <v>173</v>
      </c>
    </row>
    <row r="75" ht="15.75" customHeight="1">
      <c r="B75" s="5" t="s">
        <v>212</v>
      </c>
      <c r="C75" s="2" t="s">
        <v>174</v>
      </c>
      <c r="D75" s="41">
        <v>0.0</v>
      </c>
      <c r="E75" s="41">
        <v>0.0</v>
      </c>
      <c r="F75" s="41">
        <v>0.26</v>
      </c>
      <c r="G75" s="41">
        <v>0.05</v>
      </c>
      <c r="H75" s="65">
        <v>0.0</v>
      </c>
      <c r="I75" s="65">
        <v>0.05</v>
      </c>
      <c r="J75" s="42">
        <v>0.16</v>
      </c>
      <c r="K75" s="2">
        <v>19.0</v>
      </c>
      <c r="L75" s="2">
        <v>19.0</v>
      </c>
      <c r="O75" s="38" t="s">
        <v>226</v>
      </c>
      <c r="P75" s="19" t="s">
        <v>169</v>
      </c>
      <c r="Q75" s="39">
        <v>0.67</v>
      </c>
      <c r="R75" s="39">
        <v>0.67</v>
      </c>
      <c r="S75" s="39">
        <v>1.0</v>
      </c>
      <c r="T75" s="39">
        <v>1.0</v>
      </c>
      <c r="U75" s="64">
        <v>0.67</v>
      </c>
      <c r="V75" s="64">
        <v>0.67</v>
      </c>
      <c r="W75" s="40">
        <v>1.0</v>
      </c>
      <c r="X75" s="5">
        <v>3.0</v>
      </c>
      <c r="Y75" s="2">
        <v>3.0</v>
      </c>
      <c r="Z75" s="2" t="s">
        <v>169</v>
      </c>
    </row>
    <row r="76" ht="15.75" customHeight="1">
      <c r="B76" s="5" t="s">
        <v>212</v>
      </c>
      <c r="C76" s="2" t="s">
        <v>175</v>
      </c>
      <c r="D76" s="41">
        <v>0.05</v>
      </c>
      <c r="E76" s="41">
        <v>0.17</v>
      </c>
      <c r="F76" s="41">
        <v>0.32</v>
      </c>
      <c r="G76" s="41">
        <v>0.16</v>
      </c>
      <c r="H76" s="65">
        <v>0.05</v>
      </c>
      <c r="I76" s="65">
        <v>0.21</v>
      </c>
      <c r="J76" s="42">
        <v>0.26</v>
      </c>
      <c r="K76" s="2">
        <v>19.0</v>
      </c>
      <c r="L76" s="2">
        <v>19.0</v>
      </c>
      <c r="O76" s="5" t="s">
        <v>226</v>
      </c>
      <c r="P76" s="2" t="s">
        <v>170</v>
      </c>
      <c r="Q76" s="41">
        <v>0.67</v>
      </c>
      <c r="R76" s="41">
        <v>0.33</v>
      </c>
      <c r="S76" s="41">
        <v>0.67</v>
      </c>
      <c r="T76" s="41">
        <v>0.33</v>
      </c>
      <c r="U76" s="65">
        <v>0.67</v>
      </c>
      <c r="V76" s="65">
        <v>0.0</v>
      </c>
      <c r="W76" s="42">
        <v>0.67</v>
      </c>
      <c r="X76" s="5">
        <v>3.0</v>
      </c>
      <c r="Y76" s="2">
        <v>3.0</v>
      </c>
      <c r="Z76" s="2" t="s">
        <v>170</v>
      </c>
    </row>
    <row r="77" ht="15.75" customHeight="1">
      <c r="B77" s="5" t="s">
        <v>212</v>
      </c>
      <c r="C77" s="2" t="s">
        <v>176</v>
      </c>
      <c r="D77" s="41">
        <v>0.11</v>
      </c>
      <c r="E77" s="41">
        <v>0.17</v>
      </c>
      <c r="F77" s="41">
        <v>0.16</v>
      </c>
      <c r="G77" s="41">
        <v>0.05</v>
      </c>
      <c r="H77" s="65">
        <v>0.05</v>
      </c>
      <c r="I77" s="65">
        <v>0.0</v>
      </c>
      <c r="J77" s="42">
        <v>0.05</v>
      </c>
      <c r="K77" s="2">
        <v>19.0</v>
      </c>
      <c r="L77" s="2">
        <v>19.0</v>
      </c>
      <c r="O77" s="5" t="s">
        <v>226</v>
      </c>
      <c r="P77" s="2" t="s">
        <v>171</v>
      </c>
      <c r="Q77" s="41">
        <v>0.0</v>
      </c>
      <c r="R77" s="41">
        <v>0.0</v>
      </c>
      <c r="S77" s="41">
        <v>0.33</v>
      </c>
      <c r="T77" s="41">
        <v>0.33</v>
      </c>
      <c r="U77" s="65">
        <v>0.0</v>
      </c>
      <c r="V77" s="65">
        <v>0.0</v>
      </c>
      <c r="W77" s="42">
        <v>0.0</v>
      </c>
      <c r="X77" s="5">
        <v>3.0</v>
      </c>
      <c r="Y77" s="2">
        <v>3.0</v>
      </c>
      <c r="Z77" s="2" t="s">
        <v>171</v>
      </c>
    </row>
    <row r="78" ht="15.75" customHeight="1">
      <c r="B78" s="5" t="s">
        <v>212</v>
      </c>
      <c r="C78" s="2" t="s">
        <v>177</v>
      </c>
      <c r="D78" s="41">
        <v>0.16</v>
      </c>
      <c r="E78" s="41">
        <v>0.17</v>
      </c>
      <c r="F78" s="41">
        <v>0.37</v>
      </c>
      <c r="G78" s="41">
        <v>0.16</v>
      </c>
      <c r="H78" s="65">
        <v>0.0</v>
      </c>
      <c r="I78" s="65">
        <v>0.11</v>
      </c>
      <c r="J78" s="42">
        <v>0.11</v>
      </c>
      <c r="K78" s="2">
        <v>19.0</v>
      </c>
      <c r="L78" s="2">
        <v>19.0</v>
      </c>
      <c r="O78" s="5" t="s">
        <v>226</v>
      </c>
      <c r="P78" s="2" t="s">
        <v>172</v>
      </c>
      <c r="Q78" s="41">
        <v>0.0</v>
      </c>
      <c r="R78" s="41">
        <v>0.0</v>
      </c>
      <c r="S78" s="41">
        <v>0.33</v>
      </c>
      <c r="T78" s="41">
        <v>0.33</v>
      </c>
      <c r="U78" s="65">
        <v>0.0</v>
      </c>
      <c r="V78" s="65">
        <v>0.0</v>
      </c>
      <c r="W78" s="42">
        <v>0.0</v>
      </c>
      <c r="X78" s="5">
        <v>3.0</v>
      </c>
      <c r="Y78" s="2">
        <v>3.0</v>
      </c>
      <c r="Z78" s="2" t="s">
        <v>172</v>
      </c>
    </row>
    <row r="79" ht="15.75" customHeight="1">
      <c r="B79" s="5" t="s">
        <v>266</v>
      </c>
      <c r="C79" s="2" t="s">
        <v>250</v>
      </c>
      <c r="D79" s="41">
        <v>1.0</v>
      </c>
      <c r="E79" s="41">
        <v>1.0</v>
      </c>
      <c r="F79" s="41">
        <v>0.0</v>
      </c>
      <c r="G79" s="41">
        <v>1.0</v>
      </c>
      <c r="H79" s="65">
        <v>0.0</v>
      </c>
      <c r="I79" s="65">
        <v>1.0</v>
      </c>
      <c r="J79" s="42">
        <v>1.0</v>
      </c>
      <c r="K79" s="2">
        <v>1.0</v>
      </c>
      <c r="L79" s="2">
        <v>19.0</v>
      </c>
      <c r="O79" s="5" t="s">
        <v>226</v>
      </c>
      <c r="P79" s="2" t="s">
        <v>173</v>
      </c>
      <c r="Q79" s="43">
        <v>0.33</v>
      </c>
      <c r="R79" s="43">
        <v>0.0</v>
      </c>
      <c r="S79" s="43">
        <v>0.33</v>
      </c>
      <c r="T79" s="43">
        <v>0.33</v>
      </c>
      <c r="U79" s="66">
        <v>0.33</v>
      </c>
      <c r="V79" s="66">
        <v>0.0</v>
      </c>
      <c r="W79" s="44">
        <v>0.0</v>
      </c>
      <c r="X79" s="5">
        <v>3.0</v>
      </c>
      <c r="Y79" s="2">
        <v>3.0</v>
      </c>
      <c r="Z79" s="2" t="s">
        <v>173</v>
      </c>
    </row>
    <row r="80" ht="15.75" customHeight="1">
      <c r="B80" s="5" t="s">
        <v>266</v>
      </c>
      <c r="C80" s="2" t="s">
        <v>254</v>
      </c>
      <c r="D80" s="41">
        <v>1.0</v>
      </c>
      <c r="E80" s="41">
        <v>0.0</v>
      </c>
      <c r="F80" s="41">
        <v>0.0</v>
      </c>
      <c r="G80" s="41">
        <v>1.0</v>
      </c>
      <c r="H80" s="65">
        <v>0.0</v>
      </c>
      <c r="I80" s="65">
        <v>1.0</v>
      </c>
      <c r="J80" s="42">
        <v>1.0</v>
      </c>
      <c r="K80" s="2">
        <v>1.0</v>
      </c>
      <c r="L80" s="2">
        <v>19.0</v>
      </c>
      <c r="O80" s="38" t="s">
        <v>269</v>
      </c>
      <c r="P80" s="19" t="s">
        <v>169</v>
      </c>
      <c r="Q80" s="39">
        <v>1.0</v>
      </c>
      <c r="R80" s="39">
        <v>1.0</v>
      </c>
      <c r="S80" s="39">
        <v>1.0</v>
      </c>
      <c r="T80" s="39">
        <v>1.0</v>
      </c>
      <c r="U80" s="64">
        <v>0.5</v>
      </c>
      <c r="V80" s="64">
        <v>0.5</v>
      </c>
      <c r="W80" s="40">
        <v>0.5</v>
      </c>
      <c r="X80" s="5">
        <v>2.0</v>
      </c>
      <c r="Y80" s="2">
        <v>2.0</v>
      </c>
      <c r="Z80" s="2" t="s">
        <v>169</v>
      </c>
    </row>
    <row r="81" ht="15.75" customHeight="1">
      <c r="B81" s="5" t="s">
        <v>267</v>
      </c>
      <c r="C81" s="2" t="s">
        <v>179</v>
      </c>
      <c r="D81" s="41" t="s">
        <v>217</v>
      </c>
      <c r="E81" s="41" t="s">
        <v>217</v>
      </c>
      <c r="F81" s="41" t="s">
        <v>217</v>
      </c>
      <c r="G81" s="41" t="s">
        <v>217</v>
      </c>
      <c r="H81" s="65" t="s">
        <v>217</v>
      </c>
      <c r="I81" s="65" t="s">
        <v>217</v>
      </c>
      <c r="J81" s="42" t="s">
        <v>217</v>
      </c>
      <c r="K81" s="2">
        <v>0.0</v>
      </c>
      <c r="L81" s="2">
        <v>19.0</v>
      </c>
      <c r="O81" s="5" t="s">
        <v>269</v>
      </c>
      <c r="P81" s="2" t="s">
        <v>170</v>
      </c>
      <c r="Q81" s="41">
        <v>0.5</v>
      </c>
      <c r="R81" s="41">
        <v>0.5</v>
      </c>
      <c r="S81" s="41">
        <v>0.5</v>
      </c>
      <c r="T81" s="41">
        <v>0.5</v>
      </c>
      <c r="U81" s="65">
        <v>0.5</v>
      </c>
      <c r="V81" s="65">
        <v>0.5</v>
      </c>
      <c r="W81" s="42">
        <v>0.5</v>
      </c>
      <c r="X81" s="5">
        <v>2.0</v>
      </c>
      <c r="Y81" s="2">
        <v>2.0</v>
      </c>
      <c r="Z81" s="2" t="s">
        <v>169</v>
      </c>
    </row>
    <row r="82" ht="15.75" customHeight="1">
      <c r="B82" s="5" t="s">
        <v>267</v>
      </c>
      <c r="C82" s="2" t="s">
        <v>180</v>
      </c>
      <c r="D82" s="43" t="s">
        <v>217</v>
      </c>
      <c r="E82" s="43" t="s">
        <v>217</v>
      </c>
      <c r="F82" s="43" t="s">
        <v>217</v>
      </c>
      <c r="G82" s="43" t="s">
        <v>217</v>
      </c>
      <c r="H82" s="66" t="s">
        <v>217</v>
      </c>
      <c r="I82" s="66" t="s">
        <v>217</v>
      </c>
      <c r="J82" s="44" t="s">
        <v>217</v>
      </c>
      <c r="K82" s="2">
        <v>0.0</v>
      </c>
      <c r="L82" s="2">
        <v>19.0</v>
      </c>
      <c r="O82" s="5" t="s">
        <v>269</v>
      </c>
      <c r="P82" s="2" t="s">
        <v>171</v>
      </c>
      <c r="Q82" s="41">
        <v>0.0</v>
      </c>
      <c r="R82" s="41">
        <v>0.0</v>
      </c>
      <c r="S82" s="41">
        <v>0.0</v>
      </c>
      <c r="T82" s="41">
        <v>0.5</v>
      </c>
      <c r="U82" s="65">
        <v>0.0</v>
      </c>
      <c r="V82" s="65">
        <v>0.0</v>
      </c>
      <c r="W82" s="42">
        <v>0.0</v>
      </c>
      <c r="X82" s="5">
        <v>2.0</v>
      </c>
      <c r="Y82" s="2">
        <v>2.0</v>
      </c>
      <c r="Z82" s="2" t="s">
        <v>169</v>
      </c>
    </row>
    <row r="83" ht="15.75" customHeight="1">
      <c r="B83" s="38" t="s">
        <v>214</v>
      </c>
      <c r="C83" s="19" t="s">
        <v>169</v>
      </c>
      <c r="D83" s="39">
        <v>0.82</v>
      </c>
      <c r="E83" s="39">
        <v>0.7</v>
      </c>
      <c r="F83" s="39">
        <v>0.27</v>
      </c>
      <c r="G83" s="39">
        <v>0.82</v>
      </c>
      <c r="H83" s="64">
        <v>0.91</v>
      </c>
      <c r="I83" s="64">
        <v>0.91</v>
      </c>
      <c r="J83" s="40">
        <v>0.91</v>
      </c>
      <c r="K83" s="2">
        <v>11.0</v>
      </c>
      <c r="L83" s="2">
        <v>11.0</v>
      </c>
      <c r="O83" s="5" t="s">
        <v>269</v>
      </c>
      <c r="P83" s="2" t="s">
        <v>172</v>
      </c>
      <c r="Q83" s="41">
        <v>0.0</v>
      </c>
      <c r="R83" s="41">
        <v>0.0</v>
      </c>
      <c r="S83" s="41">
        <v>0.0</v>
      </c>
      <c r="T83" s="41">
        <v>0.5</v>
      </c>
      <c r="U83" s="65">
        <v>0.0</v>
      </c>
      <c r="V83" s="65">
        <v>0.0</v>
      </c>
      <c r="W83" s="42">
        <v>0.0</v>
      </c>
      <c r="X83" s="5">
        <v>2.0</v>
      </c>
      <c r="Y83" s="2">
        <v>2.0</v>
      </c>
      <c r="Z83" s="2" t="s">
        <v>169</v>
      </c>
    </row>
    <row r="84" ht="15.75" customHeight="1">
      <c r="B84" s="5" t="s">
        <v>214</v>
      </c>
      <c r="C84" s="2" t="s">
        <v>170</v>
      </c>
      <c r="D84" s="41">
        <v>0.18</v>
      </c>
      <c r="E84" s="41">
        <v>0.2</v>
      </c>
      <c r="F84" s="41">
        <v>0.55</v>
      </c>
      <c r="G84" s="41">
        <v>0.45</v>
      </c>
      <c r="H84" s="65">
        <v>0.09</v>
      </c>
      <c r="I84" s="65">
        <v>0.27</v>
      </c>
      <c r="J84" s="42">
        <v>0.36</v>
      </c>
      <c r="K84" s="2">
        <v>11.0</v>
      </c>
      <c r="L84" s="2">
        <v>11.0</v>
      </c>
      <c r="O84" s="5" t="s">
        <v>269</v>
      </c>
      <c r="P84" s="2" t="s">
        <v>173</v>
      </c>
      <c r="Q84" s="43">
        <v>0.5</v>
      </c>
      <c r="R84" s="43">
        <v>0.5</v>
      </c>
      <c r="S84" s="43">
        <v>0.5</v>
      </c>
      <c r="T84" s="43">
        <v>0.5</v>
      </c>
      <c r="U84" s="66">
        <v>0.0</v>
      </c>
      <c r="V84" s="66">
        <v>0.5</v>
      </c>
      <c r="W84" s="44">
        <v>0.5</v>
      </c>
      <c r="X84" s="5">
        <v>2.0</v>
      </c>
      <c r="Y84" s="2">
        <v>2.0</v>
      </c>
      <c r="Z84" s="2" t="s">
        <v>170</v>
      </c>
    </row>
    <row r="85" ht="15.75" customHeight="1">
      <c r="B85" s="5" t="s">
        <v>214</v>
      </c>
      <c r="C85" s="2" t="s">
        <v>171</v>
      </c>
      <c r="D85" s="41">
        <v>0.18</v>
      </c>
      <c r="E85" s="41">
        <v>0.1</v>
      </c>
      <c r="F85" s="41">
        <v>0.27</v>
      </c>
      <c r="G85" s="41">
        <v>0.36</v>
      </c>
      <c r="H85" s="65">
        <v>0.18</v>
      </c>
      <c r="I85" s="65">
        <v>0.27</v>
      </c>
      <c r="J85" s="42">
        <v>0.36</v>
      </c>
      <c r="K85" s="2">
        <v>11.0</v>
      </c>
      <c r="L85" s="2">
        <v>11.0</v>
      </c>
      <c r="O85" s="38" t="s">
        <v>232</v>
      </c>
      <c r="P85" s="19" t="s">
        <v>169</v>
      </c>
      <c r="Q85" s="39">
        <v>0.5</v>
      </c>
      <c r="R85" s="39">
        <v>0.0</v>
      </c>
      <c r="S85" s="39">
        <v>0.0</v>
      </c>
      <c r="T85" s="39">
        <v>0.5</v>
      </c>
      <c r="U85" s="64">
        <v>0.0</v>
      </c>
      <c r="V85" s="64">
        <v>0.5</v>
      </c>
      <c r="W85" s="40">
        <v>0.5</v>
      </c>
      <c r="X85" s="5">
        <v>2.0</v>
      </c>
      <c r="Y85" s="2">
        <v>2.0</v>
      </c>
      <c r="Z85" s="2" t="s">
        <v>170</v>
      </c>
    </row>
    <row r="86" ht="15.75" customHeight="1">
      <c r="B86" s="5" t="s">
        <v>214</v>
      </c>
      <c r="C86" s="2" t="s">
        <v>172</v>
      </c>
      <c r="D86" s="41">
        <v>0.18</v>
      </c>
      <c r="E86" s="41">
        <v>0.1</v>
      </c>
      <c r="F86" s="41">
        <v>0.45</v>
      </c>
      <c r="G86" s="41">
        <v>0.36</v>
      </c>
      <c r="H86" s="65">
        <v>0.18</v>
      </c>
      <c r="I86" s="65">
        <v>0.27</v>
      </c>
      <c r="J86" s="42">
        <v>0.27</v>
      </c>
      <c r="K86" s="2">
        <v>11.0</v>
      </c>
      <c r="L86" s="2">
        <v>11.0</v>
      </c>
      <c r="O86" s="5" t="s">
        <v>232</v>
      </c>
      <c r="P86" s="2" t="s">
        <v>170</v>
      </c>
      <c r="Q86" s="41">
        <v>0.5</v>
      </c>
      <c r="R86" s="41">
        <v>0.0</v>
      </c>
      <c r="S86" s="41">
        <v>0.5</v>
      </c>
      <c r="T86" s="41">
        <v>0.5</v>
      </c>
      <c r="U86" s="65">
        <v>0.5</v>
      </c>
      <c r="V86" s="65">
        <v>0.5</v>
      </c>
      <c r="W86" s="42">
        <v>0.0</v>
      </c>
      <c r="X86" s="5">
        <v>2.0</v>
      </c>
      <c r="Y86" s="2">
        <v>2.0</v>
      </c>
      <c r="Z86" s="2" t="s">
        <v>170</v>
      </c>
    </row>
    <row r="87" ht="15.75" customHeight="1">
      <c r="B87" s="5" t="s">
        <v>214</v>
      </c>
      <c r="C87" s="2" t="s">
        <v>173</v>
      </c>
      <c r="D87" s="41">
        <v>0.18</v>
      </c>
      <c r="E87" s="41">
        <v>0.2</v>
      </c>
      <c r="F87" s="41">
        <v>0.64</v>
      </c>
      <c r="G87" s="41">
        <v>0.55</v>
      </c>
      <c r="H87" s="65">
        <v>0.09</v>
      </c>
      <c r="I87" s="65">
        <v>0.55</v>
      </c>
      <c r="J87" s="42">
        <v>0.55</v>
      </c>
      <c r="K87" s="2">
        <v>11.0</v>
      </c>
      <c r="L87" s="2">
        <v>11.0</v>
      </c>
      <c r="O87" s="52" t="s">
        <v>232</v>
      </c>
      <c r="P87" s="53" t="s">
        <v>171</v>
      </c>
      <c r="Q87" s="41">
        <v>0.0</v>
      </c>
      <c r="R87" s="41">
        <v>0.0</v>
      </c>
      <c r="S87" s="41">
        <v>0.0</v>
      </c>
      <c r="T87" s="41">
        <v>0.5</v>
      </c>
      <c r="U87" s="65">
        <v>0.0</v>
      </c>
      <c r="V87" s="65">
        <v>0.0</v>
      </c>
      <c r="W87" s="42">
        <v>0.0</v>
      </c>
      <c r="X87" s="5">
        <v>2.0</v>
      </c>
      <c r="Y87" s="2">
        <v>2.0</v>
      </c>
      <c r="Z87" s="2" t="s">
        <v>170</v>
      </c>
    </row>
    <row r="88" ht="15.75" customHeight="1">
      <c r="B88" s="5" t="s">
        <v>214</v>
      </c>
      <c r="C88" s="2" t="s">
        <v>174</v>
      </c>
      <c r="D88" s="41">
        <v>0.09</v>
      </c>
      <c r="E88" s="41">
        <v>0.1</v>
      </c>
      <c r="F88" s="41">
        <v>0.55</v>
      </c>
      <c r="G88" s="41">
        <v>0.27</v>
      </c>
      <c r="H88" s="65">
        <v>0.09</v>
      </c>
      <c r="I88" s="65">
        <v>0.27</v>
      </c>
      <c r="J88" s="42">
        <v>0.27</v>
      </c>
      <c r="K88" s="2">
        <v>11.0</v>
      </c>
      <c r="L88" s="2">
        <v>11.0</v>
      </c>
      <c r="O88" s="5" t="s">
        <v>232</v>
      </c>
      <c r="P88" s="2" t="s">
        <v>172</v>
      </c>
      <c r="Q88" s="48">
        <v>0.0</v>
      </c>
      <c r="R88" s="48">
        <v>0.0</v>
      </c>
      <c r="S88" s="48">
        <v>0.0</v>
      </c>
      <c r="T88" s="48">
        <v>0.5</v>
      </c>
      <c r="U88" s="68">
        <v>0.0</v>
      </c>
      <c r="V88" s="68">
        <v>0.0</v>
      </c>
      <c r="W88" s="49">
        <v>0.0</v>
      </c>
      <c r="X88" s="5">
        <v>2.0</v>
      </c>
      <c r="Y88" s="2">
        <v>2.0</v>
      </c>
      <c r="Z88" s="2" t="s">
        <v>171</v>
      </c>
    </row>
    <row r="89" ht="15.75" customHeight="1">
      <c r="B89" s="5" t="s">
        <v>214</v>
      </c>
      <c r="C89" s="2" t="s">
        <v>175</v>
      </c>
      <c r="D89" s="41">
        <v>0.09</v>
      </c>
      <c r="E89" s="41">
        <v>0.1</v>
      </c>
      <c r="F89" s="41">
        <v>0.55</v>
      </c>
      <c r="G89" s="41">
        <v>0.27</v>
      </c>
      <c r="H89" s="65">
        <v>0.09</v>
      </c>
      <c r="I89" s="65">
        <v>0.27</v>
      </c>
      <c r="J89" s="42">
        <v>0.27</v>
      </c>
      <c r="K89" s="2">
        <v>11.0</v>
      </c>
      <c r="L89" s="2">
        <v>11.0</v>
      </c>
      <c r="O89" s="5" t="s">
        <v>232</v>
      </c>
      <c r="P89" s="2" t="s">
        <v>173</v>
      </c>
      <c r="Q89" s="43">
        <v>0.0</v>
      </c>
      <c r="R89" s="43">
        <v>0.0</v>
      </c>
      <c r="S89" s="43">
        <v>0.0</v>
      </c>
      <c r="T89" s="43">
        <v>0.0</v>
      </c>
      <c r="U89" s="66">
        <v>0.0</v>
      </c>
      <c r="V89" s="66">
        <v>0.0</v>
      </c>
      <c r="W89" s="44">
        <v>0.0</v>
      </c>
      <c r="X89" s="5">
        <v>2.0</v>
      </c>
      <c r="Y89" s="2">
        <v>2.0</v>
      </c>
      <c r="Z89" s="2" t="s">
        <v>171</v>
      </c>
    </row>
    <row r="90" ht="15.75" customHeight="1">
      <c r="B90" s="5" t="s">
        <v>214</v>
      </c>
      <c r="C90" s="2" t="s">
        <v>176</v>
      </c>
      <c r="D90" s="41">
        <v>0.09</v>
      </c>
      <c r="E90" s="41">
        <v>0.1</v>
      </c>
      <c r="F90" s="41">
        <v>0.55</v>
      </c>
      <c r="G90" s="41">
        <v>0.45</v>
      </c>
      <c r="H90" s="65">
        <v>0.09</v>
      </c>
      <c r="I90" s="65">
        <v>0.36</v>
      </c>
      <c r="J90" s="42">
        <v>0.45</v>
      </c>
      <c r="K90" s="2">
        <v>11.0</v>
      </c>
      <c r="L90" s="2">
        <v>11.0</v>
      </c>
      <c r="O90" s="38" t="s">
        <v>231</v>
      </c>
      <c r="P90" s="19" t="s">
        <v>169</v>
      </c>
      <c r="Q90" s="39">
        <v>1.0</v>
      </c>
      <c r="R90" s="39">
        <v>0.5</v>
      </c>
      <c r="S90" s="39">
        <v>0.5</v>
      </c>
      <c r="T90" s="39">
        <v>0.5</v>
      </c>
      <c r="U90" s="64">
        <v>1.0</v>
      </c>
      <c r="V90" s="64">
        <v>1.0</v>
      </c>
      <c r="W90" s="40">
        <v>0.5</v>
      </c>
      <c r="X90" s="5">
        <v>2.0</v>
      </c>
      <c r="Y90" s="2">
        <v>2.0</v>
      </c>
      <c r="Z90" s="2" t="s">
        <v>171</v>
      </c>
    </row>
    <row r="91" ht="15.75" customHeight="1">
      <c r="B91" s="52" t="s">
        <v>214</v>
      </c>
      <c r="C91" s="53" t="s">
        <v>177</v>
      </c>
      <c r="D91" s="41">
        <v>0.09</v>
      </c>
      <c r="E91" s="41">
        <v>0.2</v>
      </c>
      <c r="F91" s="41">
        <v>0.45</v>
      </c>
      <c r="G91" s="41">
        <v>0.27</v>
      </c>
      <c r="H91" s="65">
        <v>0.09</v>
      </c>
      <c r="I91" s="65">
        <v>0.18</v>
      </c>
      <c r="J91" s="42">
        <v>0.18</v>
      </c>
      <c r="K91" s="2">
        <v>11.0</v>
      </c>
      <c r="L91" s="2">
        <v>11.0</v>
      </c>
      <c r="O91" s="5" t="s">
        <v>231</v>
      </c>
      <c r="P91" s="2" t="s">
        <v>170</v>
      </c>
      <c r="Q91" s="41">
        <v>0.0</v>
      </c>
      <c r="R91" s="41">
        <v>0.0</v>
      </c>
      <c r="S91" s="41">
        <v>0.5</v>
      </c>
      <c r="T91" s="41">
        <v>0.5</v>
      </c>
      <c r="U91" s="65">
        <v>0.0</v>
      </c>
      <c r="V91" s="65">
        <v>0.0</v>
      </c>
      <c r="W91" s="42">
        <v>0.0</v>
      </c>
      <c r="X91" s="5">
        <v>2.0</v>
      </c>
      <c r="Y91" s="2">
        <v>2.0</v>
      </c>
      <c r="Z91" s="2" t="s">
        <v>171</v>
      </c>
    </row>
    <row r="92" ht="15.75" customHeight="1">
      <c r="B92" s="5" t="s">
        <v>270</v>
      </c>
      <c r="C92" s="2" t="s">
        <v>250</v>
      </c>
      <c r="D92" s="48" t="s">
        <v>217</v>
      </c>
      <c r="E92" s="48" t="s">
        <v>217</v>
      </c>
      <c r="F92" s="48" t="s">
        <v>217</v>
      </c>
      <c r="G92" s="48" t="s">
        <v>217</v>
      </c>
      <c r="H92" s="68" t="s">
        <v>217</v>
      </c>
      <c r="I92" s="68" t="s">
        <v>217</v>
      </c>
      <c r="J92" s="49" t="s">
        <v>217</v>
      </c>
      <c r="K92" s="2">
        <v>0.0</v>
      </c>
      <c r="L92" s="2">
        <v>11.0</v>
      </c>
      <c r="O92" s="5" t="s">
        <v>231</v>
      </c>
      <c r="P92" s="2" t="s">
        <v>171</v>
      </c>
      <c r="Q92" s="41">
        <v>0.0</v>
      </c>
      <c r="R92" s="41">
        <v>0.0</v>
      </c>
      <c r="S92" s="41">
        <v>0.0</v>
      </c>
      <c r="T92" s="41">
        <v>0.0</v>
      </c>
      <c r="U92" s="65">
        <v>0.0</v>
      </c>
      <c r="V92" s="65">
        <v>0.0</v>
      </c>
      <c r="W92" s="42">
        <v>0.0</v>
      </c>
      <c r="X92" s="5">
        <v>2.0</v>
      </c>
      <c r="Y92" s="2">
        <v>2.0</v>
      </c>
      <c r="Z92" s="2" t="s">
        <v>172</v>
      </c>
    </row>
    <row r="93" ht="15.75" customHeight="1">
      <c r="B93" s="5" t="s">
        <v>270</v>
      </c>
      <c r="C93" s="2" t="s">
        <v>179</v>
      </c>
      <c r="D93" s="41" t="s">
        <v>217</v>
      </c>
      <c r="E93" s="41" t="s">
        <v>217</v>
      </c>
      <c r="F93" s="41" t="s">
        <v>217</v>
      </c>
      <c r="G93" s="41" t="s">
        <v>217</v>
      </c>
      <c r="H93" s="65" t="s">
        <v>217</v>
      </c>
      <c r="I93" s="65" t="s">
        <v>217</v>
      </c>
      <c r="J93" s="42" t="s">
        <v>217</v>
      </c>
      <c r="K93" s="2">
        <v>0.0</v>
      </c>
      <c r="L93" s="2">
        <v>11.0</v>
      </c>
      <c r="O93" s="5" t="s">
        <v>231</v>
      </c>
      <c r="P93" s="2" t="s">
        <v>172</v>
      </c>
      <c r="Q93" s="41">
        <v>0.0</v>
      </c>
      <c r="R93" s="41">
        <v>0.0</v>
      </c>
      <c r="S93" s="41">
        <v>0.0</v>
      </c>
      <c r="T93" s="41">
        <v>0.0</v>
      </c>
      <c r="U93" s="65">
        <v>0.0</v>
      </c>
      <c r="V93" s="65">
        <v>0.0</v>
      </c>
      <c r="W93" s="42">
        <v>0.0</v>
      </c>
      <c r="X93" s="5">
        <v>2.0</v>
      </c>
      <c r="Y93" s="2">
        <v>2.0</v>
      </c>
      <c r="Z93" s="2" t="s">
        <v>172</v>
      </c>
    </row>
    <row r="94" ht="15.75" customHeight="1">
      <c r="B94" s="5" t="s">
        <v>270</v>
      </c>
      <c r="C94" s="2" t="s">
        <v>180</v>
      </c>
      <c r="D94" s="41" t="s">
        <v>217</v>
      </c>
      <c r="E94" s="41" t="s">
        <v>217</v>
      </c>
      <c r="F94" s="41" t="s">
        <v>217</v>
      </c>
      <c r="G94" s="41" t="s">
        <v>217</v>
      </c>
      <c r="H94" s="65" t="s">
        <v>217</v>
      </c>
      <c r="I94" s="65" t="s">
        <v>217</v>
      </c>
      <c r="J94" s="42" t="s">
        <v>217</v>
      </c>
      <c r="K94" s="2">
        <v>0.0</v>
      </c>
      <c r="L94" s="2">
        <v>11.0</v>
      </c>
      <c r="O94" s="5" t="s">
        <v>231</v>
      </c>
      <c r="P94" s="2" t="s">
        <v>173</v>
      </c>
      <c r="Q94" s="43">
        <v>0.0</v>
      </c>
      <c r="R94" s="43">
        <v>0.0</v>
      </c>
      <c r="S94" s="43">
        <v>0.0</v>
      </c>
      <c r="T94" s="43">
        <v>0.0</v>
      </c>
      <c r="U94" s="66">
        <v>0.0</v>
      </c>
      <c r="V94" s="66">
        <v>0.0</v>
      </c>
      <c r="W94" s="44">
        <v>0.0</v>
      </c>
      <c r="X94" s="5">
        <v>2.0</v>
      </c>
      <c r="Y94" s="2">
        <v>2.0</v>
      </c>
      <c r="Z94" s="2" t="s">
        <v>172</v>
      </c>
    </row>
    <row r="95" ht="15.75" customHeight="1">
      <c r="B95" s="45" t="s">
        <v>270</v>
      </c>
      <c r="C95" s="30" t="s">
        <v>254</v>
      </c>
      <c r="D95" s="46" t="s">
        <v>217</v>
      </c>
      <c r="E95" s="46" t="s">
        <v>217</v>
      </c>
      <c r="F95" s="46" t="s">
        <v>217</v>
      </c>
      <c r="G95" s="46" t="s">
        <v>217</v>
      </c>
      <c r="H95" s="67" t="s">
        <v>217</v>
      </c>
      <c r="I95" s="67" t="s">
        <v>217</v>
      </c>
      <c r="J95" s="47" t="s">
        <v>217</v>
      </c>
      <c r="K95" s="2">
        <v>0.0</v>
      </c>
      <c r="L95" s="2">
        <v>11.0</v>
      </c>
      <c r="O95" s="38" t="s">
        <v>268</v>
      </c>
      <c r="P95" s="19" t="s">
        <v>169</v>
      </c>
      <c r="Q95" s="39">
        <v>1.0</v>
      </c>
      <c r="R95" s="39">
        <v>0.5</v>
      </c>
      <c r="S95" s="39">
        <v>1.0</v>
      </c>
      <c r="T95" s="39">
        <v>0.5</v>
      </c>
      <c r="U95" s="64">
        <v>0.5</v>
      </c>
      <c r="V95" s="64">
        <v>1.0</v>
      </c>
      <c r="W95" s="40">
        <v>0.5</v>
      </c>
      <c r="X95" s="5">
        <v>2.0</v>
      </c>
      <c r="Y95" s="2">
        <v>2.0</v>
      </c>
      <c r="Z95" s="2" t="s">
        <v>172</v>
      </c>
    </row>
    <row r="96" ht="15.75" customHeight="1">
      <c r="B96" s="5" t="s">
        <v>258</v>
      </c>
      <c r="C96" s="2" t="s">
        <v>169</v>
      </c>
      <c r="D96" s="48">
        <v>0.86</v>
      </c>
      <c r="E96" s="48">
        <v>0.43</v>
      </c>
      <c r="F96" s="48">
        <v>0.71</v>
      </c>
      <c r="G96" s="48">
        <v>0.86</v>
      </c>
      <c r="H96" s="68">
        <v>0.71</v>
      </c>
      <c r="I96" s="68">
        <v>0.86</v>
      </c>
      <c r="J96" s="49">
        <v>1.0</v>
      </c>
      <c r="K96" s="2">
        <v>7.0</v>
      </c>
      <c r="L96" s="2">
        <v>7.0</v>
      </c>
      <c r="O96" s="5" t="s">
        <v>268</v>
      </c>
      <c r="P96" s="2" t="s">
        <v>170</v>
      </c>
      <c r="Q96" s="41">
        <v>0.0</v>
      </c>
      <c r="R96" s="41">
        <v>0.5</v>
      </c>
      <c r="S96" s="41">
        <v>0.5</v>
      </c>
      <c r="T96" s="41">
        <v>1.0</v>
      </c>
      <c r="U96" s="65">
        <v>0.5</v>
      </c>
      <c r="V96" s="65">
        <v>0.0</v>
      </c>
      <c r="W96" s="42">
        <v>0.5</v>
      </c>
      <c r="X96" s="5">
        <v>2.0</v>
      </c>
      <c r="Y96" s="2">
        <v>2.0</v>
      </c>
      <c r="Z96" s="2" t="s">
        <v>173</v>
      </c>
    </row>
    <row r="97" ht="15.75" customHeight="1">
      <c r="B97" s="5" t="s">
        <v>258</v>
      </c>
      <c r="C97" s="2" t="s">
        <v>170</v>
      </c>
      <c r="D97" s="41">
        <v>0.0</v>
      </c>
      <c r="E97" s="41">
        <v>0.0</v>
      </c>
      <c r="F97" s="41">
        <v>0.71</v>
      </c>
      <c r="G97" s="41">
        <v>0.71</v>
      </c>
      <c r="H97" s="65">
        <v>0.0</v>
      </c>
      <c r="I97" s="65">
        <v>0.14</v>
      </c>
      <c r="J97" s="42">
        <v>0.0</v>
      </c>
      <c r="K97" s="2">
        <v>7.0</v>
      </c>
      <c r="L97" s="2">
        <v>7.0</v>
      </c>
      <c r="O97" s="5" t="s">
        <v>268</v>
      </c>
      <c r="P97" s="2" t="s">
        <v>171</v>
      </c>
      <c r="Q97" s="41">
        <v>0.0</v>
      </c>
      <c r="R97" s="41">
        <v>0.0</v>
      </c>
      <c r="S97" s="41">
        <v>0.0</v>
      </c>
      <c r="T97" s="41">
        <v>0.0</v>
      </c>
      <c r="U97" s="65">
        <v>0.0</v>
      </c>
      <c r="V97" s="65">
        <v>0.0</v>
      </c>
      <c r="W97" s="42">
        <v>0.0</v>
      </c>
      <c r="X97" s="5">
        <v>2.0</v>
      </c>
      <c r="Y97" s="2">
        <v>2.0</v>
      </c>
      <c r="Z97" s="2" t="s">
        <v>173</v>
      </c>
    </row>
    <row r="98" ht="15.75" customHeight="1">
      <c r="B98" s="5" t="s">
        <v>258</v>
      </c>
      <c r="C98" s="2" t="s">
        <v>171</v>
      </c>
      <c r="D98" s="41">
        <v>0.0</v>
      </c>
      <c r="E98" s="41">
        <v>0.0</v>
      </c>
      <c r="F98" s="41">
        <v>0.14</v>
      </c>
      <c r="G98" s="41">
        <v>0.0</v>
      </c>
      <c r="H98" s="65">
        <v>0.0</v>
      </c>
      <c r="I98" s="65">
        <v>0.0</v>
      </c>
      <c r="J98" s="42">
        <v>0.0</v>
      </c>
      <c r="K98" s="2">
        <v>7.0</v>
      </c>
      <c r="L98" s="2">
        <v>7.0</v>
      </c>
      <c r="O98" s="5" t="s">
        <v>268</v>
      </c>
      <c r="P98" s="2" t="s">
        <v>172</v>
      </c>
      <c r="Q98" s="41">
        <v>0.0</v>
      </c>
      <c r="R98" s="41">
        <v>0.0</v>
      </c>
      <c r="S98" s="41">
        <v>0.5</v>
      </c>
      <c r="T98" s="41">
        <v>0.0</v>
      </c>
      <c r="U98" s="65">
        <v>0.0</v>
      </c>
      <c r="V98" s="65">
        <v>0.0</v>
      </c>
      <c r="W98" s="42">
        <v>0.0</v>
      </c>
      <c r="X98" s="5">
        <v>2.0</v>
      </c>
      <c r="Y98" s="2">
        <v>2.0</v>
      </c>
      <c r="Z98" s="2" t="s">
        <v>173</v>
      </c>
    </row>
    <row r="99" ht="15.75" customHeight="1">
      <c r="B99" s="5" t="s">
        <v>258</v>
      </c>
      <c r="C99" s="2" t="s">
        <v>172</v>
      </c>
      <c r="D99" s="41">
        <v>0.0</v>
      </c>
      <c r="E99" s="41">
        <v>0.0</v>
      </c>
      <c r="F99" s="41">
        <v>0.14</v>
      </c>
      <c r="G99" s="41">
        <v>0.0</v>
      </c>
      <c r="H99" s="65">
        <v>0.0</v>
      </c>
      <c r="I99" s="65">
        <v>0.0</v>
      </c>
      <c r="J99" s="42">
        <v>0.0</v>
      </c>
      <c r="K99" s="2">
        <v>7.0</v>
      </c>
      <c r="L99" s="2">
        <v>7.0</v>
      </c>
      <c r="O99" s="5" t="s">
        <v>268</v>
      </c>
      <c r="P99" s="2" t="s">
        <v>173</v>
      </c>
      <c r="Q99" s="43">
        <v>0.0</v>
      </c>
      <c r="R99" s="43">
        <v>0.0</v>
      </c>
      <c r="S99" s="43">
        <v>0.5</v>
      </c>
      <c r="T99" s="43">
        <v>0.0</v>
      </c>
      <c r="U99" s="66">
        <v>0.0</v>
      </c>
      <c r="V99" s="66">
        <v>0.0</v>
      </c>
      <c r="W99" s="44">
        <v>0.0</v>
      </c>
      <c r="X99" s="5">
        <v>2.0</v>
      </c>
      <c r="Y99" s="2">
        <v>2.0</v>
      </c>
      <c r="Z99" s="2" t="s">
        <v>173</v>
      </c>
    </row>
    <row r="100" ht="15.75" customHeight="1">
      <c r="B100" s="5" t="s">
        <v>258</v>
      </c>
      <c r="C100" s="2" t="s">
        <v>173</v>
      </c>
      <c r="D100" s="43">
        <v>0.14</v>
      </c>
      <c r="E100" s="43">
        <v>0.0</v>
      </c>
      <c r="F100" s="43">
        <v>0.29</v>
      </c>
      <c r="G100" s="43">
        <v>0.43</v>
      </c>
      <c r="H100" s="66">
        <v>0.0</v>
      </c>
      <c r="I100" s="66">
        <v>0.14</v>
      </c>
      <c r="J100" s="44">
        <v>0.0</v>
      </c>
      <c r="K100" s="2">
        <v>7.0</v>
      </c>
      <c r="L100" s="2">
        <v>7.0</v>
      </c>
      <c r="O100" s="38" t="s">
        <v>275</v>
      </c>
      <c r="P100" s="19" t="s">
        <v>169</v>
      </c>
      <c r="Q100" s="39">
        <v>1.0</v>
      </c>
      <c r="R100" s="39">
        <v>1.0</v>
      </c>
      <c r="S100" s="39">
        <v>0.0</v>
      </c>
      <c r="T100" s="39">
        <v>0.0</v>
      </c>
      <c r="U100" s="64">
        <v>1.0</v>
      </c>
      <c r="V100" s="64">
        <v>1.0</v>
      </c>
      <c r="W100" s="40">
        <v>1.0</v>
      </c>
      <c r="X100" s="5">
        <v>1.0</v>
      </c>
      <c r="Y100" s="2">
        <v>1.0</v>
      </c>
      <c r="Z100" s="2" t="s">
        <v>169</v>
      </c>
    </row>
    <row r="101" ht="15.75" customHeight="1">
      <c r="B101" s="50" t="s">
        <v>258</v>
      </c>
      <c r="C101" s="51" t="s">
        <v>174</v>
      </c>
      <c r="D101" s="41">
        <v>0.0</v>
      </c>
      <c r="E101" s="41">
        <v>0.0</v>
      </c>
      <c r="F101" s="41">
        <v>0.14</v>
      </c>
      <c r="G101" s="41">
        <v>0.14</v>
      </c>
      <c r="H101" s="65">
        <v>0.0</v>
      </c>
      <c r="I101" s="65">
        <v>0.0</v>
      </c>
      <c r="J101" s="42">
        <v>0.0</v>
      </c>
      <c r="K101" s="2">
        <v>7.0</v>
      </c>
      <c r="L101" s="2">
        <v>7.0</v>
      </c>
      <c r="O101" s="52" t="s">
        <v>275</v>
      </c>
      <c r="P101" s="53" t="s">
        <v>170</v>
      </c>
      <c r="Q101" s="41">
        <v>1.0</v>
      </c>
      <c r="R101" s="41">
        <v>1.0</v>
      </c>
      <c r="S101" s="41">
        <v>0.0</v>
      </c>
      <c r="T101" s="41">
        <v>1.0</v>
      </c>
      <c r="U101" s="65">
        <v>0.0</v>
      </c>
      <c r="V101" s="65">
        <v>1.0</v>
      </c>
      <c r="W101" s="42">
        <v>1.0</v>
      </c>
      <c r="X101" s="5">
        <v>1.0</v>
      </c>
      <c r="Y101" s="2">
        <v>1.0</v>
      </c>
      <c r="Z101" s="2" t="s">
        <v>169</v>
      </c>
    </row>
    <row r="102" ht="15.75" customHeight="1">
      <c r="B102" s="5" t="s">
        <v>258</v>
      </c>
      <c r="C102" s="2" t="s">
        <v>175</v>
      </c>
      <c r="D102" s="41">
        <v>0.0</v>
      </c>
      <c r="E102" s="41">
        <v>0.0</v>
      </c>
      <c r="F102" s="41">
        <v>0.57</v>
      </c>
      <c r="G102" s="41">
        <v>0.29</v>
      </c>
      <c r="H102" s="65">
        <v>0.0</v>
      </c>
      <c r="I102" s="65">
        <v>0.0</v>
      </c>
      <c r="J102" s="42">
        <v>0.14</v>
      </c>
      <c r="K102" s="2">
        <v>7.0</v>
      </c>
      <c r="L102" s="2">
        <v>7.0</v>
      </c>
      <c r="O102" s="5" t="s">
        <v>275</v>
      </c>
      <c r="P102" s="2" t="s">
        <v>171</v>
      </c>
      <c r="Q102" s="48">
        <v>0.0</v>
      </c>
      <c r="R102" s="48">
        <v>0.0</v>
      </c>
      <c r="S102" s="48">
        <v>0.0</v>
      </c>
      <c r="T102" s="48">
        <v>1.0</v>
      </c>
      <c r="U102" s="68">
        <v>0.0</v>
      </c>
      <c r="V102" s="68">
        <v>1.0</v>
      </c>
      <c r="W102" s="49">
        <v>1.0</v>
      </c>
      <c r="X102" s="5">
        <v>1.0</v>
      </c>
      <c r="Y102" s="2">
        <v>1.0</v>
      </c>
      <c r="Z102" s="2" t="s">
        <v>169</v>
      </c>
    </row>
    <row r="103" ht="15.75" customHeight="1">
      <c r="B103" s="5" t="s">
        <v>258</v>
      </c>
      <c r="C103" s="2" t="s">
        <v>176</v>
      </c>
      <c r="D103" s="41">
        <v>0.14</v>
      </c>
      <c r="E103" s="41">
        <v>0.0</v>
      </c>
      <c r="F103" s="41">
        <v>0.14</v>
      </c>
      <c r="G103" s="41">
        <v>0.29</v>
      </c>
      <c r="H103" s="65">
        <v>0.0</v>
      </c>
      <c r="I103" s="65">
        <v>0.0</v>
      </c>
      <c r="J103" s="42">
        <v>0.0</v>
      </c>
      <c r="K103" s="2">
        <v>7.0</v>
      </c>
      <c r="L103" s="2">
        <v>7.0</v>
      </c>
      <c r="O103" s="5" t="s">
        <v>275</v>
      </c>
      <c r="P103" s="2" t="s">
        <v>172</v>
      </c>
      <c r="Q103" s="41">
        <v>0.0</v>
      </c>
      <c r="R103" s="41">
        <v>0.0</v>
      </c>
      <c r="S103" s="41">
        <v>1.0</v>
      </c>
      <c r="T103" s="41">
        <v>1.0</v>
      </c>
      <c r="U103" s="65">
        <v>0.0</v>
      </c>
      <c r="V103" s="65">
        <v>1.0</v>
      </c>
      <c r="W103" s="42">
        <v>1.0</v>
      </c>
      <c r="X103" s="5">
        <v>1.0</v>
      </c>
      <c r="Y103" s="2">
        <v>1.0</v>
      </c>
      <c r="Z103" s="2" t="s">
        <v>169</v>
      </c>
    </row>
    <row r="104" ht="15.75" customHeight="1">
      <c r="B104" s="5" t="s">
        <v>258</v>
      </c>
      <c r="C104" s="2" t="s">
        <v>177</v>
      </c>
      <c r="D104" s="41">
        <v>0.0</v>
      </c>
      <c r="E104" s="41">
        <v>0.0</v>
      </c>
      <c r="F104" s="41">
        <v>0.43</v>
      </c>
      <c r="G104" s="41">
        <v>0.43</v>
      </c>
      <c r="H104" s="65">
        <v>0.0</v>
      </c>
      <c r="I104" s="65">
        <v>0.0</v>
      </c>
      <c r="J104" s="42">
        <v>0.0</v>
      </c>
      <c r="K104" s="2">
        <v>7.0</v>
      </c>
      <c r="L104" s="2">
        <v>7.0</v>
      </c>
      <c r="O104" s="5" t="s">
        <v>275</v>
      </c>
      <c r="P104" s="2" t="s">
        <v>173</v>
      </c>
      <c r="Q104" s="43">
        <v>1.0</v>
      </c>
      <c r="R104" s="43">
        <v>1.0</v>
      </c>
      <c r="S104" s="43">
        <v>1.0</v>
      </c>
      <c r="T104" s="43">
        <v>0.0</v>
      </c>
      <c r="U104" s="66">
        <v>0.0</v>
      </c>
      <c r="V104" s="66">
        <v>1.0</v>
      </c>
      <c r="W104" s="44">
        <v>1.0</v>
      </c>
      <c r="X104" s="5">
        <v>1.0</v>
      </c>
      <c r="Y104" s="2">
        <v>1.0</v>
      </c>
      <c r="Z104" s="2" t="s">
        <v>169</v>
      </c>
    </row>
    <row r="105" ht="15.75" customHeight="1">
      <c r="B105" s="5" t="s">
        <v>274</v>
      </c>
      <c r="C105" s="2" t="s">
        <v>250</v>
      </c>
      <c r="D105" s="41" t="s">
        <v>217</v>
      </c>
      <c r="E105" s="41" t="s">
        <v>217</v>
      </c>
      <c r="F105" s="41" t="s">
        <v>217</v>
      </c>
      <c r="G105" s="41" t="s">
        <v>217</v>
      </c>
      <c r="H105" s="65" t="s">
        <v>217</v>
      </c>
      <c r="I105" s="65" t="s">
        <v>217</v>
      </c>
      <c r="J105" s="42" t="s">
        <v>217</v>
      </c>
      <c r="K105" s="2">
        <v>0.0</v>
      </c>
      <c r="L105" s="2">
        <v>7.0</v>
      </c>
      <c r="O105" s="38" t="s">
        <v>237</v>
      </c>
      <c r="P105" s="19" t="s">
        <v>169</v>
      </c>
      <c r="Q105" s="58">
        <v>1.0</v>
      </c>
      <c r="R105" s="58">
        <v>1.0</v>
      </c>
      <c r="S105" s="58">
        <v>1.0</v>
      </c>
      <c r="T105" s="58">
        <v>1.0</v>
      </c>
      <c r="U105" s="70">
        <v>0.0</v>
      </c>
      <c r="V105" s="70">
        <v>1.0</v>
      </c>
      <c r="W105" s="59">
        <v>1.0</v>
      </c>
      <c r="X105" s="5">
        <v>1.0</v>
      </c>
      <c r="Y105" s="2">
        <v>1.0</v>
      </c>
      <c r="Z105" s="2" t="s">
        <v>169</v>
      </c>
    </row>
    <row r="106" ht="15.75" customHeight="1">
      <c r="B106" s="5" t="s">
        <v>274</v>
      </c>
      <c r="C106" s="2" t="s">
        <v>179</v>
      </c>
      <c r="D106" s="41" t="s">
        <v>217</v>
      </c>
      <c r="E106" s="41" t="s">
        <v>217</v>
      </c>
      <c r="F106" s="41" t="s">
        <v>217</v>
      </c>
      <c r="G106" s="41" t="s">
        <v>217</v>
      </c>
      <c r="H106" s="65" t="s">
        <v>217</v>
      </c>
      <c r="I106" s="65" t="s">
        <v>217</v>
      </c>
      <c r="J106" s="42" t="s">
        <v>217</v>
      </c>
      <c r="K106" s="2">
        <v>0.0</v>
      </c>
      <c r="L106" s="2">
        <v>7.0</v>
      </c>
      <c r="O106" s="50" t="s">
        <v>237</v>
      </c>
      <c r="P106" s="51" t="s">
        <v>170</v>
      </c>
      <c r="Q106" s="41">
        <v>1.0</v>
      </c>
      <c r="R106" s="41">
        <v>1.0</v>
      </c>
      <c r="S106" s="41">
        <v>1.0</v>
      </c>
      <c r="T106" s="41">
        <v>1.0</v>
      </c>
      <c r="U106" s="65">
        <v>0.0</v>
      </c>
      <c r="V106" s="65">
        <v>1.0</v>
      </c>
      <c r="W106" s="42">
        <v>1.0</v>
      </c>
      <c r="X106" s="5">
        <v>1.0</v>
      </c>
      <c r="Y106" s="2">
        <v>1.0</v>
      </c>
      <c r="Z106" s="2" t="s">
        <v>169</v>
      </c>
    </row>
    <row r="107" ht="15.75" customHeight="1">
      <c r="B107" s="5" t="s">
        <v>274</v>
      </c>
      <c r="C107" s="2" t="s">
        <v>180</v>
      </c>
      <c r="D107" s="41" t="s">
        <v>217</v>
      </c>
      <c r="E107" s="41" t="s">
        <v>217</v>
      </c>
      <c r="F107" s="41" t="s">
        <v>217</v>
      </c>
      <c r="G107" s="41" t="s">
        <v>217</v>
      </c>
      <c r="H107" s="65" t="s">
        <v>217</v>
      </c>
      <c r="I107" s="65" t="s">
        <v>217</v>
      </c>
      <c r="J107" s="42" t="s">
        <v>217</v>
      </c>
      <c r="K107" s="2">
        <v>0.0</v>
      </c>
      <c r="L107" s="2">
        <v>7.0</v>
      </c>
      <c r="O107" s="5" t="s">
        <v>237</v>
      </c>
      <c r="P107" s="2" t="s">
        <v>171</v>
      </c>
      <c r="Q107" s="41">
        <v>1.0</v>
      </c>
      <c r="R107" s="41">
        <v>1.0</v>
      </c>
      <c r="S107" s="41">
        <v>0.0</v>
      </c>
      <c r="T107" s="41">
        <v>0.0</v>
      </c>
      <c r="U107" s="65">
        <v>0.0</v>
      </c>
      <c r="V107" s="65">
        <v>0.0</v>
      </c>
      <c r="W107" s="42">
        <v>1.0</v>
      </c>
      <c r="X107" s="5">
        <v>1.0</v>
      </c>
      <c r="Y107" s="2">
        <v>1.0</v>
      </c>
      <c r="Z107" s="2" t="s">
        <v>169</v>
      </c>
    </row>
    <row r="108" ht="15.75" customHeight="1">
      <c r="B108" s="5" t="s">
        <v>274</v>
      </c>
      <c r="C108" s="2" t="s">
        <v>254</v>
      </c>
      <c r="D108" s="43" t="s">
        <v>217</v>
      </c>
      <c r="E108" s="43" t="s">
        <v>217</v>
      </c>
      <c r="F108" s="43" t="s">
        <v>217</v>
      </c>
      <c r="G108" s="43" t="s">
        <v>217</v>
      </c>
      <c r="H108" s="66" t="s">
        <v>217</v>
      </c>
      <c r="I108" s="66" t="s">
        <v>217</v>
      </c>
      <c r="J108" s="44" t="s">
        <v>217</v>
      </c>
      <c r="K108" s="2">
        <v>0.0</v>
      </c>
      <c r="L108" s="2">
        <v>7.0</v>
      </c>
      <c r="O108" s="5" t="s">
        <v>237</v>
      </c>
      <c r="P108" s="2" t="s">
        <v>172</v>
      </c>
      <c r="Q108" s="41">
        <v>1.0</v>
      </c>
      <c r="R108" s="41">
        <v>1.0</v>
      </c>
      <c r="S108" s="41">
        <v>0.0</v>
      </c>
      <c r="T108" s="41">
        <v>0.0</v>
      </c>
      <c r="U108" s="65">
        <v>0.0</v>
      </c>
      <c r="V108" s="65">
        <v>0.0</v>
      </c>
      <c r="W108" s="42">
        <v>1.0</v>
      </c>
      <c r="X108" s="5">
        <v>1.0</v>
      </c>
      <c r="Y108" s="2">
        <v>1.0</v>
      </c>
      <c r="Z108" s="2" t="s">
        <v>170</v>
      </c>
    </row>
    <row r="109" ht="15.75" customHeight="1">
      <c r="B109" s="56" t="s">
        <v>221</v>
      </c>
      <c r="C109" s="57" t="s">
        <v>169</v>
      </c>
      <c r="D109" s="39">
        <v>1.0</v>
      </c>
      <c r="E109" s="39">
        <v>0.33</v>
      </c>
      <c r="F109" s="39">
        <v>0.67</v>
      </c>
      <c r="G109" s="39">
        <v>0.83</v>
      </c>
      <c r="H109" s="64">
        <v>0.33</v>
      </c>
      <c r="I109" s="64">
        <v>1.0</v>
      </c>
      <c r="J109" s="40">
        <v>0.67</v>
      </c>
      <c r="K109" s="2">
        <v>6.0</v>
      </c>
      <c r="L109" s="2">
        <v>6.0</v>
      </c>
      <c r="O109" s="5" t="s">
        <v>237</v>
      </c>
      <c r="P109" s="2" t="s">
        <v>173</v>
      </c>
      <c r="Q109" s="43">
        <v>1.0</v>
      </c>
      <c r="R109" s="43">
        <v>1.0</v>
      </c>
      <c r="S109" s="43">
        <v>0.0</v>
      </c>
      <c r="T109" s="43">
        <v>1.0</v>
      </c>
      <c r="U109" s="66">
        <v>0.0</v>
      </c>
      <c r="V109" s="66">
        <v>0.0</v>
      </c>
      <c r="W109" s="44">
        <v>0.0</v>
      </c>
      <c r="X109" s="5">
        <v>1.0</v>
      </c>
      <c r="Y109" s="2">
        <v>1.0</v>
      </c>
      <c r="Z109" s="2" t="s">
        <v>170</v>
      </c>
    </row>
    <row r="110" ht="15.75" customHeight="1">
      <c r="B110" s="5" t="s">
        <v>221</v>
      </c>
      <c r="C110" s="2" t="s">
        <v>170</v>
      </c>
      <c r="D110" s="48">
        <v>0.0</v>
      </c>
      <c r="E110" s="48">
        <v>0.0</v>
      </c>
      <c r="F110" s="48">
        <v>0.5</v>
      </c>
      <c r="G110" s="48">
        <v>0.67</v>
      </c>
      <c r="H110" s="68">
        <v>0.0</v>
      </c>
      <c r="I110" s="68">
        <v>0.0</v>
      </c>
      <c r="J110" s="49">
        <v>0.0</v>
      </c>
      <c r="K110" s="2">
        <v>6.0</v>
      </c>
      <c r="L110" s="2">
        <v>6.0</v>
      </c>
      <c r="O110" s="38" t="s">
        <v>236</v>
      </c>
      <c r="P110" s="19" t="s">
        <v>169</v>
      </c>
      <c r="Q110" s="39">
        <v>0.0</v>
      </c>
      <c r="R110" s="39">
        <v>0.0</v>
      </c>
      <c r="S110" s="39">
        <v>0.0</v>
      </c>
      <c r="T110" s="39">
        <v>1.0</v>
      </c>
      <c r="U110" s="64">
        <v>1.0</v>
      </c>
      <c r="V110" s="64">
        <v>1.0</v>
      </c>
      <c r="W110" s="40">
        <v>1.0</v>
      </c>
      <c r="X110" s="5">
        <v>1.0</v>
      </c>
      <c r="Y110" s="2">
        <v>1.0</v>
      </c>
      <c r="Z110" s="2" t="s">
        <v>170</v>
      </c>
    </row>
    <row r="111" ht="15.75" customHeight="1">
      <c r="B111" s="5" t="s">
        <v>221</v>
      </c>
      <c r="C111" s="2" t="s">
        <v>171</v>
      </c>
      <c r="D111" s="41">
        <v>0.17</v>
      </c>
      <c r="E111" s="41">
        <v>0.0</v>
      </c>
      <c r="F111" s="41">
        <v>0.17</v>
      </c>
      <c r="G111" s="41">
        <v>0.17</v>
      </c>
      <c r="H111" s="65">
        <v>0.0</v>
      </c>
      <c r="I111" s="65">
        <v>0.0</v>
      </c>
      <c r="J111" s="42">
        <v>0.0</v>
      </c>
      <c r="K111" s="2">
        <v>6.0</v>
      </c>
      <c r="L111" s="2">
        <v>6.0</v>
      </c>
      <c r="O111" s="5" t="s">
        <v>236</v>
      </c>
      <c r="P111" s="2" t="s">
        <v>170</v>
      </c>
      <c r="Q111" s="41">
        <v>0.0</v>
      </c>
      <c r="R111" s="41">
        <v>0.0</v>
      </c>
      <c r="S111" s="41">
        <v>0.0</v>
      </c>
      <c r="T111" s="41">
        <v>0.0</v>
      </c>
      <c r="U111" s="65">
        <v>0.0</v>
      </c>
      <c r="V111" s="65">
        <v>0.0</v>
      </c>
      <c r="W111" s="42">
        <v>0.0</v>
      </c>
      <c r="X111" s="5">
        <v>1.0</v>
      </c>
      <c r="Y111" s="2">
        <v>1.0</v>
      </c>
      <c r="Z111" s="2" t="s">
        <v>170</v>
      </c>
    </row>
    <row r="112" ht="15.75" customHeight="1">
      <c r="B112" s="5" t="s">
        <v>221</v>
      </c>
      <c r="C112" s="2" t="s">
        <v>172</v>
      </c>
      <c r="D112" s="41">
        <v>0.17</v>
      </c>
      <c r="E112" s="41">
        <v>0.0</v>
      </c>
      <c r="F112" s="41">
        <v>0.17</v>
      </c>
      <c r="G112" s="41">
        <v>0.17</v>
      </c>
      <c r="H112" s="65">
        <v>0.0</v>
      </c>
      <c r="I112" s="65">
        <v>0.0</v>
      </c>
      <c r="J112" s="42">
        <v>0.0</v>
      </c>
      <c r="K112" s="2">
        <v>6.0</v>
      </c>
      <c r="L112" s="2">
        <v>6.0</v>
      </c>
      <c r="O112" s="5" t="s">
        <v>236</v>
      </c>
      <c r="P112" s="2" t="s">
        <v>171</v>
      </c>
      <c r="Q112" s="41">
        <v>0.0</v>
      </c>
      <c r="R112" s="41">
        <v>0.0</v>
      </c>
      <c r="S112" s="41">
        <v>0.0</v>
      </c>
      <c r="T112" s="41">
        <v>0.0</v>
      </c>
      <c r="U112" s="65">
        <v>0.0</v>
      </c>
      <c r="V112" s="65">
        <v>0.0</v>
      </c>
      <c r="W112" s="42">
        <v>0.0</v>
      </c>
      <c r="X112" s="5">
        <v>1.0</v>
      </c>
      <c r="Y112" s="2">
        <v>1.0</v>
      </c>
      <c r="Z112" s="2" t="s">
        <v>170</v>
      </c>
    </row>
    <row r="113" ht="15.75" customHeight="1">
      <c r="B113" s="5" t="s">
        <v>221</v>
      </c>
      <c r="C113" s="2" t="s">
        <v>173</v>
      </c>
      <c r="D113" s="41">
        <v>0.17</v>
      </c>
      <c r="E113" s="41">
        <v>0.0</v>
      </c>
      <c r="F113" s="41">
        <v>0.33</v>
      </c>
      <c r="G113" s="41">
        <v>0.33</v>
      </c>
      <c r="H113" s="65">
        <v>0.17</v>
      </c>
      <c r="I113" s="65">
        <v>0.0</v>
      </c>
      <c r="J113" s="42">
        <v>0.0</v>
      </c>
      <c r="K113" s="2">
        <v>6.0</v>
      </c>
      <c r="L113" s="2">
        <v>6.0</v>
      </c>
      <c r="O113" s="5" t="s">
        <v>236</v>
      </c>
      <c r="P113" s="2" t="s">
        <v>172</v>
      </c>
      <c r="Q113" s="41">
        <v>0.0</v>
      </c>
      <c r="R113" s="41">
        <v>0.0</v>
      </c>
      <c r="S113" s="41">
        <v>0.0</v>
      </c>
      <c r="T113" s="41">
        <v>0.0</v>
      </c>
      <c r="U113" s="65">
        <v>0.0</v>
      </c>
      <c r="V113" s="65">
        <v>0.0</v>
      </c>
      <c r="W113" s="42">
        <v>0.0</v>
      </c>
      <c r="X113" s="5">
        <v>1.0</v>
      </c>
      <c r="Y113" s="2">
        <v>1.0</v>
      </c>
      <c r="Z113" s="2" t="s">
        <v>170</v>
      </c>
    </row>
    <row r="114" ht="15.75" customHeight="1">
      <c r="B114" s="5" t="s">
        <v>221</v>
      </c>
      <c r="C114" s="2" t="s">
        <v>174</v>
      </c>
      <c r="D114" s="41">
        <v>0.17</v>
      </c>
      <c r="E114" s="41">
        <v>0.0</v>
      </c>
      <c r="F114" s="41">
        <v>0.0</v>
      </c>
      <c r="G114" s="41">
        <v>0.17</v>
      </c>
      <c r="H114" s="65">
        <v>0.0</v>
      </c>
      <c r="I114" s="65">
        <v>0.0</v>
      </c>
      <c r="J114" s="42">
        <v>0.0</v>
      </c>
      <c r="K114" s="2">
        <v>6.0</v>
      </c>
      <c r="L114" s="2">
        <v>6.0</v>
      </c>
      <c r="O114" s="5" t="s">
        <v>236</v>
      </c>
      <c r="P114" s="2" t="s">
        <v>173</v>
      </c>
      <c r="Q114" s="43">
        <v>0.0</v>
      </c>
      <c r="R114" s="43">
        <v>0.0</v>
      </c>
      <c r="S114" s="43">
        <v>0.0</v>
      </c>
      <c r="T114" s="43">
        <v>0.0</v>
      </c>
      <c r="U114" s="66">
        <v>0.0</v>
      </c>
      <c r="V114" s="66">
        <v>0.0</v>
      </c>
      <c r="W114" s="44">
        <v>0.0</v>
      </c>
      <c r="X114" s="5">
        <v>1.0</v>
      </c>
      <c r="Y114" s="2">
        <v>1.0</v>
      </c>
      <c r="Z114" s="2" t="s">
        <v>170</v>
      </c>
    </row>
    <row r="115" ht="15.75" customHeight="1">
      <c r="B115" s="5" t="s">
        <v>221</v>
      </c>
      <c r="C115" s="2" t="s">
        <v>175</v>
      </c>
      <c r="D115" s="41">
        <v>0.17</v>
      </c>
      <c r="E115" s="41">
        <v>0.0</v>
      </c>
      <c r="F115" s="41">
        <v>0.0</v>
      </c>
      <c r="G115" s="41">
        <v>0.17</v>
      </c>
      <c r="H115" s="65">
        <v>0.0</v>
      </c>
      <c r="I115" s="65">
        <v>0.0</v>
      </c>
      <c r="J115" s="42">
        <v>0.0</v>
      </c>
      <c r="K115" s="2">
        <v>6.0</v>
      </c>
      <c r="L115" s="2">
        <v>6.0</v>
      </c>
      <c r="O115" s="38" t="s">
        <v>235</v>
      </c>
      <c r="P115" s="19" t="s">
        <v>169</v>
      </c>
      <c r="Q115" s="39">
        <v>1.0</v>
      </c>
      <c r="R115" s="39">
        <v>1.0</v>
      </c>
      <c r="S115" s="39">
        <v>1.0</v>
      </c>
      <c r="T115" s="39">
        <v>1.0</v>
      </c>
      <c r="U115" s="64">
        <v>1.0</v>
      </c>
      <c r="V115" s="64">
        <v>1.0</v>
      </c>
      <c r="W115" s="40">
        <v>1.0</v>
      </c>
      <c r="X115" s="5">
        <v>1.0</v>
      </c>
      <c r="Y115" s="2">
        <v>1.0</v>
      </c>
      <c r="Z115" s="2" t="s">
        <v>170</v>
      </c>
    </row>
    <row r="116" ht="15.75" customHeight="1">
      <c r="B116" s="5" t="s">
        <v>221</v>
      </c>
      <c r="C116" s="2" t="s">
        <v>176</v>
      </c>
      <c r="D116" s="41">
        <v>0.17</v>
      </c>
      <c r="E116" s="41">
        <v>0.0</v>
      </c>
      <c r="F116" s="41">
        <v>0.17</v>
      </c>
      <c r="G116" s="41">
        <v>0.17</v>
      </c>
      <c r="H116" s="65">
        <v>0.17</v>
      </c>
      <c r="I116" s="65">
        <v>0.0</v>
      </c>
      <c r="J116" s="42">
        <v>0.0</v>
      </c>
      <c r="K116" s="2">
        <v>6.0</v>
      </c>
      <c r="L116" s="2">
        <v>6.0</v>
      </c>
      <c r="O116" s="5" t="s">
        <v>235</v>
      </c>
      <c r="P116" s="2" t="s">
        <v>170</v>
      </c>
      <c r="Q116" s="41">
        <v>0.0</v>
      </c>
      <c r="R116" s="41">
        <v>0.0</v>
      </c>
      <c r="S116" s="41">
        <v>1.0</v>
      </c>
      <c r="T116" s="41">
        <v>0.0</v>
      </c>
      <c r="U116" s="65">
        <v>0.0</v>
      </c>
      <c r="V116" s="65">
        <v>1.0</v>
      </c>
      <c r="W116" s="42">
        <v>0.0</v>
      </c>
      <c r="X116" s="5">
        <v>1.0</v>
      </c>
      <c r="Y116" s="2">
        <v>1.0</v>
      </c>
      <c r="Z116" s="2" t="s">
        <v>171</v>
      </c>
    </row>
    <row r="117" ht="15.75" customHeight="1">
      <c r="B117" s="5" t="s">
        <v>221</v>
      </c>
      <c r="C117" s="2" t="s">
        <v>177</v>
      </c>
      <c r="D117" s="41">
        <v>0.0</v>
      </c>
      <c r="E117" s="41">
        <v>0.0</v>
      </c>
      <c r="F117" s="41">
        <v>0.33</v>
      </c>
      <c r="G117" s="41">
        <v>0.33</v>
      </c>
      <c r="H117" s="65">
        <v>0.0</v>
      </c>
      <c r="I117" s="65">
        <v>0.0</v>
      </c>
      <c r="J117" s="42">
        <v>0.0</v>
      </c>
      <c r="K117" s="2">
        <v>6.0</v>
      </c>
      <c r="L117" s="2">
        <v>6.0</v>
      </c>
      <c r="O117" s="5" t="s">
        <v>235</v>
      </c>
      <c r="P117" s="2" t="s">
        <v>171</v>
      </c>
      <c r="Q117" s="41">
        <v>0.0</v>
      </c>
      <c r="R117" s="41">
        <v>0.0</v>
      </c>
      <c r="S117" s="41">
        <v>1.0</v>
      </c>
      <c r="T117" s="41">
        <v>0.0</v>
      </c>
      <c r="U117" s="65">
        <v>0.0</v>
      </c>
      <c r="V117" s="65">
        <v>1.0</v>
      </c>
      <c r="W117" s="42">
        <v>0.0</v>
      </c>
      <c r="X117" s="5">
        <v>1.0</v>
      </c>
      <c r="Y117" s="2">
        <v>1.0</v>
      </c>
      <c r="Z117" s="2" t="s">
        <v>171</v>
      </c>
    </row>
    <row r="118" ht="15.75" customHeight="1">
      <c r="B118" s="5" t="s">
        <v>280</v>
      </c>
      <c r="C118" s="2" t="s">
        <v>254</v>
      </c>
      <c r="D118" s="43">
        <v>1.0</v>
      </c>
      <c r="E118" s="43">
        <v>1.0</v>
      </c>
      <c r="F118" s="43">
        <v>1.0</v>
      </c>
      <c r="G118" s="43">
        <v>1.0</v>
      </c>
      <c r="H118" s="66">
        <v>1.0</v>
      </c>
      <c r="I118" s="66">
        <v>1.0</v>
      </c>
      <c r="J118" s="44">
        <v>0.0</v>
      </c>
      <c r="K118" s="2">
        <v>1.0</v>
      </c>
      <c r="L118" s="2">
        <v>6.0</v>
      </c>
      <c r="O118" s="5" t="s">
        <v>235</v>
      </c>
      <c r="P118" s="2" t="s">
        <v>172</v>
      </c>
      <c r="Q118" s="41">
        <v>0.0</v>
      </c>
      <c r="R118" s="41">
        <v>0.0</v>
      </c>
      <c r="S118" s="41">
        <v>1.0</v>
      </c>
      <c r="T118" s="41">
        <v>0.0</v>
      </c>
      <c r="U118" s="65">
        <v>0.0</v>
      </c>
      <c r="V118" s="65">
        <v>1.0</v>
      </c>
      <c r="W118" s="42">
        <v>0.0</v>
      </c>
      <c r="X118" s="5">
        <v>1.0</v>
      </c>
      <c r="Y118" s="2">
        <v>1.0</v>
      </c>
      <c r="Z118" s="2" t="s">
        <v>171</v>
      </c>
    </row>
    <row r="119" ht="15.75" customHeight="1">
      <c r="B119" s="50" t="s">
        <v>279</v>
      </c>
      <c r="C119" s="51" t="s">
        <v>250</v>
      </c>
      <c r="D119" s="41" t="s">
        <v>217</v>
      </c>
      <c r="E119" s="41" t="s">
        <v>217</v>
      </c>
      <c r="F119" s="41" t="s">
        <v>217</v>
      </c>
      <c r="G119" s="41" t="s">
        <v>217</v>
      </c>
      <c r="H119" s="65" t="s">
        <v>217</v>
      </c>
      <c r="I119" s="65" t="s">
        <v>217</v>
      </c>
      <c r="J119" s="42" t="s">
        <v>217</v>
      </c>
      <c r="K119" s="2">
        <v>0.0</v>
      </c>
      <c r="L119" s="2">
        <v>6.0</v>
      </c>
      <c r="O119" s="5" t="s">
        <v>235</v>
      </c>
      <c r="P119" s="2" t="s">
        <v>173</v>
      </c>
      <c r="Q119" s="43">
        <v>0.0</v>
      </c>
      <c r="R119" s="43">
        <v>0.0</v>
      </c>
      <c r="S119" s="43">
        <v>1.0</v>
      </c>
      <c r="T119" s="43">
        <v>0.0</v>
      </c>
      <c r="U119" s="66">
        <v>0.0</v>
      </c>
      <c r="V119" s="66">
        <v>1.0</v>
      </c>
      <c r="W119" s="44">
        <v>0.0</v>
      </c>
      <c r="X119" s="5">
        <v>1.0</v>
      </c>
      <c r="Y119" s="2">
        <v>1.0</v>
      </c>
      <c r="Z119" s="2" t="s">
        <v>171</v>
      </c>
    </row>
    <row r="120" ht="15.75" customHeight="1">
      <c r="B120" s="5" t="s">
        <v>279</v>
      </c>
      <c r="C120" s="2" t="s">
        <v>179</v>
      </c>
      <c r="D120" s="41" t="s">
        <v>217</v>
      </c>
      <c r="E120" s="41" t="s">
        <v>217</v>
      </c>
      <c r="F120" s="41" t="s">
        <v>217</v>
      </c>
      <c r="G120" s="41" t="s">
        <v>217</v>
      </c>
      <c r="H120" s="65" t="s">
        <v>217</v>
      </c>
      <c r="I120" s="65" t="s">
        <v>217</v>
      </c>
      <c r="J120" s="42" t="s">
        <v>217</v>
      </c>
      <c r="K120" s="2">
        <v>0.0</v>
      </c>
      <c r="L120" s="2">
        <v>6.0</v>
      </c>
      <c r="O120" s="38" t="s">
        <v>273</v>
      </c>
      <c r="P120" s="19" t="s">
        <v>169</v>
      </c>
      <c r="Q120" s="39">
        <v>0.0</v>
      </c>
      <c r="R120" s="39">
        <v>0.0</v>
      </c>
      <c r="S120" s="39">
        <v>0.0</v>
      </c>
      <c r="T120" s="39">
        <v>0.0</v>
      </c>
      <c r="U120" s="64">
        <v>0.0</v>
      </c>
      <c r="V120" s="64">
        <v>0.0</v>
      </c>
      <c r="W120" s="40">
        <v>0.0</v>
      </c>
      <c r="X120" s="5">
        <v>1.0</v>
      </c>
      <c r="Y120" s="2">
        <v>1.0</v>
      </c>
      <c r="Z120" s="2" t="s">
        <v>171</v>
      </c>
    </row>
    <row r="121" ht="15.75" customHeight="1">
      <c r="B121" s="45" t="s">
        <v>279</v>
      </c>
      <c r="C121" s="30" t="s">
        <v>180</v>
      </c>
      <c r="D121" s="46" t="s">
        <v>217</v>
      </c>
      <c r="E121" s="46" t="s">
        <v>217</v>
      </c>
      <c r="F121" s="46" t="s">
        <v>217</v>
      </c>
      <c r="G121" s="46" t="s">
        <v>217</v>
      </c>
      <c r="H121" s="67" t="s">
        <v>217</v>
      </c>
      <c r="I121" s="67" t="s">
        <v>217</v>
      </c>
      <c r="J121" s="47" t="s">
        <v>217</v>
      </c>
      <c r="K121" s="2">
        <v>0.0</v>
      </c>
      <c r="L121" s="2">
        <v>6.0</v>
      </c>
      <c r="O121" s="5" t="s">
        <v>273</v>
      </c>
      <c r="P121" s="2" t="s">
        <v>170</v>
      </c>
      <c r="Q121" s="41">
        <v>0.0</v>
      </c>
      <c r="R121" s="41">
        <v>0.0</v>
      </c>
      <c r="S121" s="41">
        <v>0.0</v>
      </c>
      <c r="T121" s="41">
        <v>0.0</v>
      </c>
      <c r="U121" s="65">
        <v>0.0</v>
      </c>
      <c r="V121" s="65">
        <v>0.0</v>
      </c>
      <c r="W121" s="42">
        <v>0.0</v>
      </c>
      <c r="X121" s="5">
        <v>1.0</v>
      </c>
      <c r="Y121" s="2">
        <v>1.0</v>
      </c>
      <c r="Z121" s="2" t="s">
        <v>171</v>
      </c>
    </row>
    <row r="122" ht="15.75" customHeight="1">
      <c r="B122" s="5" t="s">
        <v>261</v>
      </c>
      <c r="C122" s="2" t="s">
        <v>169</v>
      </c>
      <c r="D122" s="48">
        <v>0.5</v>
      </c>
      <c r="E122" s="48">
        <v>0.2</v>
      </c>
      <c r="F122" s="48">
        <v>0.83</v>
      </c>
      <c r="G122" s="48">
        <v>0.83</v>
      </c>
      <c r="H122" s="68">
        <v>0.33</v>
      </c>
      <c r="I122" s="68">
        <v>0.33</v>
      </c>
      <c r="J122" s="49">
        <v>0.83</v>
      </c>
      <c r="K122" s="2">
        <v>6.0</v>
      </c>
      <c r="L122" s="2">
        <v>6.0</v>
      </c>
      <c r="O122" s="5" t="s">
        <v>273</v>
      </c>
      <c r="P122" s="2" t="s">
        <v>171</v>
      </c>
      <c r="Q122" s="41">
        <v>0.0</v>
      </c>
      <c r="R122" s="41">
        <v>0.0</v>
      </c>
      <c r="S122" s="41">
        <v>0.0</v>
      </c>
      <c r="T122" s="41">
        <v>0.0</v>
      </c>
      <c r="U122" s="65">
        <v>0.0</v>
      </c>
      <c r="V122" s="65">
        <v>0.0</v>
      </c>
      <c r="W122" s="42">
        <v>0.0</v>
      </c>
      <c r="X122" s="5">
        <v>1.0</v>
      </c>
      <c r="Y122" s="2">
        <v>1.0</v>
      </c>
      <c r="Z122" s="2" t="s">
        <v>171</v>
      </c>
    </row>
    <row r="123" ht="15.75" customHeight="1">
      <c r="B123" s="5" t="s">
        <v>261</v>
      </c>
      <c r="C123" s="2" t="s">
        <v>170</v>
      </c>
      <c r="D123" s="41">
        <v>0.33</v>
      </c>
      <c r="E123" s="41">
        <v>0.2</v>
      </c>
      <c r="F123" s="41">
        <v>0.33</v>
      </c>
      <c r="G123" s="41">
        <v>0.17</v>
      </c>
      <c r="H123" s="65">
        <v>0.33</v>
      </c>
      <c r="I123" s="65">
        <v>0.0</v>
      </c>
      <c r="J123" s="42">
        <v>0.17</v>
      </c>
      <c r="K123" s="2">
        <v>6.0</v>
      </c>
      <c r="L123" s="2">
        <v>6.0</v>
      </c>
      <c r="O123" s="5" t="s">
        <v>273</v>
      </c>
      <c r="P123" s="2" t="s">
        <v>172</v>
      </c>
      <c r="Q123" s="41">
        <v>0.0</v>
      </c>
      <c r="R123" s="41">
        <v>0.0</v>
      </c>
      <c r="S123" s="41">
        <v>0.0</v>
      </c>
      <c r="T123" s="41">
        <v>0.0</v>
      </c>
      <c r="U123" s="65">
        <v>0.0</v>
      </c>
      <c r="V123" s="65">
        <v>0.0</v>
      </c>
      <c r="W123" s="42">
        <v>0.0</v>
      </c>
      <c r="X123" s="5">
        <v>1.0</v>
      </c>
      <c r="Y123" s="2">
        <v>1.0</v>
      </c>
      <c r="Z123" s="2" t="s">
        <v>171</v>
      </c>
    </row>
    <row r="124" ht="15.75" customHeight="1">
      <c r="B124" s="5" t="s">
        <v>261</v>
      </c>
      <c r="C124" s="2" t="s">
        <v>171</v>
      </c>
      <c r="D124" s="41">
        <v>0.17</v>
      </c>
      <c r="E124" s="41">
        <v>0.2</v>
      </c>
      <c r="F124" s="41">
        <v>0.0</v>
      </c>
      <c r="G124" s="41">
        <v>0.0</v>
      </c>
      <c r="H124" s="65">
        <v>0.0</v>
      </c>
      <c r="I124" s="65">
        <v>0.0</v>
      </c>
      <c r="J124" s="42">
        <v>0.17</v>
      </c>
      <c r="K124" s="2">
        <v>6.0</v>
      </c>
      <c r="L124" s="2">
        <v>6.0</v>
      </c>
      <c r="O124" s="5" t="s">
        <v>273</v>
      </c>
      <c r="P124" s="2" t="s">
        <v>173</v>
      </c>
      <c r="Q124" s="43">
        <v>0.0</v>
      </c>
      <c r="R124" s="43">
        <v>0.0</v>
      </c>
      <c r="S124" s="43">
        <v>0.0</v>
      </c>
      <c r="T124" s="43">
        <v>0.0</v>
      </c>
      <c r="U124" s="66">
        <v>0.0</v>
      </c>
      <c r="V124" s="66">
        <v>0.0</v>
      </c>
      <c r="W124" s="44">
        <v>0.0</v>
      </c>
      <c r="X124" s="5">
        <v>1.0</v>
      </c>
      <c r="Y124" s="2">
        <v>1.0</v>
      </c>
      <c r="Z124" s="2" t="s">
        <v>172</v>
      </c>
    </row>
    <row r="125" ht="15.75" customHeight="1">
      <c r="B125" s="5" t="s">
        <v>261</v>
      </c>
      <c r="C125" s="2" t="s">
        <v>172</v>
      </c>
      <c r="D125" s="41">
        <v>0.0</v>
      </c>
      <c r="E125" s="41">
        <v>0.0</v>
      </c>
      <c r="F125" s="41">
        <v>0.0</v>
      </c>
      <c r="G125" s="41">
        <v>0.0</v>
      </c>
      <c r="H125" s="65">
        <v>0.0</v>
      </c>
      <c r="I125" s="65">
        <v>0.0</v>
      </c>
      <c r="J125" s="42">
        <v>0.0</v>
      </c>
      <c r="K125" s="2">
        <v>6.0</v>
      </c>
      <c r="L125" s="2">
        <v>6.0</v>
      </c>
      <c r="O125" s="38" t="s">
        <v>272</v>
      </c>
      <c r="P125" s="19" t="s">
        <v>169</v>
      </c>
      <c r="Q125" s="39">
        <v>1.0</v>
      </c>
      <c r="R125" s="39">
        <v>1.0</v>
      </c>
      <c r="S125" s="39">
        <v>0.0</v>
      </c>
      <c r="T125" s="39">
        <v>1.0</v>
      </c>
      <c r="U125" s="64">
        <v>0.0</v>
      </c>
      <c r="V125" s="64">
        <v>1.0</v>
      </c>
      <c r="W125" s="40">
        <v>1.0</v>
      </c>
      <c r="X125" s="5">
        <v>1.0</v>
      </c>
      <c r="Y125" s="2">
        <v>1.0</v>
      </c>
      <c r="Z125" s="2" t="s">
        <v>172</v>
      </c>
    </row>
    <row r="126" ht="15.75" customHeight="1">
      <c r="B126" s="5" t="s">
        <v>261</v>
      </c>
      <c r="C126" s="2" t="s">
        <v>173</v>
      </c>
      <c r="D126" s="41">
        <v>0.17</v>
      </c>
      <c r="E126" s="41">
        <v>0.2</v>
      </c>
      <c r="F126" s="41">
        <v>0.17</v>
      </c>
      <c r="G126" s="41">
        <v>0.17</v>
      </c>
      <c r="H126" s="65">
        <v>0.17</v>
      </c>
      <c r="I126" s="65">
        <v>0.0</v>
      </c>
      <c r="J126" s="42">
        <v>0.33</v>
      </c>
      <c r="K126" s="2">
        <v>6.0</v>
      </c>
      <c r="L126" s="2">
        <v>6.0</v>
      </c>
      <c r="O126" s="5" t="s">
        <v>272</v>
      </c>
      <c r="P126" s="2" t="s">
        <v>170</v>
      </c>
      <c r="Q126" s="41">
        <v>0.0</v>
      </c>
      <c r="R126" s="41">
        <v>0.0</v>
      </c>
      <c r="S126" s="41">
        <v>1.0</v>
      </c>
      <c r="T126" s="41">
        <v>1.0</v>
      </c>
      <c r="U126" s="65">
        <v>0.0</v>
      </c>
      <c r="V126" s="65">
        <v>1.0</v>
      </c>
      <c r="W126" s="42">
        <v>1.0</v>
      </c>
      <c r="X126" s="5">
        <v>1.0</v>
      </c>
      <c r="Y126" s="2">
        <v>1.0</v>
      </c>
      <c r="Z126" s="2" t="s">
        <v>172</v>
      </c>
    </row>
    <row r="127" ht="15.75" customHeight="1">
      <c r="B127" s="52" t="s">
        <v>261</v>
      </c>
      <c r="C127" s="53" t="s">
        <v>174</v>
      </c>
      <c r="D127" s="41">
        <v>0.17</v>
      </c>
      <c r="E127" s="41">
        <v>0.2</v>
      </c>
      <c r="F127" s="41">
        <v>0.33</v>
      </c>
      <c r="G127" s="41">
        <v>0.17</v>
      </c>
      <c r="H127" s="65">
        <v>0.0</v>
      </c>
      <c r="I127" s="65">
        <v>0.17</v>
      </c>
      <c r="J127" s="42">
        <v>0.17</v>
      </c>
      <c r="K127" s="2">
        <v>6.0</v>
      </c>
      <c r="L127" s="2">
        <v>6.0</v>
      </c>
      <c r="O127" s="5" t="s">
        <v>272</v>
      </c>
      <c r="P127" s="2" t="s">
        <v>171</v>
      </c>
      <c r="Q127" s="41">
        <v>0.0</v>
      </c>
      <c r="R127" s="41">
        <v>0.0</v>
      </c>
      <c r="S127" s="41">
        <v>0.0</v>
      </c>
      <c r="T127" s="41">
        <v>0.0</v>
      </c>
      <c r="U127" s="65">
        <v>0.0</v>
      </c>
      <c r="V127" s="65">
        <v>0.0</v>
      </c>
      <c r="W127" s="42">
        <v>0.0</v>
      </c>
      <c r="X127" s="5">
        <v>1.0</v>
      </c>
      <c r="Y127" s="2">
        <v>1.0</v>
      </c>
      <c r="Z127" s="2" t="s">
        <v>172</v>
      </c>
    </row>
    <row r="128" ht="15.75" customHeight="1">
      <c r="B128" s="5" t="s">
        <v>261</v>
      </c>
      <c r="C128" s="2" t="s">
        <v>175</v>
      </c>
      <c r="D128" s="48">
        <v>0.17</v>
      </c>
      <c r="E128" s="48">
        <v>0.2</v>
      </c>
      <c r="F128" s="48">
        <v>0.33</v>
      </c>
      <c r="G128" s="48">
        <v>0.33</v>
      </c>
      <c r="H128" s="68">
        <v>0.17</v>
      </c>
      <c r="I128" s="68">
        <v>0.0</v>
      </c>
      <c r="J128" s="49">
        <v>0.17</v>
      </c>
      <c r="K128" s="2">
        <v>6.0</v>
      </c>
      <c r="L128" s="2">
        <v>6.0</v>
      </c>
      <c r="O128" s="5" t="s">
        <v>272</v>
      </c>
      <c r="P128" s="2" t="s">
        <v>172</v>
      </c>
      <c r="Q128" s="41">
        <v>0.0</v>
      </c>
      <c r="R128" s="41">
        <v>0.0</v>
      </c>
      <c r="S128" s="41">
        <v>0.0</v>
      </c>
      <c r="T128" s="41">
        <v>0.0</v>
      </c>
      <c r="U128" s="65">
        <v>0.0</v>
      </c>
      <c r="V128" s="65">
        <v>0.0</v>
      </c>
      <c r="W128" s="42">
        <v>0.0</v>
      </c>
      <c r="X128" s="5">
        <v>1.0</v>
      </c>
      <c r="Y128" s="2">
        <v>1.0</v>
      </c>
      <c r="Z128" s="2" t="s">
        <v>172</v>
      </c>
    </row>
    <row r="129" ht="15.75" customHeight="1">
      <c r="B129" s="5" t="s">
        <v>261</v>
      </c>
      <c r="C129" s="2" t="s">
        <v>176</v>
      </c>
      <c r="D129" s="41">
        <v>0.17</v>
      </c>
      <c r="E129" s="41">
        <v>0.2</v>
      </c>
      <c r="F129" s="41">
        <v>0.17</v>
      </c>
      <c r="G129" s="41">
        <v>0.17</v>
      </c>
      <c r="H129" s="65">
        <v>0.17</v>
      </c>
      <c r="I129" s="65">
        <v>0.0</v>
      </c>
      <c r="J129" s="42">
        <v>0.33</v>
      </c>
      <c r="K129" s="2">
        <v>6.0</v>
      </c>
      <c r="L129" s="2">
        <v>6.0</v>
      </c>
      <c r="O129" s="5" t="s">
        <v>272</v>
      </c>
      <c r="P129" s="2" t="s">
        <v>173</v>
      </c>
      <c r="Q129" s="43">
        <v>0.0</v>
      </c>
      <c r="R129" s="43">
        <v>0.0</v>
      </c>
      <c r="S129" s="43">
        <v>0.0</v>
      </c>
      <c r="T129" s="43">
        <v>1.0</v>
      </c>
      <c r="U129" s="66">
        <v>0.0</v>
      </c>
      <c r="V129" s="66">
        <v>0.0</v>
      </c>
      <c r="W129" s="44">
        <v>0.0</v>
      </c>
      <c r="X129" s="5">
        <v>1.0</v>
      </c>
      <c r="Y129" s="2">
        <v>1.0</v>
      </c>
      <c r="Z129" s="2" t="s">
        <v>172</v>
      </c>
    </row>
    <row r="130" ht="15.75" customHeight="1">
      <c r="B130" s="5" t="s">
        <v>261</v>
      </c>
      <c r="C130" s="2" t="s">
        <v>177</v>
      </c>
      <c r="D130" s="41">
        <v>0.0</v>
      </c>
      <c r="E130" s="41">
        <v>0.0</v>
      </c>
      <c r="F130" s="41">
        <v>0.33</v>
      </c>
      <c r="G130" s="41">
        <v>0.17</v>
      </c>
      <c r="H130" s="65">
        <v>0.0</v>
      </c>
      <c r="I130" s="65">
        <v>0.0</v>
      </c>
      <c r="J130" s="42">
        <v>0.17</v>
      </c>
      <c r="K130" s="2">
        <v>6.0</v>
      </c>
      <c r="L130" s="2">
        <v>6.0</v>
      </c>
      <c r="O130" s="38" t="s">
        <v>271</v>
      </c>
      <c r="P130" s="19" t="s">
        <v>169</v>
      </c>
      <c r="Q130" s="39">
        <v>1.0</v>
      </c>
      <c r="R130" s="39">
        <v>1.0</v>
      </c>
      <c r="S130" s="39">
        <v>1.0</v>
      </c>
      <c r="T130" s="39">
        <v>0.0</v>
      </c>
      <c r="U130" s="64">
        <v>1.0</v>
      </c>
      <c r="V130" s="64">
        <v>1.0</v>
      </c>
      <c r="W130" s="40">
        <v>1.0</v>
      </c>
      <c r="X130" s="5">
        <v>1.0</v>
      </c>
      <c r="Y130" s="2">
        <v>1.0</v>
      </c>
      <c r="Z130" s="2" t="s">
        <v>172</v>
      </c>
    </row>
    <row r="131" ht="15.75" customHeight="1">
      <c r="B131" s="5" t="s">
        <v>278</v>
      </c>
      <c r="C131" s="2" t="s">
        <v>180</v>
      </c>
      <c r="D131" s="41">
        <v>1.0</v>
      </c>
      <c r="E131" s="41" t="s">
        <v>217</v>
      </c>
      <c r="F131" s="41">
        <v>0.0</v>
      </c>
      <c r="G131" s="41">
        <v>0.0</v>
      </c>
      <c r="H131" s="65">
        <v>1.0</v>
      </c>
      <c r="I131" s="65">
        <v>0.0</v>
      </c>
      <c r="J131" s="42">
        <v>0.0</v>
      </c>
      <c r="K131" s="2">
        <v>1.0</v>
      </c>
      <c r="L131" s="2">
        <v>6.0</v>
      </c>
      <c r="O131" s="5" t="s">
        <v>271</v>
      </c>
      <c r="P131" s="2" t="s">
        <v>170</v>
      </c>
      <c r="Q131" s="41">
        <v>0.0</v>
      </c>
      <c r="R131" s="41">
        <v>0.0</v>
      </c>
      <c r="S131" s="41">
        <v>0.0</v>
      </c>
      <c r="T131" s="41">
        <v>0.0</v>
      </c>
      <c r="U131" s="65">
        <v>0.0</v>
      </c>
      <c r="V131" s="65">
        <v>0.0</v>
      </c>
      <c r="W131" s="42">
        <v>0.0</v>
      </c>
      <c r="X131" s="5">
        <v>1.0</v>
      </c>
      <c r="Y131" s="2">
        <v>1.0</v>
      </c>
      <c r="Z131" s="2" t="s">
        <v>172</v>
      </c>
    </row>
    <row r="132" ht="15.75" customHeight="1">
      <c r="B132" s="5" t="s">
        <v>277</v>
      </c>
      <c r="C132" s="2" t="s">
        <v>250</v>
      </c>
      <c r="D132" s="41" t="s">
        <v>217</v>
      </c>
      <c r="E132" s="41" t="s">
        <v>217</v>
      </c>
      <c r="F132" s="41" t="s">
        <v>217</v>
      </c>
      <c r="G132" s="41" t="s">
        <v>217</v>
      </c>
      <c r="H132" s="65" t="s">
        <v>217</v>
      </c>
      <c r="I132" s="65" t="s">
        <v>217</v>
      </c>
      <c r="J132" s="42" t="s">
        <v>217</v>
      </c>
      <c r="K132" s="2">
        <v>0.0</v>
      </c>
      <c r="L132" s="2">
        <v>6.0</v>
      </c>
      <c r="O132" s="5" t="s">
        <v>271</v>
      </c>
      <c r="P132" s="2" t="s">
        <v>171</v>
      </c>
      <c r="Q132" s="41">
        <v>0.0</v>
      </c>
      <c r="R132" s="41">
        <v>0.0</v>
      </c>
      <c r="S132" s="41">
        <v>0.0</v>
      </c>
      <c r="T132" s="41">
        <v>0.0</v>
      </c>
      <c r="U132" s="65">
        <v>0.0</v>
      </c>
      <c r="V132" s="65">
        <v>0.0</v>
      </c>
      <c r="W132" s="42">
        <v>0.0</v>
      </c>
      <c r="X132" s="5">
        <v>1.0</v>
      </c>
      <c r="Y132" s="2">
        <v>1.0</v>
      </c>
      <c r="Z132" s="2" t="s">
        <v>173</v>
      </c>
    </row>
    <row r="133" ht="15.75" customHeight="1">
      <c r="B133" s="5" t="s">
        <v>277</v>
      </c>
      <c r="C133" s="2" t="s">
        <v>179</v>
      </c>
      <c r="D133" s="41" t="s">
        <v>217</v>
      </c>
      <c r="E133" s="41" t="s">
        <v>217</v>
      </c>
      <c r="F133" s="41" t="s">
        <v>217</v>
      </c>
      <c r="G133" s="41" t="s">
        <v>217</v>
      </c>
      <c r="H133" s="65" t="s">
        <v>217</v>
      </c>
      <c r="I133" s="65" t="s">
        <v>217</v>
      </c>
      <c r="J133" s="42" t="s">
        <v>217</v>
      </c>
      <c r="K133" s="2">
        <v>0.0</v>
      </c>
      <c r="L133" s="2">
        <v>6.0</v>
      </c>
      <c r="O133" s="5" t="s">
        <v>271</v>
      </c>
      <c r="P133" s="2" t="s">
        <v>172</v>
      </c>
      <c r="Q133" s="41">
        <v>0.0</v>
      </c>
      <c r="R133" s="41">
        <v>0.0</v>
      </c>
      <c r="S133" s="41">
        <v>0.0</v>
      </c>
      <c r="T133" s="41">
        <v>0.0</v>
      </c>
      <c r="U133" s="65">
        <v>0.0</v>
      </c>
      <c r="V133" s="65">
        <v>0.0</v>
      </c>
      <c r="W133" s="42">
        <v>0.0</v>
      </c>
      <c r="X133" s="5">
        <v>1.0</v>
      </c>
      <c r="Y133" s="2">
        <v>1.0</v>
      </c>
      <c r="Z133" s="2" t="s">
        <v>173</v>
      </c>
    </row>
    <row r="134" ht="15.75" customHeight="1">
      <c r="B134" s="5" t="s">
        <v>277</v>
      </c>
      <c r="C134" s="2" t="s">
        <v>254</v>
      </c>
      <c r="D134" s="43" t="s">
        <v>217</v>
      </c>
      <c r="E134" s="43" t="s">
        <v>217</v>
      </c>
      <c r="F134" s="43" t="s">
        <v>217</v>
      </c>
      <c r="G134" s="43" t="s">
        <v>217</v>
      </c>
      <c r="H134" s="66" t="s">
        <v>217</v>
      </c>
      <c r="I134" s="66" t="s">
        <v>217</v>
      </c>
      <c r="J134" s="44" t="s">
        <v>217</v>
      </c>
      <c r="K134" s="2">
        <v>0.0</v>
      </c>
      <c r="L134" s="2">
        <v>6.0</v>
      </c>
      <c r="O134" s="5" t="s">
        <v>271</v>
      </c>
      <c r="P134" s="2" t="s">
        <v>173</v>
      </c>
      <c r="Q134" s="43">
        <v>0.0</v>
      </c>
      <c r="R134" s="43">
        <v>0.0</v>
      </c>
      <c r="S134" s="43">
        <v>0.0</v>
      </c>
      <c r="T134" s="43">
        <v>0.0</v>
      </c>
      <c r="U134" s="66">
        <v>0.0</v>
      </c>
      <c r="V134" s="66">
        <v>0.0</v>
      </c>
      <c r="W134" s="44">
        <v>0.0</v>
      </c>
      <c r="X134" s="5">
        <v>1.0</v>
      </c>
      <c r="Y134" s="2">
        <v>1.0</v>
      </c>
      <c r="Z134" s="2" t="s">
        <v>173</v>
      </c>
    </row>
    <row r="135" ht="15.75" customHeight="1">
      <c r="B135" s="38" t="s">
        <v>218</v>
      </c>
      <c r="C135" s="19" t="s">
        <v>169</v>
      </c>
      <c r="D135" s="39">
        <v>0.17</v>
      </c>
      <c r="E135" s="39">
        <v>0.0</v>
      </c>
      <c r="F135" s="39">
        <v>0.0</v>
      </c>
      <c r="G135" s="39">
        <v>0.0</v>
      </c>
      <c r="H135" s="64">
        <v>0.17</v>
      </c>
      <c r="I135" s="64">
        <v>0.0</v>
      </c>
      <c r="J135" s="40">
        <v>0.0</v>
      </c>
      <c r="K135" s="2">
        <v>6.0</v>
      </c>
      <c r="L135" s="2">
        <v>6.0</v>
      </c>
      <c r="O135" s="38" t="s">
        <v>234</v>
      </c>
      <c r="P135" s="19" t="s">
        <v>169</v>
      </c>
      <c r="Q135" s="39">
        <v>0.0</v>
      </c>
      <c r="R135" s="39" t="s">
        <v>217</v>
      </c>
      <c r="S135" s="39">
        <v>0.0</v>
      </c>
      <c r="T135" s="39">
        <v>0.0</v>
      </c>
      <c r="U135" s="64">
        <v>0.0</v>
      </c>
      <c r="V135" s="64">
        <v>0.0</v>
      </c>
      <c r="W135" s="40">
        <v>0.0</v>
      </c>
      <c r="X135" s="5">
        <v>1.0</v>
      </c>
      <c r="Y135" s="2">
        <v>1.0</v>
      </c>
      <c r="Z135" s="2" t="s">
        <v>173</v>
      </c>
    </row>
    <row r="136" ht="15.75" customHeight="1">
      <c r="B136" s="5" t="s">
        <v>218</v>
      </c>
      <c r="C136" s="2" t="s">
        <v>170</v>
      </c>
      <c r="D136" s="43">
        <v>0.0</v>
      </c>
      <c r="E136" s="43">
        <v>0.0</v>
      </c>
      <c r="F136" s="43">
        <v>0.17</v>
      </c>
      <c r="G136" s="43">
        <v>0.17</v>
      </c>
      <c r="H136" s="66">
        <v>0.0</v>
      </c>
      <c r="I136" s="66">
        <v>0.17</v>
      </c>
      <c r="J136" s="44">
        <v>0.0</v>
      </c>
      <c r="K136" s="2">
        <v>6.0</v>
      </c>
      <c r="L136" s="2">
        <v>6.0</v>
      </c>
      <c r="O136" s="5" t="s">
        <v>234</v>
      </c>
      <c r="P136" s="2" t="s">
        <v>170</v>
      </c>
      <c r="Q136" s="41">
        <v>0.0</v>
      </c>
      <c r="R136" s="41" t="s">
        <v>217</v>
      </c>
      <c r="S136" s="41">
        <v>0.0</v>
      </c>
      <c r="T136" s="41">
        <v>0.0</v>
      </c>
      <c r="U136" s="65">
        <v>0.0</v>
      </c>
      <c r="V136" s="65">
        <v>0.0</v>
      </c>
      <c r="W136" s="42">
        <v>0.0</v>
      </c>
      <c r="X136" s="5">
        <v>1.0</v>
      </c>
      <c r="Y136" s="2">
        <v>1.0</v>
      </c>
      <c r="Z136" s="2" t="s">
        <v>173</v>
      </c>
    </row>
    <row r="137" ht="15.75" customHeight="1">
      <c r="B137" s="50" t="s">
        <v>218</v>
      </c>
      <c r="C137" s="51" t="s">
        <v>171</v>
      </c>
      <c r="D137" s="41">
        <v>0.0</v>
      </c>
      <c r="E137" s="41">
        <v>0.0</v>
      </c>
      <c r="F137" s="41">
        <v>0.0</v>
      </c>
      <c r="G137" s="41">
        <v>0.0</v>
      </c>
      <c r="H137" s="65">
        <v>0.0</v>
      </c>
      <c r="I137" s="65">
        <v>0.0</v>
      </c>
      <c r="J137" s="42">
        <v>0.0</v>
      </c>
      <c r="K137" s="2">
        <v>6.0</v>
      </c>
      <c r="L137" s="2">
        <v>6.0</v>
      </c>
      <c r="O137" s="5" t="s">
        <v>234</v>
      </c>
      <c r="P137" s="2" t="s">
        <v>171</v>
      </c>
      <c r="Q137" s="41">
        <v>0.0</v>
      </c>
      <c r="R137" s="41" t="s">
        <v>217</v>
      </c>
      <c r="S137" s="41">
        <v>0.0</v>
      </c>
      <c r="T137" s="41">
        <v>0.0</v>
      </c>
      <c r="U137" s="65">
        <v>0.0</v>
      </c>
      <c r="V137" s="65">
        <v>0.0</v>
      </c>
      <c r="W137" s="42">
        <v>0.0</v>
      </c>
      <c r="X137" s="5">
        <v>1.0</v>
      </c>
      <c r="Y137" s="2">
        <v>1.0</v>
      </c>
      <c r="Z137" s="2" t="s">
        <v>173</v>
      </c>
    </row>
    <row r="138" ht="15.75" customHeight="1">
      <c r="B138" s="5" t="s">
        <v>218</v>
      </c>
      <c r="C138" s="2" t="s">
        <v>172</v>
      </c>
      <c r="D138" s="41">
        <v>0.0</v>
      </c>
      <c r="E138" s="41">
        <v>0.0</v>
      </c>
      <c r="F138" s="41">
        <v>0.0</v>
      </c>
      <c r="G138" s="41">
        <v>0.0</v>
      </c>
      <c r="H138" s="65">
        <v>0.0</v>
      </c>
      <c r="I138" s="65">
        <v>0.0</v>
      </c>
      <c r="J138" s="42">
        <v>0.0</v>
      </c>
      <c r="K138" s="2">
        <v>6.0</v>
      </c>
      <c r="L138" s="2">
        <v>6.0</v>
      </c>
      <c r="O138" s="5" t="s">
        <v>234</v>
      </c>
      <c r="P138" s="2" t="s">
        <v>172</v>
      </c>
      <c r="Q138" s="41">
        <v>0.0</v>
      </c>
      <c r="R138" s="41" t="s">
        <v>217</v>
      </c>
      <c r="S138" s="41">
        <v>0.0</v>
      </c>
      <c r="T138" s="41">
        <v>0.0</v>
      </c>
      <c r="U138" s="65">
        <v>0.0</v>
      </c>
      <c r="V138" s="65">
        <v>0.0</v>
      </c>
      <c r="W138" s="42">
        <v>0.0</v>
      </c>
      <c r="X138" s="5">
        <v>1.0</v>
      </c>
      <c r="Y138" s="2">
        <v>1.0</v>
      </c>
      <c r="Z138" s="2" t="s">
        <v>173</v>
      </c>
    </row>
    <row r="139" ht="15.75" customHeight="1">
      <c r="B139" s="5" t="s">
        <v>218</v>
      </c>
      <c r="C139" s="2" t="s">
        <v>173</v>
      </c>
      <c r="D139" s="41">
        <v>0.0</v>
      </c>
      <c r="E139" s="41">
        <v>0.0</v>
      </c>
      <c r="F139" s="41">
        <v>0.0</v>
      </c>
      <c r="G139" s="41">
        <v>0.0</v>
      </c>
      <c r="H139" s="65">
        <v>0.0</v>
      </c>
      <c r="I139" s="65">
        <v>0.0</v>
      </c>
      <c r="J139" s="42">
        <v>0.0</v>
      </c>
      <c r="K139" s="2">
        <v>6.0</v>
      </c>
      <c r="L139" s="2">
        <v>6.0</v>
      </c>
      <c r="O139" s="5" t="s">
        <v>234</v>
      </c>
      <c r="P139" s="2" t="s">
        <v>173</v>
      </c>
      <c r="Q139" s="43">
        <v>0.0</v>
      </c>
      <c r="R139" s="43" t="s">
        <v>217</v>
      </c>
      <c r="S139" s="43">
        <v>0.0</v>
      </c>
      <c r="T139" s="43">
        <v>0.0</v>
      </c>
      <c r="U139" s="66">
        <v>0.0</v>
      </c>
      <c r="V139" s="66">
        <v>0.0</v>
      </c>
      <c r="W139" s="44">
        <v>0.0</v>
      </c>
      <c r="X139" s="5">
        <v>1.0</v>
      </c>
      <c r="Y139" s="2">
        <v>1.0</v>
      </c>
      <c r="Z139" s="2" t="s">
        <v>173</v>
      </c>
    </row>
    <row r="140" ht="15.75" customHeight="1">
      <c r="B140" s="5" t="s">
        <v>218</v>
      </c>
      <c r="C140" s="2" t="s">
        <v>174</v>
      </c>
      <c r="D140" s="41">
        <v>0.0</v>
      </c>
      <c r="E140" s="41">
        <v>0.0</v>
      </c>
      <c r="F140" s="41">
        <v>0.0</v>
      </c>
      <c r="G140" s="41">
        <v>0.0</v>
      </c>
      <c r="H140" s="65">
        <v>0.17</v>
      </c>
      <c r="I140" s="65">
        <v>0.0</v>
      </c>
      <c r="J140" s="42">
        <v>0.17</v>
      </c>
      <c r="K140" s="2">
        <v>6.0</v>
      </c>
      <c r="L140" s="2">
        <v>6.0</v>
      </c>
      <c r="O140" s="38" t="s">
        <v>239</v>
      </c>
      <c r="P140" s="19" t="s">
        <v>169</v>
      </c>
      <c r="Q140" s="39" t="s">
        <v>217</v>
      </c>
      <c r="R140" s="39" t="s">
        <v>217</v>
      </c>
      <c r="S140" s="39" t="s">
        <v>217</v>
      </c>
      <c r="T140" s="39" t="s">
        <v>217</v>
      </c>
      <c r="U140" s="64" t="s">
        <v>217</v>
      </c>
      <c r="V140" s="64" t="s">
        <v>217</v>
      </c>
      <c r="W140" s="40" t="s">
        <v>217</v>
      </c>
      <c r="X140" s="5">
        <v>0.0</v>
      </c>
      <c r="Y140" s="2">
        <v>0.0</v>
      </c>
      <c r="Z140" s="2" t="s">
        <v>169</v>
      </c>
    </row>
    <row r="141" ht="15.75" customHeight="1">
      <c r="B141" s="5" t="s">
        <v>218</v>
      </c>
      <c r="C141" s="2" t="s">
        <v>175</v>
      </c>
      <c r="D141" s="41">
        <v>0.0</v>
      </c>
      <c r="E141" s="41">
        <v>0.0</v>
      </c>
      <c r="F141" s="41">
        <v>0.0</v>
      </c>
      <c r="G141" s="41">
        <v>0.0</v>
      </c>
      <c r="H141" s="65">
        <v>0.0</v>
      </c>
      <c r="I141" s="65">
        <v>0.0</v>
      </c>
      <c r="J141" s="42">
        <v>0.0</v>
      </c>
      <c r="K141" s="2">
        <v>6.0</v>
      </c>
      <c r="L141" s="2">
        <v>6.0</v>
      </c>
      <c r="O141" s="5" t="s">
        <v>239</v>
      </c>
      <c r="P141" s="2" t="s">
        <v>170</v>
      </c>
      <c r="Q141" s="41" t="s">
        <v>217</v>
      </c>
      <c r="R141" s="41" t="s">
        <v>217</v>
      </c>
      <c r="S141" s="41" t="s">
        <v>217</v>
      </c>
      <c r="T141" s="41" t="s">
        <v>217</v>
      </c>
      <c r="U141" s="65" t="s">
        <v>217</v>
      </c>
      <c r="V141" s="65" t="s">
        <v>217</v>
      </c>
      <c r="W141" s="42" t="s">
        <v>217</v>
      </c>
      <c r="X141" s="5">
        <v>0.0</v>
      </c>
      <c r="Y141" s="2">
        <v>0.0</v>
      </c>
      <c r="Z141" s="2" t="s">
        <v>169</v>
      </c>
    </row>
    <row r="142" ht="15.75" customHeight="1">
      <c r="B142" s="5" t="s">
        <v>218</v>
      </c>
      <c r="C142" s="2" t="s">
        <v>176</v>
      </c>
      <c r="D142" s="41">
        <v>0.0</v>
      </c>
      <c r="E142" s="41">
        <v>0.0</v>
      </c>
      <c r="F142" s="41">
        <v>0.0</v>
      </c>
      <c r="G142" s="41">
        <v>0.0</v>
      </c>
      <c r="H142" s="65">
        <v>0.0</v>
      </c>
      <c r="I142" s="65">
        <v>0.0</v>
      </c>
      <c r="J142" s="42">
        <v>0.0</v>
      </c>
      <c r="K142" s="2">
        <v>6.0</v>
      </c>
      <c r="L142" s="2">
        <v>6.0</v>
      </c>
      <c r="O142" s="5" t="s">
        <v>239</v>
      </c>
      <c r="P142" s="2" t="s">
        <v>171</v>
      </c>
      <c r="Q142" s="41" t="s">
        <v>217</v>
      </c>
      <c r="R142" s="41" t="s">
        <v>217</v>
      </c>
      <c r="S142" s="41" t="s">
        <v>217</v>
      </c>
      <c r="T142" s="41" t="s">
        <v>217</v>
      </c>
      <c r="U142" s="65" t="s">
        <v>217</v>
      </c>
      <c r="V142" s="65" t="s">
        <v>217</v>
      </c>
      <c r="W142" s="42" t="s">
        <v>217</v>
      </c>
      <c r="X142" s="5">
        <v>0.0</v>
      </c>
      <c r="Y142" s="2">
        <v>0.0</v>
      </c>
      <c r="Z142" s="2" t="s">
        <v>170</v>
      </c>
    </row>
    <row r="143" ht="15.75" customHeight="1">
      <c r="B143" s="5" t="s">
        <v>218</v>
      </c>
      <c r="C143" s="2" t="s">
        <v>177</v>
      </c>
      <c r="D143" s="41">
        <v>0.0</v>
      </c>
      <c r="E143" s="41">
        <v>0.0</v>
      </c>
      <c r="F143" s="41">
        <v>0.0</v>
      </c>
      <c r="G143" s="41">
        <v>0.0</v>
      </c>
      <c r="H143" s="65">
        <v>0.0</v>
      </c>
      <c r="I143" s="65">
        <v>0.0</v>
      </c>
      <c r="J143" s="42">
        <v>0.0</v>
      </c>
      <c r="K143" s="2">
        <v>6.0</v>
      </c>
      <c r="L143" s="2">
        <v>6.0</v>
      </c>
      <c r="O143" s="5" t="s">
        <v>239</v>
      </c>
      <c r="P143" s="2" t="s">
        <v>172</v>
      </c>
      <c r="Q143" s="41" t="s">
        <v>217</v>
      </c>
      <c r="R143" s="41" t="s">
        <v>217</v>
      </c>
      <c r="S143" s="41" t="s">
        <v>217</v>
      </c>
      <c r="T143" s="41" t="s">
        <v>217</v>
      </c>
      <c r="U143" s="65" t="s">
        <v>217</v>
      </c>
      <c r="V143" s="65" t="s">
        <v>217</v>
      </c>
      <c r="W143" s="42" t="s">
        <v>217</v>
      </c>
      <c r="X143" s="5">
        <v>0.0</v>
      </c>
      <c r="Y143" s="2">
        <v>0.0</v>
      </c>
      <c r="Z143" s="2" t="s">
        <v>170</v>
      </c>
    </row>
    <row r="144" ht="15.75" customHeight="1">
      <c r="B144" s="5" t="s">
        <v>276</v>
      </c>
      <c r="C144" s="2" t="s">
        <v>250</v>
      </c>
      <c r="D144" s="41" t="s">
        <v>217</v>
      </c>
      <c r="E144" s="41" t="s">
        <v>217</v>
      </c>
      <c r="F144" s="41" t="s">
        <v>217</v>
      </c>
      <c r="G144" s="41" t="s">
        <v>217</v>
      </c>
      <c r="H144" s="65" t="s">
        <v>217</v>
      </c>
      <c r="I144" s="65" t="s">
        <v>217</v>
      </c>
      <c r="J144" s="42" t="s">
        <v>217</v>
      </c>
      <c r="K144" s="2">
        <v>0.0</v>
      </c>
      <c r="L144" s="2">
        <v>6.0</v>
      </c>
      <c r="O144" s="5" t="s">
        <v>239</v>
      </c>
      <c r="P144" s="2" t="s">
        <v>173</v>
      </c>
      <c r="Q144" s="43" t="s">
        <v>217</v>
      </c>
      <c r="R144" s="43" t="s">
        <v>217</v>
      </c>
      <c r="S144" s="43" t="s">
        <v>217</v>
      </c>
      <c r="T144" s="43" t="s">
        <v>217</v>
      </c>
      <c r="U144" s="66" t="s">
        <v>217</v>
      </c>
      <c r="V144" s="66" t="s">
        <v>217</v>
      </c>
      <c r="W144" s="44" t="s">
        <v>217</v>
      </c>
      <c r="X144" s="5">
        <v>0.0</v>
      </c>
      <c r="Y144" s="2">
        <v>0.0</v>
      </c>
      <c r="Z144" s="2" t="s">
        <v>171</v>
      </c>
    </row>
    <row r="145" ht="15.75" customHeight="1">
      <c r="B145" s="52" t="s">
        <v>276</v>
      </c>
      <c r="C145" s="53" t="s">
        <v>179</v>
      </c>
      <c r="D145" s="41" t="s">
        <v>217</v>
      </c>
      <c r="E145" s="41" t="s">
        <v>217</v>
      </c>
      <c r="F145" s="41" t="s">
        <v>217</v>
      </c>
      <c r="G145" s="41" t="s">
        <v>217</v>
      </c>
      <c r="H145" s="65" t="s">
        <v>217</v>
      </c>
      <c r="I145" s="65" t="s">
        <v>217</v>
      </c>
      <c r="J145" s="42" t="s">
        <v>217</v>
      </c>
      <c r="K145" s="2">
        <v>0.0</v>
      </c>
      <c r="L145" s="2">
        <v>6.0</v>
      </c>
      <c r="O145" s="38" t="s">
        <v>238</v>
      </c>
      <c r="P145" s="19" t="s">
        <v>169</v>
      </c>
      <c r="Q145" s="39" t="s">
        <v>217</v>
      </c>
      <c r="R145" s="39" t="s">
        <v>217</v>
      </c>
      <c r="S145" s="39" t="s">
        <v>217</v>
      </c>
      <c r="T145" s="39" t="s">
        <v>217</v>
      </c>
      <c r="U145" s="64" t="s">
        <v>217</v>
      </c>
      <c r="V145" s="64" t="s">
        <v>217</v>
      </c>
      <c r="W145" s="40" t="s">
        <v>217</v>
      </c>
      <c r="X145" s="5">
        <v>0.0</v>
      </c>
      <c r="Y145" s="2">
        <v>0.0</v>
      </c>
      <c r="Z145" s="2" t="s">
        <v>171</v>
      </c>
    </row>
    <row r="146" ht="15.75" customHeight="1">
      <c r="B146" s="5" t="s">
        <v>276</v>
      </c>
      <c r="C146" s="2" t="s">
        <v>180</v>
      </c>
      <c r="D146" s="48" t="s">
        <v>217</v>
      </c>
      <c r="E146" s="48" t="s">
        <v>217</v>
      </c>
      <c r="F146" s="48" t="s">
        <v>217</v>
      </c>
      <c r="G146" s="48" t="s">
        <v>217</v>
      </c>
      <c r="H146" s="68" t="s">
        <v>217</v>
      </c>
      <c r="I146" s="68" t="s">
        <v>217</v>
      </c>
      <c r="J146" s="49" t="s">
        <v>217</v>
      </c>
      <c r="K146" s="2">
        <v>0.0</v>
      </c>
      <c r="L146" s="2">
        <v>6.0</v>
      </c>
      <c r="O146" s="5" t="s">
        <v>238</v>
      </c>
      <c r="P146" s="2" t="s">
        <v>170</v>
      </c>
      <c r="Q146" s="41" t="s">
        <v>217</v>
      </c>
      <c r="R146" s="41" t="s">
        <v>217</v>
      </c>
      <c r="S146" s="41" t="s">
        <v>217</v>
      </c>
      <c r="T146" s="41" t="s">
        <v>217</v>
      </c>
      <c r="U146" s="65" t="s">
        <v>217</v>
      </c>
      <c r="V146" s="65" t="s">
        <v>217</v>
      </c>
      <c r="W146" s="42" t="s">
        <v>217</v>
      </c>
      <c r="X146" s="5">
        <v>0.0</v>
      </c>
      <c r="Y146" s="2">
        <v>0.0</v>
      </c>
      <c r="Z146" s="2" t="s">
        <v>172</v>
      </c>
    </row>
    <row r="147" ht="15.75" customHeight="1">
      <c r="B147" s="45" t="s">
        <v>276</v>
      </c>
      <c r="C147" s="30" t="s">
        <v>254</v>
      </c>
      <c r="D147" s="46" t="s">
        <v>217</v>
      </c>
      <c r="E147" s="46" t="s">
        <v>217</v>
      </c>
      <c r="F147" s="46" t="s">
        <v>217</v>
      </c>
      <c r="G147" s="46" t="s">
        <v>217</v>
      </c>
      <c r="H147" s="67" t="s">
        <v>217</v>
      </c>
      <c r="I147" s="67" t="s">
        <v>217</v>
      </c>
      <c r="J147" s="47" t="s">
        <v>217</v>
      </c>
      <c r="K147" s="2">
        <v>0.0</v>
      </c>
      <c r="L147" s="2">
        <v>6.0</v>
      </c>
      <c r="O147" s="5" t="s">
        <v>238</v>
      </c>
      <c r="P147" s="2" t="s">
        <v>171</v>
      </c>
      <c r="Q147" s="41" t="s">
        <v>217</v>
      </c>
      <c r="R147" s="41" t="s">
        <v>217</v>
      </c>
      <c r="S147" s="41" t="s">
        <v>217</v>
      </c>
      <c r="T147" s="41" t="s">
        <v>217</v>
      </c>
      <c r="U147" s="65" t="s">
        <v>217</v>
      </c>
      <c r="V147" s="65" t="s">
        <v>217</v>
      </c>
      <c r="W147" s="42" t="s">
        <v>217</v>
      </c>
      <c r="X147" s="5">
        <v>0.0</v>
      </c>
      <c r="Y147" s="2">
        <v>0.0</v>
      </c>
      <c r="Z147" s="2" t="s">
        <v>172</v>
      </c>
    </row>
    <row r="148" ht="15.75" customHeight="1">
      <c r="B148" s="5" t="s">
        <v>264</v>
      </c>
      <c r="C148" s="2" t="s">
        <v>169</v>
      </c>
      <c r="D148" s="48">
        <v>0.8</v>
      </c>
      <c r="E148" s="48">
        <v>0.6</v>
      </c>
      <c r="F148" s="48">
        <v>1.0</v>
      </c>
      <c r="G148" s="48">
        <v>0.8</v>
      </c>
      <c r="H148" s="68">
        <v>0.6</v>
      </c>
      <c r="I148" s="68">
        <v>1.0</v>
      </c>
      <c r="J148" s="49">
        <v>1.0</v>
      </c>
      <c r="K148" s="2">
        <v>5.0</v>
      </c>
      <c r="L148" s="2">
        <v>5.0</v>
      </c>
      <c r="O148" s="5" t="s">
        <v>238</v>
      </c>
      <c r="P148" s="2" t="s">
        <v>172</v>
      </c>
      <c r="Q148" s="41" t="s">
        <v>217</v>
      </c>
      <c r="R148" s="41" t="s">
        <v>217</v>
      </c>
      <c r="S148" s="41" t="s">
        <v>217</v>
      </c>
      <c r="T148" s="41" t="s">
        <v>217</v>
      </c>
      <c r="U148" s="65" t="s">
        <v>217</v>
      </c>
      <c r="V148" s="65" t="s">
        <v>217</v>
      </c>
      <c r="W148" s="42" t="s">
        <v>217</v>
      </c>
      <c r="X148" s="5">
        <v>0.0</v>
      </c>
      <c r="Y148" s="2">
        <v>0.0</v>
      </c>
      <c r="Z148" s="2" t="s">
        <v>173</v>
      </c>
    </row>
    <row r="149" ht="15.75" customHeight="1">
      <c r="B149" s="5" t="s">
        <v>264</v>
      </c>
      <c r="C149" s="2" t="s">
        <v>170</v>
      </c>
      <c r="D149" s="41">
        <v>0.0</v>
      </c>
      <c r="E149" s="41">
        <v>0.0</v>
      </c>
      <c r="F149" s="41">
        <v>0.6</v>
      </c>
      <c r="G149" s="41">
        <v>0.4</v>
      </c>
      <c r="H149" s="65">
        <v>0.2</v>
      </c>
      <c r="I149" s="65">
        <v>0.2</v>
      </c>
      <c r="J149" s="42">
        <v>0.4</v>
      </c>
      <c r="K149" s="2">
        <v>5.0</v>
      </c>
      <c r="L149" s="2">
        <v>5.0</v>
      </c>
      <c r="O149" s="5" t="s">
        <v>238</v>
      </c>
      <c r="P149" s="2" t="s">
        <v>173</v>
      </c>
      <c r="Q149" s="43" t="s">
        <v>217</v>
      </c>
      <c r="R149" s="43" t="s">
        <v>217</v>
      </c>
      <c r="S149" s="43" t="s">
        <v>217</v>
      </c>
      <c r="T149" s="43" t="s">
        <v>217</v>
      </c>
      <c r="U149" s="66" t="s">
        <v>217</v>
      </c>
      <c r="V149" s="66" t="s">
        <v>217</v>
      </c>
      <c r="W149" s="44" t="s">
        <v>217</v>
      </c>
      <c r="X149" s="5">
        <v>0.0</v>
      </c>
      <c r="Y149" s="2">
        <v>0.0</v>
      </c>
      <c r="Z149" s="2" t="s">
        <v>173</v>
      </c>
    </row>
    <row r="150" ht="15.75" customHeight="1">
      <c r="B150" s="52" t="s">
        <v>264</v>
      </c>
      <c r="C150" s="53" t="s">
        <v>171</v>
      </c>
      <c r="D150" s="41">
        <v>0.0</v>
      </c>
      <c r="E150" s="41">
        <v>0.0</v>
      </c>
      <c r="F150" s="41">
        <v>0.2</v>
      </c>
      <c r="G150" s="41">
        <v>0.2</v>
      </c>
      <c r="H150" s="65">
        <v>0.0</v>
      </c>
      <c r="I150" s="65">
        <v>0.2</v>
      </c>
      <c r="J150" s="42">
        <v>0.0</v>
      </c>
      <c r="K150" s="2">
        <v>5.0</v>
      </c>
      <c r="L150" s="2">
        <v>5.0</v>
      </c>
      <c r="O150" s="19"/>
      <c r="P150" s="19"/>
      <c r="Q150" s="19"/>
      <c r="R150" s="19"/>
      <c r="S150" s="19"/>
      <c r="T150" s="19"/>
      <c r="U150" s="19"/>
      <c r="V150" s="19"/>
      <c r="W150" s="19"/>
      <c r="X150" s="2"/>
      <c r="Y150" s="2"/>
    </row>
    <row r="151" ht="15.75" customHeight="1">
      <c r="B151" s="5" t="s">
        <v>264</v>
      </c>
      <c r="C151" s="2" t="s">
        <v>172</v>
      </c>
      <c r="D151" s="48">
        <v>0.0</v>
      </c>
      <c r="E151" s="48">
        <v>0.0</v>
      </c>
      <c r="F151" s="48">
        <v>0.2</v>
      </c>
      <c r="G151" s="48">
        <v>0.2</v>
      </c>
      <c r="H151" s="68">
        <v>0.0</v>
      </c>
      <c r="I151" s="68">
        <v>0.0</v>
      </c>
      <c r="J151" s="49">
        <v>0.0</v>
      </c>
      <c r="K151" s="2">
        <v>5.0</v>
      </c>
      <c r="L151" s="2">
        <v>5.0</v>
      </c>
      <c r="O151" s="2" t="s">
        <v>281</v>
      </c>
      <c r="P151" s="2"/>
      <c r="Q151" s="2"/>
      <c r="R151" s="2"/>
      <c r="S151" s="2"/>
      <c r="T151" s="2"/>
      <c r="U151" s="2"/>
      <c r="V151" s="2"/>
      <c r="W151" s="2"/>
      <c r="X151" s="2"/>
      <c r="Y151" s="2"/>
    </row>
    <row r="152" ht="15.75" customHeight="1">
      <c r="B152" s="5" t="s">
        <v>264</v>
      </c>
      <c r="C152" s="2" t="s">
        <v>173</v>
      </c>
      <c r="D152" s="41">
        <v>0.0</v>
      </c>
      <c r="E152" s="41">
        <v>0.0</v>
      </c>
      <c r="F152" s="41">
        <v>0.4</v>
      </c>
      <c r="G152" s="41">
        <v>0.2</v>
      </c>
      <c r="H152" s="65">
        <v>0.0</v>
      </c>
      <c r="I152" s="65">
        <v>0.0</v>
      </c>
      <c r="J152" s="42">
        <v>0.0</v>
      </c>
      <c r="K152" s="2">
        <v>5.0</v>
      </c>
      <c r="L152" s="2">
        <v>5.0</v>
      </c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</row>
    <row r="153" ht="15.75" customHeight="1">
      <c r="B153" s="5" t="s">
        <v>264</v>
      </c>
      <c r="C153" s="2" t="s">
        <v>174</v>
      </c>
      <c r="D153" s="41">
        <v>0.0</v>
      </c>
      <c r="E153" s="41">
        <v>0.0</v>
      </c>
      <c r="F153" s="41">
        <v>0.0</v>
      </c>
      <c r="G153" s="41">
        <v>0.0</v>
      </c>
      <c r="H153" s="65">
        <v>0.2</v>
      </c>
      <c r="I153" s="65">
        <v>0.2</v>
      </c>
      <c r="J153" s="42">
        <v>0.0</v>
      </c>
      <c r="K153" s="2">
        <v>5.0</v>
      </c>
      <c r="L153" s="2">
        <v>5.0</v>
      </c>
      <c r="O153" s="2"/>
      <c r="P153" s="1" t="s">
        <v>303</v>
      </c>
      <c r="Q153" s="1" t="s">
        <v>304</v>
      </c>
      <c r="R153" s="1" t="s">
        <v>305</v>
      </c>
      <c r="S153" s="1" t="s">
        <v>306</v>
      </c>
      <c r="T153" s="1" t="s">
        <v>307</v>
      </c>
      <c r="U153" s="1" t="s">
        <v>308</v>
      </c>
      <c r="V153" s="1" t="s">
        <v>309</v>
      </c>
      <c r="W153" s="1" t="s">
        <v>282</v>
      </c>
      <c r="X153" s="2"/>
      <c r="Y153" s="2"/>
    </row>
    <row r="154" ht="15.75" customHeight="1">
      <c r="B154" s="5" t="s">
        <v>264</v>
      </c>
      <c r="C154" s="2" t="s">
        <v>175</v>
      </c>
      <c r="D154" s="41">
        <v>0.0</v>
      </c>
      <c r="E154" s="41">
        <v>0.0</v>
      </c>
      <c r="F154" s="41">
        <v>0.2</v>
      </c>
      <c r="G154" s="41">
        <v>0.0</v>
      </c>
      <c r="H154" s="65">
        <v>0.0</v>
      </c>
      <c r="I154" s="65">
        <v>0.2</v>
      </c>
      <c r="J154" s="42">
        <v>0.0</v>
      </c>
      <c r="K154" s="2">
        <v>5.0</v>
      </c>
      <c r="L154" s="2">
        <v>5.0</v>
      </c>
      <c r="O154" s="1" t="s">
        <v>169</v>
      </c>
      <c r="P154" s="2">
        <v>19.0</v>
      </c>
      <c r="Q154" s="2">
        <v>14.0</v>
      </c>
      <c r="R154" s="2">
        <v>15.0</v>
      </c>
      <c r="S154" s="2">
        <v>16.0</v>
      </c>
      <c r="T154" s="2">
        <v>13.0</v>
      </c>
      <c r="U154" s="2">
        <v>19.0</v>
      </c>
      <c r="V154" s="2">
        <v>19.0</v>
      </c>
      <c r="W154" s="2">
        <v>27.0</v>
      </c>
      <c r="X154" s="2"/>
      <c r="Y154" s="2"/>
    </row>
    <row r="155" ht="15.75" customHeight="1">
      <c r="B155" s="5" t="s">
        <v>264</v>
      </c>
      <c r="C155" s="2" t="s">
        <v>176</v>
      </c>
      <c r="D155" s="41">
        <v>0.0</v>
      </c>
      <c r="E155" s="41">
        <v>0.0</v>
      </c>
      <c r="F155" s="41">
        <v>0.4</v>
      </c>
      <c r="G155" s="41">
        <v>0.2</v>
      </c>
      <c r="H155" s="65">
        <v>0.0</v>
      </c>
      <c r="I155" s="65">
        <v>0.0</v>
      </c>
      <c r="J155" s="42">
        <v>0.0</v>
      </c>
      <c r="K155" s="2">
        <v>5.0</v>
      </c>
      <c r="L155" s="2">
        <v>5.0</v>
      </c>
      <c r="O155" s="1" t="s">
        <v>170</v>
      </c>
      <c r="P155" s="2">
        <v>7.0</v>
      </c>
      <c r="Q155" s="2">
        <v>6.0</v>
      </c>
      <c r="R155" s="2">
        <v>8.0</v>
      </c>
      <c r="S155" s="2">
        <v>7.0</v>
      </c>
      <c r="T155" s="2">
        <v>4.0</v>
      </c>
      <c r="U155" s="2">
        <v>7.0</v>
      </c>
      <c r="V155" s="2">
        <v>8.0</v>
      </c>
      <c r="W155" s="2">
        <v>27.0</v>
      </c>
      <c r="X155" s="2"/>
      <c r="Y155" s="2"/>
    </row>
    <row r="156" ht="15.75" customHeight="1">
      <c r="B156" s="5" t="s">
        <v>264</v>
      </c>
      <c r="C156" s="2" t="s">
        <v>177</v>
      </c>
      <c r="D156" s="41">
        <v>0.0</v>
      </c>
      <c r="E156" s="41">
        <v>0.0</v>
      </c>
      <c r="F156" s="41">
        <v>0.2</v>
      </c>
      <c r="G156" s="41">
        <v>0.0</v>
      </c>
      <c r="H156" s="65">
        <v>0.0</v>
      </c>
      <c r="I156" s="65">
        <v>0.2</v>
      </c>
      <c r="J156" s="42">
        <v>0.0</v>
      </c>
      <c r="K156" s="2">
        <v>5.0</v>
      </c>
      <c r="L156" s="2">
        <v>5.0</v>
      </c>
      <c r="O156" s="1" t="s">
        <v>171</v>
      </c>
      <c r="P156" s="2">
        <v>2.0</v>
      </c>
      <c r="Q156" s="2">
        <v>2.0</v>
      </c>
      <c r="R156" s="2">
        <v>2.0</v>
      </c>
      <c r="S156" s="2">
        <v>2.0</v>
      </c>
      <c r="T156" s="2">
        <v>0.0</v>
      </c>
      <c r="U156" s="2">
        <v>4.0</v>
      </c>
      <c r="V156" s="2">
        <v>4.0</v>
      </c>
      <c r="W156" s="2">
        <v>27.0</v>
      </c>
      <c r="X156" s="2"/>
      <c r="Y156" s="2"/>
    </row>
    <row r="157" ht="15.75" customHeight="1">
      <c r="B157" s="5" t="s">
        <v>286</v>
      </c>
      <c r="C157" s="2" t="s">
        <v>250</v>
      </c>
      <c r="D157" s="41">
        <v>0.0</v>
      </c>
      <c r="E157" s="41">
        <v>0.0</v>
      </c>
      <c r="F157" s="41">
        <v>0.5</v>
      </c>
      <c r="G157" s="41">
        <v>0.5</v>
      </c>
      <c r="H157" s="65">
        <v>0.5</v>
      </c>
      <c r="I157" s="65">
        <v>0.5</v>
      </c>
      <c r="J157" s="42">
        <v>0.5</v>
      </c>
      <c r="K157" s="2">
        <v>2.0</v>
      </c>
      <c r="L157" s="2">
        <v>5.0</v>
      </c>
      <c r="O157" s="1" t="s">
        <v>172</v>
      </c>
      <c r="P157" s="2">
        <v>1.0</v>
      </c>
      <c r="Q157" s="2">
        <v>1.0</v>
      </c>
      <c r="R157" s="2">
        <v>2.0</v>
      </c>
      <c r="S157" s="2">
        <v>2.0</v>
      </c>
      <c r="T157" s="2">
        <v>0.0</v>
      </c>
      <c r="U157" s="2">
        <v>3.0</v>
      </c>
      <c r="V157" s="2">
        <v>3.0</v>
      </c>
      <c r="W157" s="2">
        <v>27.0</v>
      </c>
      <c r="X157" s="2"/>
      <c r="Y157" s="2"/>
    </row>
    <row r="158" ht="15.75" customHeight="1">
      <c r="B158" s="5" t="s">
        <v>288</v>
      </c>
      <c r="C158" s="2" t="s">
        <v>254</v>
      </c>
      <c r="D158" s="41">
        <v>1.0</v>
      </c>
      <c r="E158" s="41">
        <v>1.0</v>
      </c>
      <c r="F158" s="41">
        <v>1.0</v>
      </c>
      <c r="G158" s="41">
        <v>1.0</v>
      </c>
      <c r="H158" s="65">
        <v>0.0</v>
      </c>
      <c r="I158" s="65">
        <v>1.0</v>
      </c>
      <c r="J158" s="42">
        <v>0.0</v>
      </c>
      <c r="K158" s="2">
        <v>1.0</v>
      </c>
      <c r="L158" s="2">
        <v>5.0</v>
      </c>
      <c r="O158" s="1" t="s">
        <v>173</v>
      </c>
      <c r="P158" s="2">
        <v>2.0</v>
      </c>
      <c r="Q158" s="2">
        <v>2.0</v>
      </c>
      <c r="R158" s="2">
        <v>3.0</v>
      </c>
      <c r="S158" s="2">
        <v>3.0</v>
      </c>
      <c r="T158" s="2">
        <v>0.0</v>
      </c>
      <c r="U158" s="2">
        <v>3.0</v>
      </c>
      <c r="V158" s="2">
        <v>2.0</v>
      </c>
      <c r="W158" s="2">
        <v>27.0</v>
      </c>
    </row>
    <row r="159" ht="15.75" customHeight="1">
      <c r="B159" s="5" t="s">
        <v>287</v>
      </c>
      <c r="C159" s="2" t="s">
        <v>179</v>
      </c>
      <c r="D159" s="41" t="s">
        <v>217</v>
      </c>
      <c r="E159" s="41" t="s">
        <v>217</v>
      </c>
      <c r="F159" s="41" t="s">
        <v>217</v>
      </c>
      <c r="G159" s="41" t="s">
        <v>217</v>
      </c>
      <c r="H159" s="65" t="s">
        <v>217</v>
      </c>
      <c r="I159" s="65" t="s">
        <v>217</v>
      </c>
      <c r="J159" s="42" t="s">
        <v>217</v>
      </c>
      <c r="K159" s="2">
        <v>0.0</v>
      </c>
      <c r="L159" s="2">
        <v>5.0</v>
      </c>
      <c r="O159" s="2" t="s">
        <v>174</v>
      </c>
      <c r="P159" s="2">
        <v>4.0</v>
      </c>
      <c r="Q159" s="2">
        <v>4.0</v>
      </c>
      <c r="R159" s="2">
        <v>4.0</v>
      </c>
      <c r="S159" s="2">
        <v>5.0</v>
      </c>
      <c r="T159" s="2">
        <v>1.0</v>
      </c>
      <c r="U159" s="2">
        <v>3.0</v>
      </c>
      <c r="V159" s="2">
        <v>4.0</v>
      </c>
      <c r="W159" s="2">
        <v>27.0</v>
      </c>
    </row>
    <row r="160" ht="15.75" customHeight="1">
      <c r="B160" s="50" t="s">
        <v>287</v>
      </c>
      <c r="C160" s="51" t="s">
        <v>180</v>
      </c>
      <c r="D160" s="43" t="s">
        <v>217</v>
      </c>
      <c r="E160" s="43" t="s">
        <v>217</v>
      </c>
      <c r="F160" s="43" t="s">
        <v>217</v>
      </c>
      <c r="G160" s="43" t="s">
        <v>217</v>
      </c>
      <c r="H160" s="66" t="s">
        <v>217</v>
      </c>
      <c r="I160" s="66" t="s">
        <v>217</v>
      </c>
      <c r="J160" s="44" t="s">
        <v>217</v>
      </c>
      <c r="K160" s="2">
        <v>0.0</v>
      </c>
      <c r="L160" s="2">
        <v>5.0</v>
      </c>
      <c r="O160" s="2" t="s">
        <v>175</v>
      </c>
      <c r="P160" s="2">
        <v>4.0</v>
      </c>
      <c r="Q160" s="2">
        <v>4.0</v>
      </c>
      <c r="R160" s="2">
        <v>5.0</v>
      </c>
      <c r="S160" s="2">
        <v>6.0</v>
      </c>
      <c r="T160" s="2">
        <v>2.0</v>
      </c>
      <c r="U160" s="2">
        <v>3.0</v>
      </c>
      <c r="V160" s="2">
        <v>4.0</v>
      </c>
      <c r="W160" s="2">
        <v>27.0</v>
      </c>
    </row>
    <row r="161" ht="15.75" customHeight="1">
      <c r="B161" s="38" t="s">
        <v>223</v>
      </c>
      <c r="C161" s="19" t="s">
        <v>169</v>
      </c>
      <c r="D161" s="39">
        <v>0.8</v>
      </c>
      <c r="E161" s="39">
        <v>1.0</v>
      </c>
      <c r="F161" s="39">
        <v>0.8</v>
      </c>
      <c r="G161" s="39">
        <v>1.0</v>
      </c>
      <c r="H161" s="64">
        <v>0.8</v>
      </c>
      <c r="I161" s="64">
        <v>1.0</v>
      </c>
      <c r="J161" s="40">
        <v>1.0</v>
      </c>
      <c r="K161" s="2">
        <v>5.0</v>
      </c>
      <c r="L161" s="2">
        <v>5.0</v>
      </c>
      <c r="O161" s="2" t="s">
        <v>176</v>
      </c>
      <c r="P161" s="2">
        <v>2.0</v>
      </c>
      <c r="Q161" s="2">
        <v>2.0</v>
      </c>
      <c r="R161" s="2">
        <v>2.0</v>
      </c>
      <c r="S161" s="2">
        <v>1.0</v>
      </c>
      <c r="T161" s="2">
        <v>0.0</v>
      </c>
      <c r="U161" s="2">
        <v>2.0</v>
      </c>
      <c r="V161" s="2">
        <v>1.0</v>
      </c>
      <c r="W161" s="2">
        <v>27.0</v>
      </c>
    </row>
    <row r="162" ht="15.75" customHeight="1">
      <c r="B162" s="5" t="s">
        <v>223</v>
      </c>
      <c r="C162" s="2" t="s">
        <v>170</v>
      </c>
      <c r="D162" s="41">
        <v>0.8</v>
      </c>
      <c r="E162" s="41">
        <v>0.8</v>
      </c>
      <c r="F162" s="41">
        <v>0.6</v>
      </c>
      <c r="G162" s="41">
        <v>0.8</v>
      </c>
      <c r="H162" s="65">
        <v>0.6</v>
      </c>
      <c r="I162" s="65">
        <v>0.8</v>
      </c>
      <c r="J162" s="42">
        <v>0.6</v>
      </c>
      <c r="K162" s="2">
        <v>5.0</v>
      </c>
      <c r="L162" s="2">
        <v>5.0</v>
      </c>
      <c r="O162" s="2" t="s">
        <v>177</v>
      </c>
      <c r="P162" s="2">
        <v>3.0</v>
      </c>
      <c r="Q162" s="2">
        <v>3.0</v>
      </c>
      <c r="R162" s="2">
        <v>5.0</v>
      </c>
      <c r="S162" s="2">
        <v>4.0</v>
      </c>
      <c r="T162" s="2">
        <v>1.0</v>
      </c>
      <c r="U162" s="2">
        <v>3.0</v>
      </c>
      <c r="V162" s="2">
        <v>2.0</v>
      </c>
      <c r="W162" s="2">
        <v>27.0</v>
      </c>
    </row>
    <row r="163" ht="15.75" customHeight="1">
      <c r="B163" s="5" t="s">
        <v>223</v>
      </c>
      <c r="C163" s="2" t="s">
        <v>171</v>
      </c>
      <c r="D163" s="41">
        <v>0.6</v>
      </c>
      <c r="E163" s="41">
        <v>0.6</v>
      </c>
      <c r="F163" s="41">
        <v>0.6</v>
      </c>
      <c r="G163" s="41">
        <v>0.6</v>
      </c>
      <c r="H163" s="65">
        <v>0.4</v>
      </c>
      <c r="I163" s="65">
        <v>0.6</v>
      </c>
      <c r="J163" s="42">
        <v>0.6</v>
      </c>
      <c r="K163" s="2">
        <v>5.0</v>
      </c>
      <c r="L163" s="2">
        <v>5.0</v>
      </c>
      <c r="O163" s="2" t="s">
        <v>250</v>
      </c>
      <c r="P163" s="2">
        <v>2.0</v>
      </c>
      <c r="Q163" s="2">
        <v>2.0</v>
      </c>
      <c r="R163" s="2">
        <v>1.0</v>
      </c>
      <c r="S163" s="2">
        <v>2.0</v>
      </c>
      <c r="T163" s="2">
        <v>1.0</v>
      </c>
      <c r="U163" s="2">
        <v>2.0</v>
      </c>
      <c r="V163" s="2">
        <v>2.0</v>
      </c>
      <c r="W163" s="2">
        <v>3.0</v>
      </c>
    </row>
    <row r="164" ht="15.75" customHeight="1">
      <c r="B164" s="5" t="s">
        <v>223</v>
      </c>
      <c r="C164" s="2" t="s">
        <v>172</v>
      </c>
      <c r="D164" s="41">
        <v>0.4</v>
      </c>
      <c r="E164" s="41">
        <v>0.4</v>
      </c>
      <c r="F164" s="41">
        <v>0.4</v>
      </c>
      <c r="G164" s="41">
        <v>0.6</v>
      </c>
      <c r="H164" s="65">
        <v>0.4</v>
      </c>
      <c r="I164" s="65">
        <v>0.6</v>
      </c>
      <c r="J164" s="42">
        <v>0.6</v>
      </c>
      <c r="K164" s="2">
        <v>5.0</v>
      </c>
      <c r="L164" s="2">
        <v>5.0</v>
      </c>
      <c r="O164" s="2" t="s">
        <v>179</v>
      </c>
      <c r="P164" s="2">
        <v>1.0</v>
      </c>
      <c r="Q164" s="2">
        <v>1.0</v>
      </c>
      <c r="R164" s="2">
        <v>2.0</v>
      </c>
      <c r="S164" s="2">
        <v>1.0</v>
      </c>
      <c r="T164" s="2">
        <v>1.0</v>
      </c>
      <c r="U164" s="2">
        <v>1.0</v>
      </c>
      <c r="V164" s="2">
        <v>1.0</v>
      </c>
      <c r="W164" s="2">
        <v>2.0</v>
      </c>
    </row>
    <row r="165" ht="15.75" customHeight="1">
      <c r="B165" s="5" t="s">
        <v>223</v>
      </c>
      <c r="C165" s="2" t="s">
        <v>173</v>
      </c>
      <c r="D165" s="41">
        <v>0.4</v>
      </c>
      <c r="E165" s="41">
        <v>0.4</v>
      </c>
      <c r="F165" s="41">
        <v>0.4</v>
      </c>
      <c r="G165" s="41">
        <v>0.4</v>
      </c>
      <c r="H165" s="65">
        <v>0.4</v>
      </c>
      <c r="I165" s="65">
        <v>0.4</v>
      </c>
      <c r="J165" s="42">
        <v>0.4</v>
      </c>
      <c r="K165" s="2">
        <v>5.0</v>
      </c>
      <c r="L165" s="2">
        <v>5.0</v>
      </c>
      <c r="O165" s="2" t="s">
        <v>180</v>
      </c>
      <c r="P165" s="2">
        <v>2.0</v>
      </c>
      <c r="Q165" s="2">
        <v>1.0</v>
      </c>
      <c r="R165" s="2">
        <v>1.0</v>
      </c>
      <c r="S165" s="2">
        <v>0.0</v>
      </c>
      <c r="T165" s="2">
        <v>1.0</v>
      </c>
      <c r="U165" s="2">
        <v>0.0</v>
      </c>
      <c r="V165" s="2">
        <v>0.0</v>
      </c>
      <c r="W165" s="2">
        <v>2.0</v>
      </c>
    </row>
    <row r="166" ht="15.75" customHeight="1">
      <c r="B166" s="5" t="s">
        <v>223</v>
      </c>
      <c r="C166" s="2" t="s">
        <v>174</v>
      </c>
      <c r="D166" s="41">
        <v>0.6</v>
      </c>
      <c r="E166" s="41">
        <v>0.6</v>
      </c>
      <c r="F166" s="41">
        <v>0.4</v>
      </c>
      <c r="G166" s="41">
        <v>0.6</v>
      </c>
      <c r="H166" s="65">
        <v>0.6</v>
      </c>
      <c r="I166" s="65">
        <v>0.6</v>
      </c>
      <c r="J166" s="42">
        <v>0.6</v>
      </c>
      <c r="K166" s="2">
        <v>5.0</v>
      </c>
      <c r="L166" s="2">
        <v>5.0</v>
      </c>
      <c r="O166" s="2" t="s">
        <v>254</v>
      </c>
      <c r="P166" s="2">
        <v>4.0</v>
      </c>
      <c r="Q166" s="2">
        <v>3.0</v>
      </c>
      <c r="R166" s="2">
        <v>4.0</v>
      </c>
      <c r="S166" s="2">
        <v>3.0</v>
      </c>
      <c r="T166" s="2">
        <v>2.0</v>
      </c>
      <c r="U166" s="2">
        <v>4.0</v>
      </c>
      <c r="V166" s="2">
        <v>2.0</v>
      </c>
      <c r="W166" s="2">
        <v>5.0</v>
      </c>
    </row>
    <row r="167" ht="15.75" customHeight="1">
      <c r="B167" s="5" t="s">
        <v>223</v>
      </c>
      <c r="C167" s="2" t="s">
        <v>175</v>
      </c>
      <c r="D167" s="41">
        <v>0.6</v>
      </c>
      <c r="E167" s="41">
        <v>0.6</v>
      </c>
      <c r="F167" s="41">
        <v>0.4</v>
      </c>
      <c r="G167" s="41">
        <v>0.6</v>
      </c>
      <c r="H167" s="65">
        <v>0.6</v>
      </c>
      <c r="I167" s="65">
        <v>0.6</v>
      </c>
      <c r="J167" s="42">
        <v>0.6</v>
      </c>
      <c r="K167" s="2">
        <v>5.0</v>
      </c>
      <c r="L167" s="2">
        <v>5.0</v>
      </c>
    </row>
    <row r="168" ht="15.75" customHeight="1">
      <c r="B168" s="52" t="s">
        <v>223</v>
      </c>
      <c r="C168" s="53" t="s">
        <v>176</v>
      </c>
      <c r="D168" s="41">
        <v>0.4</v>
      </c>
      <c r="E168" s="41">
        <v>0.4</v>
      </c>
      <c r="F168" s="41">
        <v>0.4</v>
      </c>
      <c r="G168" s="41">
        <v>0.4</v>
      </c>
      <c r="H168" s="65">
        <v>0.4</v>
      </c>
      <c r="I168" s="65">
        <v>0.4</v>
      </c>
      <c r="J168" s="42">
        <v>0.4</v>
      </c>
      <c r="K168" s="2">
        <v>5.0</v>
      </c>
      <c r="L168" s="2">
        <v>5.0</v>
      </c>
    </row>
    <row r="169" ht="15.75" customHeight="1">
      <c r="B169" s="5" t="s">
        <v>223</v>
      </c>
      <c r="C169" s="2" t="s">
        <v>177</v>
      </c>
      <c r="D169" s="48">
        <v>0.4</v>
      </c>
      <c r="E169" s="48">
        <v>0.4</v>
      </c>
      <c r="F169" s="48">
        <v>0.6</v>
      </c>
      <c r="G169" s="48">
        <v>0.6</v>
      </c>
      <c r="H169" s="68">
        <v>0.6</v>
      </c>
      <c r="I169" s="68">
        <v>0.6</v>
      </c>
      <c r="J169" s="49">
        <v>0.4</v>
      </c>
      <c r="K169" s="2">
        <v>5.0</v>
      </c>
      <c r="L169" s="2">
        <v>5.0</v>
      </c>
    </row>
    <row r="170" ht="15.75" customHeight="1">
      <c r="B170" s="5" t="s">
        <v>284</v>
      </c>
      <c r="C170" s="2" t="s">
        <v>250</v>
      </c>
      <c r="D170" s="41">
        <v>1.0</v>
      </c>
      <c r="E170" s="41">
        <v>1.0</v>
      </c>
      <c r="F170" s="41">
        <v>1.0</v>
      </c>
      <c r="G170" s="41">
        <v>1.0</v>
      </c>
      <c r="H170" s="65">
        <v>1.0</v>
      </c>
      <c r="I170" s="65">
        <v>1.0</v>
      </c>
      <c r="J170" s="42">
        <v>1.0</v>
      </c>
      <c r="K170" s="2">
        <v>1.0</v>
      </c>
      <c r="L170" s="2">
        <v>5.0</v>
      </c>
    </row>
    <row r="171" ht="15.75" customHeight="1">
      <c r="B171" s="5" t="s">
        <v>284</v>
      </c>
      <c r="C171" s="2" t="s">
        <v>179</v>
      </c>
      <c r="D171" s="41">
        <v>1.0</v>
      </c>
      <c r="E171" s="41">
        <v>1.0</v>
      </c>
      <c r="F171" s="41">
        <v>1.0</v>
      </c>
      <c r="G171" s="41">
        <v>1.0</v>
      </c>
      <c r="H171" s="65">
        <v>1.0</v>
      </c>
      <c r="I171" s="65">
        <v>1.0</v>
      </c>
      <c r="J171" s="42">
        <v>1.0</v>
      </c>
      <c r="K171" s="2">
        <v>1.0</v>
      </c>
      <c r="L171" s="2">
        <v>5.0</v>
      </c>
    </row>
    <row r="172" ht="15.75" customHeight="1">
      <c r="B172" s="5" t="s">
        <v>285</v>
      </c>
      <c r="C172" s="2" t="s">
        <v>180</v>
      </c>
      <c r="D172" s="41" t="s">
        <v>217</v>
      </c>
      <c r="E172" s="41" t="s">
        <v>217</v>
      </c>
      <c r="F172" s="41" t="s">
        <v>217</v>
      </c>
      <c r="G172" s="41" t="s">
        <v>217</v>
      </c>
      <c r="H172" s="65" t="s">
        <v>217</v>
      </c>
      <c r="I172" s="65" t="s">
        <v>217</v>
      </c>
      <c r="J172" s="42" t="s">
        <v>217</v>
      </c>
      <c r="K172" s="2">
        <v>0.0</v>
      </c>
      <c r="L172" s="2">
        <v>5.0</v>
      </c>
    </row>
    <row r="173" ht="15.75" customHeight="1">
      <c r="B173" s="45" t="s">
        <v>285</v>
      </c>
      <c r="C173" s="30" t="s">
        <v>254</v>
      </c>
      <c r="D173" s="46" t="s">
        <v>217</v>
      </c>
      <c r="E173" s="46" t="s">
        <v>217</v>
      </c>
      <c r="F173" s="46" t="s">
        <v>217</v>
      </c>
      <c r="G173" s="46" t="s">
        <v>217</v>
      </c>
      <c r="H173" s="67" t="s">
        <v>217</v>
      </c>
      <c r="I173" s="67" t="s">
        <v>217</v>
      </c>
      <c r="J173" s="47" t="s">
        <v>217</v>
      </c>
      <c r="K173" s="2">
        <v>0.0</v>
      </c>
      <c r="L173" s="2">
        <v>5.0</v>
      </c>
    </row>
    <row r="174" ht="15.75" customHeight="1">
      <c r="B174" s="5" t="s">
        <v>263</v>
      </c>
      <c r="C174" s="2" t="s">
        <v>169</v>
      </c>
      <c r="D174" s="48">
        <v>0.2</v>
      </c>
      <c r="E174" s="48">
        <v>0.33</v>
      </c>
      <c r="F174" s="48">
        <v>0.0</v>
      </c>
      <c r="G174" s="48">
        <v>0.2</v>
      </c>
      <c r="H174" s="68">
        <v>0.2</v>
      </c>
      <c r="I174" s="68">
        <v>0.4</v>
      </c>
      <c r="J174" s="49">
        <v>0.6</v>
      </c>
      <c r="K174" s="2">
        <v>5.0</v>
      </c>
      <c r="L174" s="2">
        <v>5.0</v>
      </c>
    </row>
    <row r="175" ht="15.75" customHeight="1">
      <c r="B175" s="5" t="s">
        <v>263</v>
      </c>
      <c r="C175" s="2" t="s">
        <v>170</v>
      </c>
      <c r="D175" s="41">
        <v>0.4</v>
      </c>
      <c r="E175" s="41">
        <v>0.67</v>
      </c>
      <c r="F175" s="41">
        <v>0.4</v>
      </c>
      <c r="G175" s="41">
        <v>0.2</v>
      </c>
      <c r="H175" s="65">
        <v>0.2</v>
      </c>
      <c r="I175" s="65">
        <v>0.6</v>
      </c>
      <c r="J175" s="42">
        <v>0.6</v>
      </c>
      <c r="K175" s="2">
        <v>5.0</v>
      </c>
      <c r="L175" s="2">
        <v>5.0</v>
      </c>
    </row>
    <row r="176" ht="15.75" customHeight="1">
      <c r="B176" s="5" t="s">
        <v>263</v>
      </c>
      <c r="C176" s="2" t="s">
        <v>171</v>
      </c>
      <c r="D176" s="41">
        <v>0.2</v>
      </c>
      <c r="E176" s="41">
        <v>0.33</v>
      </c>
      <c r="F176" s="41">
        <v>0.0</v>
      </c>
      <c r="G176" s="41">
        <v>0.0</v>
      </c>
      <c r="H176" s="65">
        <v>0.0</v>
      </c>
      <c r="I176" s="65">
        <v>0.6</v>
      </c>
      <c r="J176" s="42">
        <v>0.6</v>
      </c>
      <c r="K176" s="2">
        <v>5.0</v>
      </c>
      <c r="L176" s="2">
        <v>5.0</v>
      </c>
    </row>
    <row r="177" ht="15.75" customHeight="1">
      <c r="B177" s="5" t="s">
        <v>263</v>
      </c>
      <c r="C177" s="2" t="s">
        <v>172</v>
      </c>
      <c r="D177" s="43">
        <v>0.0</v>
      </c>
      <c r="E177" s="43">
        <v>0.0</v>
      </c>
      <c r="F177" s="43">
        <v>0.0</v>
      </c>
      <c r="G177" s="43">
        <v>0.0</v>
      </c>
      <c r="H177" s="66">
        <v>0.0</v>
      </c>
      <c r="I177" s="66">
        <v>0.2</v>
      </c>
      <c r="J177" s="44">
        <v>0.4</v>
      </c>
      <c r="K177" s="2">
        <v>5.0</v>
      </c>
      <c r="L177" s="2">
        <v>5.0</v>
      </c>
    </row>
    <row r="178" ht="15.75" customHeight="1">
      <c r="B178" s="50" t="s">
        <v>263</v>
      </c>
      <c r="C178" s="51" t="s">
        <v>173</v>
      </c>
      <c r="D178" s="41">
        <v>0.2</v>
      </c>
      <c r="E178" s="41">
        <v>0.33</v>
      </c>
      <c r="F178" s="41">
        <v>0.0</v>
      </c>
      <c r="G178" s="41">
        <v>0.0</v>
      </c>
      <c r="H178" s="65">
        <v>0.2</v>
      </c>
      <c r="I178" s="65">
        <v>0.2</v>
      </c>
      <c r="J178" s="42">
        <v>0.4</v>
      </c>
      <c r="K178" s="2">
        <v>5.0</v>
      </c>
      <c r="L178" s="2">
        <v>5.0</v>
      </c>
    </row>
    <row r="179" ht="15.75" customHeight="1">
      <c r="B179" s="5" t="s">
        <v>263</v>
      </c>
      <c r="C179" s="2" t="s">
        <v>174</v>
      </c>
      <c r="D179" s="41">
        <v>0.0</v>
      </c>
      <c r="E179" s="41">
        <v>0.0</v>
      </c>
      <c r="F179" s="41">
        <v>0.2</v>
      </c>
      <c r="G179" s="41">
        <v>0.0</v>
      </c>
      <c r="H179" s="65">
        <v>0.0</v>
      </c>
      <c r="I179" s="65">
        <v>0.2</v>
      </c>
      <c r="J179" s="42">
        <v>0.4</v>
      </c>
      <c r="K179" s="2">
        <v>5.0</v>
      </c>
      <c r="L179" s="2">
        <v>5.0</v>
      </c>
    </row>
    <row r="180" ht="15.75" customHeight="1">
      <c r="B180" s="5" t="s">
        <v>263</v>
      </c>
      <c r="C180" s="2" t="s">
        <v>175</v>
      </c>
      <c r="D180" s="41">
        <v>0.2</v>
      </c>
      <c r="E180" s="41">
        <v>0.0</v>
      </c>
      <c r="F180" s="41">
        <v>0.4</v>
      </c>
      <c r="G180" s="41">
        <v>0.2</v>
      </c>
      <c r="H180" s="65">
        <v>0.0</v>
      </c>
      <c r="I180" s="65">
        <v>0.2</v>
      </c>
      <c r="J180" s="42">
        <v>0.4</v>
      </c>
      <c r="K180" s="2">
        <v>5.0</v>
      </c>
      <c r="L180" s="2">
        <v>5.0</v>
      </c>
    </row>
    <row r="181" ht="15.75" customHeight="1">
      <c r="B181" s="5" t="s">
        <v>263</v>
      </c>
      <c r="C181" s="2" t="s">
        <v>176</v>
      </c>
      <c r="D181" s="41">
        <v>0.2</v>
      </c>
      <c r="E181" s="41">
        <v>0.33</v>
      </c>
      <c r="F181" s="41">
        <v>0.0</v>
      </c>
      <c r="G181" s="41">
        <v>0.0</v>
      </c>
      <c r="H181" s="65">
        <v>0.2</v>
      </c>
      <c r="I181" s="65">
        <v>0.2</v>
      </c>
      <c r="J181" s="42">
        <v>0.4</v>
      </c>
      <c r="K181" s="2">
        <v>5.0</v>
      </c>
      <c r="L181" s="2">
        <v>5.0</v>
      </c>
    </row>
    <row r="182" ht="15.75" customHeight="1">
      <c r="B182" s="5" t="s">
        <v>263</v>
      </c>
      <c r="C182" s="2" t="s">
        <v>177</v>
      </c>
      <c r="D182" s="41">
        <v>0.2</v>
      </c>
      <c r="E182" s="41">
        <v>0.0</v>
      </c>
      <c r="F182" s="41">
        <v>0.4</v>
      </c>
      <c r="G182" s="41">
        <v>0.2</v>
      </c>
      <c r="H182" s="65">
        <v>0.0</v>
      </c>
      <c r="I182" s="65">
        <v>0.4</v>
      </c>
      <c r="J182" s="42">
        <v>0.4</v>
      </c>
      <c r="K182" s="2">
        <v>5.0</v>
      </c>
      <c r="L182" s="2">
        <v>5.0</v>
      </c>
    </row>
    <row r="183" ht="15.75" customHeight="1">
      <c r="B183" s="5" t="s">
        <v>283</v>
      </c>
      <c r="C183" s="2" t="s">
        <v>250</v>
      </c>
      <c r="D183" s="41" t="s">
        <v>217</v>
      </c>
      <c r="E183" s="41" t="s">
        <v>217</v>
      </c>
      <c r="F183" s="41" t="s">
        <v>217</v>
      </c>
      <c r="G183" s="41" t="s">
        <v>217</v>
      </c>
      <c r="H183" s="65" t="s">
        <v>217</v>
      </c>
      <c r="I183" s="65" t="s">
        <v>217</v>
      </c>
      <c r="J183" s="42" t="s">
        <v>217</v>
      </c>
      <c r="K183" s="2">
        <v>0.0</v>
      </c>
      <c r="L183" s="2">
        <v>5.0</v>
      </c>
    </row>
    <row r="184" ht="15.75" customHeight="1">
      <c r="B184" s="5" t="s">
        <v>283</v>
      </c>
      <c r="C184" s="2" t="s">
        <v>179</v>
      </c>
      <c r="D184" s="41" t="s">
        <v>217</v>
      </c>
      <c r="E184" s="41" t="s">
        <v>217</v>
      </c>
      <c r="F184" s="41" t="s">
        <v>217</v>
      </c>
      <c r="G184" s="41" t="s">
        <v>217</v>
      </c>
      <c r="H184" s="65" t="s">
        <v>217</v>
      </c>
      <c r="I184" s="65" t="s">
        <v>217</v>
      </c>
      <c r="J184" s="42" t="s">
        <v>217</v>
      </c>
      <c r="K184" s="2">
        <v>0.0</v>
      </c>
      <c r="L184" s="2">
        <v>5.0</v>
      </c>
    </row>
    <row r="185" ht="15.75" customHeight="1">
      <c r="B185" s="5" t="s">
        <v>283</v>
      </c>
      <c r="C185" s="2" t="s">
        <v>180</v>
      </c>
      <c r="D185" s="41" t="s">
        <v>217</v>
      </c>
      <c r="E185" s="41" t="s">
        <v>217</v>
      </c>
      <c r="F185" s="41" t="s">
        <v>217</v>
      </c>
      <c r="G185" s="41" t="s">
        <v>217</v>
      </c>
      <c r="H185" s="65" t="s">
        <v>217</v>
      </c>
      <c r="I185" s="65" t="s">
        <v>217</v>
      </c>
      <c r="J185" s="42" t="s">
        <v>217</v>
      </c>
      <c r="K185" s="2">
        <v>0.0</v>
      </c>
      <c r="L185" s="2">
        <v>5.0</v>
      </c>
    </row>
    <row r="186" ht="15.75" customHeight="1">
      <c r="B186" s="5" t="s">
        <v>283</v>
      </c>
      <c r="C186" s="2" t="s">
        <v>254</v>
      </c>
      <c r="D186" s="43" t="s">
        <v>217</v>
      </c>
      <c r="E186" s="43" t="s">
        <v>217</v>
      </c>
      <c r="F186" s="43" t="s">
        <v>217</v>
      </c>
      <c r="G186" s="43" t="s">
        <v>217</v>
      </c>
      <c r="H186" s="66" t="s">
        <v>217</v>
      </c>
      <c r="I186" s="66" t="s">
        <v>217</v>
      </c>
      <c r="J186" s="44" t="s">
        <v>217</v>
      </c>
      <c r="K186" s="2">
        <v>0.0</v>
      </c>
      <c r="L186" s="2">
        <v>5.0</v>
      </c>
    </row>
    <row r="187" ht="15.75" customHeight="1">
      <c r="B187" s="38" t="s">
        <v>226</v>
      </c>
      <c r="C187" s="19" t="s">
        <v>169</v>
      </c>
      <c r="D187" s="39">
        <v>0.67</v>
      </c>
      <c r="E187" s="39">
        <v>0.67</v>
      </c>
      <c r="F187" s="39">
        <v>1.0</v>
      </c>
      <c r="G187" s="39">
        <v>1.0</v>
      </c>
      <c r="H187" s="64">
        <v>0.67</v>
      </c>
      <c r="I187" s="64">
        <v>0.67</v>
      </c>
      <c r="J187" s="40">
        <v>1.0</v>
      </c>
      <c r="K187" s="2">
        <v>3.0</v>
      </c>
      <c r="L187" s="2">
        <v>3.0</v>
      </c>
    </row>
    <row r="188" ht="15.75" customHeight="1">
      <c r="B188" s="5" t="s">
        <v>226</v>
      </c>
      <c r="C188" s="2" t="s">
        <v>170</v>
      </c>
      <c r="D188" s="41">
        <v>0.67</v>
      </c>
      <c r="E188" s="41">
        <v>0.33</v>
      </c>
      <c r="F188" s="41">
        <v>0.67</v>
      </c>
      <c r="G188" s="41">
        <v>0.33</v>
      </c>
      <c r="H188" s="65">
        <v>0.67</v>
      </c>
      <c r="I188" s="65">
        <v>0.0</v>
      </c>
      <c r="J188" s="42">
        <v>0.67</v>
      </c>
      <c r="K188" s="2">
        <v>3.0</v>
      </c>
      <c r="L188" s="2">
        <v>3.0</v>
      </c>
    </row>
    <row r="189" ht="15.75" customHeight="1">
      <c r="B189" s="5" t="s">
        <v>226</v>
      </c>
      <c r="C189" s="2" t="s">
        <v>171</v>
      </c>
      <c r="D189" s="41">
        <v>0.0</v>
      </c>
      <c r="E189" s="41">
        <v>0.0</v>
      </c>
      <c r="F189" s="41">
        <v>0.33</v>
      </c>
      <c r="G189" s="41">
        <v>0.33</v>
      </c>
      <c r="H189" s="65">
        <v>0.0</v>
      </c>
      <c r="I189" s="65">
        <v>0.0</v>
      </c>
      <c r="J189" s="42">
        <v>0.0</v>
      </c>
      <c r="K189" s="2">
        <v>3.0</v>
      </c>
      <c r="L189" s="2">
        <v>3.0</v>
      </c>
    </row>
    <row r="190" ht="15.75" customHeight="1">
      <c r="B190" s="5" t="s">
        <v>226</v>
      </c>
      <c r="C190" s="2" t="s">
        <v>172</v>
      </c>
      <c r="D190" s="41">
        <v>0.0</v>
      </c>
      <c r="E190" s="41">
        <v>0.0</v>
      </c>
      <c r="F190" s="41">
        <v>0.33</v>
      </c>
      <c r="G190" s="41">
        <v>0.33</v>
      </c>
      <c r="H190" s="65">
        <v>0.0</v>
      </c>
      <c r="I190" s="65">
        <v>0.0</v>
      </c>
      <c r="J190" s="42">
        <v>0.0</v>
      </c>
      <c r="K190" s="2">
        <v>3.0</v>
      </c>
      <c r="L190" s="2">
        <v>3.0</v>
      </c>
    </row>
    <row r="191" ht="15.75" customHeight="1">
      <c r="B191" s="5" t="s">
        <v>226</v>
      </c>
      <c r="C191" s="2" t="s">
        <v>173</v>
      </c>
      <c r="D191" s="41">
        <v>0.33</v>
      </c>
      <c r="E191" s="41">
        <v>0.0</v>
      </c>
      <c r="F191" s="41">
        <v>0.33</v>
      </c>
      <c r="G191" s="41">
        <v>0.33</v>
      </c>
      <c r="H191" s="65">
        <v>0.33</v>
      </c>
      <c r="I191" s="65">
        <v>0.0</v>
      </c>
      <c r="J191" s="42">
        <v>0.0</v>
      </c>
      <c r="K191" s="2">
        <v>3.0</v>
      </c>
      <c r="L191" s="2">
        <v>3.0</v>
      </c>
    </row>
    <row r="192" ht="15.75" customHeight="1">
      <c r="B192" s="5" t="s">
        <v>226</v>
      </c>
      <c r="C192" s="2" t="s">
        <v>174</v>
      </c>
      <c r="D192" s="41">
        <v>0.0</v>
      </c>
      <c r="E192" s="41">
        <v>0.0</v>
      </c>
      <c r="F192" s="41">
        <v>0.0</v>
      </c>
      <c r="G192" s="41">
        <v>0.0</v>
      </c>
      <c r="H192" s="65">
        <v>0.0</v>
      </c>
      <c r="I192" s="65">
        <v>0.0</v>
      </c>
      <c r="J192" s="42">
        <v>0.0</v>
      </c>
      <c r="K192" s="2">
        <v>3.0</v>
      </c>
      <c r="L192" s="2">
        <v>3.0</v>
      </c>
    </row>
    <row r="193" ht="15.75" customHeight="1">
      <c r="B193" s="5" t="s">
        <v>226</v>
      </c>
      <c r="C193" s="2" t="s">
        <v>175</v>
      </c>
      <c r="D193" s="41">
        <v>0.33</v>
      </c>
      <c r="E193" s="41">
        <v>0.33</v>
      </c>
      <c r="F193" s="41">
        <v>0.33</v>
      </c>
      <c r="G193" s="41">
        <v>0.33</v>
      </c>
      <c r="H193" s="65">
        <v>0.33</v>
      </c>
      <c r="I193" s="65">
        <v>0.0</v>
      </c>
      <c r="J193" s="42">
        <v>0.0</v>
      </c>
      <c r="K193" s="2">
        <v>3.0</v>
      </c>
      <c r="L193" s="2">
        <v>3.0</v>
      </c>
    </row>
    <row r="194" ht="15.75" customHeight="1">
      <c r="B194" s="5" t="s">
        <v>226</v>
      </c>
      <c r="C194" s="2" t="s">
        <v>176</v>
      </c>
      <c r="D194" s="41">
        <v>0.33</v>
      </c>
      <c r="E194" s="41">
        <v>0.0</v>
      </c>
      <c r="F194" s="41">
        <v>0.33</v>
      </c>
      <c r="G194" s="41">
        <v>0.33</v>
      </c>
      <c r="H194" s="65">
        <v>0.33</v>
      </c>
      <c r="I194" s="65">
        <v>0.0</v>
      </c>
      <c r="J194" s="42">
        <v>0.0</v>
      </c>
      <c r="K194" s="2">
        <v>3.0</v>
      </c>
      <c r="L194" s="2">
        <v>3.0</v>
      </c>
    </row>
    <row r="195" ht="15.75" customHeight="1">
      <c r="B195" s="5" t="s">
        <v>226</v>
      </c>
      <c r="C195" s="2" t="s">
        <v>177</v>
      </c>
      <c r="D195" s="41">
        <v>0.33</v>
      </c>
      <c r="E195" s="41">
        <v>0.0</v>
      </c>
      <c r="F195" s="41">
        <v>0.0</v>
      </c>
      <c r="G195" s="41">
        <v>0.33</v>
      </c>
      <c r="H195" s="65">
        <v>0.0</v>
      </c>
      <c r="I195" s="65">
        <v>0.0</v>
      </c>
      <c r="J195" s="42">
        <v>0.0</v>
      </c>
      <c r="K195" s="2">
        <v>3.0</v>
      </c>
      <c r="L195" s="2">
        <v>3.0</v>
      </c>
    </row>
    <row r="196" ht="15.75" customHeight="1">
      <c r="B196" s="5" t="s">
        <v>289</v>
      </c>
      <c r="C196" s="2" t="s">
        <v>250</v>
      </c>
      <c r="D196" s="43" t="s">
        <v>217</v>
      </c>
      <c r="E196" s="43" t="s">
        <v>217</v>
      </c>
      <c r="F196" s="43" t="s">
        <v>217</v>
      </c>
      <c r="G196" s="43" t="s">
        <v>217</v>
      </c>
      <c r="H196" s="66" t="s">
        <v>217</v>
      </c>
      <c r="I196" s="66" t="s">
        <v>217</v>
      </c>
      <c r="J196" s="44" t="s">
        <v>217</v>
      </c>
      <c r="K196" s="2">
        <v>0.0</v>
      </c>
      <c r="L196" s="2">
        <v>3.0</v>
      </c>
    </row>
    <row r="197" ht="15.75" customHeight="1">
      <c r="B197" s="50" t="s">
        <v>289</v>
      </c>
      <c r="C197" s="51" t="s">
        <v>179</v>
      </c>
      <c r="D197" s="41" t="s">
        <v>217</v>
      </c>
      <c r="E197" s="41" t="s">
        <v>217</v>
      </c>
      <c r="F197" s="41" t="s">
        <v>217</v>
      </c>
      <c r="G197" s="41" t="s">
        <v>217</v>
      </c>
      <c r="H197" s="65" t="s">
        <v>217</v>
      </c>
      <c r="I197" s="65" t="s">
        <v>217</v>
      </c>
      <c r="J197" s="42" t="s">
        <v>217</v>
      </c>
      <c r="K197" s="2">
        <v>0.0</v>
      </c>
      <c r="L197" s="2">
        <v>3.0</v>
      </c>
    </row>
    <row r="198" ht="15.75" customHeight="1">
      <c r="B198" s="5" t="s">
        <v>289</v>
      </c>
      <c r="C198" s="2" t="s">
        <v>180</v>
      </c>
      <c r="D198" s="41" t="s">
        <v>217</v>
      </c>
      <c r="E198" s="41" t="s">
        <v>217</v>
      </c>
      <c r="F198" s="41" t="s">
        <v>217</v>
      </c>
      <c r="G198" s="41" t="s">
        <v>217</v>
      </c>
      <c r="H198" s="65" t="s">
        <v>217</v>
      </c>
      <c r="I198" s="65" t="s">
        <v>217</v>
      </c>
      <c r="J198" s="42" t="s">
        <v>217</v>
      </c>
      <c r="K198" s="2">
        <v>0.0</v>
      </c>
      <c r="L198" s="2">
        <v>3.0</v>
      </c>
    </row>
    <row r="199" ht="15.75" customHeight="1">
      <c r="B199" s="45" t="s">
        <v>289</v>
      </c>
      <c r="C199" s="30" t="s">
        <v>254</v>
      </c>
      <c r="D199" s="46" t="s">
        <v>217</v>
      </c>
      <c r="E199" s="46" t="s">
        <v>217</v>
      </c>
      <c r="F199" s="46" t="s">
        <v>217</v>
      </c>
      <c r="G199" s="46" t="s">
        <v>217</v>
      </c>
      <c r="H199" s="67" t="s">
        <v>217</v>
      </c>
      <c r="I199" s="67" t="s">
        <v>217</v>
      </c>
      <c r="J199" s="47" t="s">
        <v>217</v>
      </c>
      <c r="K199" s="2">
        <v>0.0</v>
      </c>
      <c r="L199" s="2">
        <v>3.0</v>
      </c>
    </row>
    <row r="200" ht="15.75" customHeight="1">
      <c r="B200" s="5" t="s">
        <v>269</v>
      </c>
      <c r="C200" s="2" t="s">
        <v>169</v>
      </c>
      <c r="D200" s="48">
        <v>1.0</v>
      </c>
      <c r="E200" s="48">
        <v>1.0</v>
      </c>
      <c r="F200" s="48">
        <v>1.0</v>
      </c>
      <c r="G200" s="48">
        <v>1.0</v>
      </c>
      <c r="H200" s="68">
        <v>0.5</v>
      </c>
      <c r="I200" s="68">
        <v>0.5</v>
      </c>
      <c r="J200" s="49">
        <v>0.5</v>
      </c>
      <c r="K200" s="2">
        <v>2.0</v>
      </c>
      <c r="L200" s="2">
        <v>2.0</v>
      </c>
    </row>
    <row r="201" ht="15.75" customHeight="1">
      <c r="B201" s="5" t="s">
        <v>269</v>
      </c>
      <c r="C201" s="2" t="s">
        <v>170</v>
      </c>
      <c r="D201" s="41">
        <v>0.5</v>
      </c>
      <c r="E201" s="41">
        <v>0.5</v>
      </c>
      <c r="F201" s="41">
        <v>0.5</v>
      </c>
      <c r="G201" s="41">
        <v>0.5</v>
      </c>
      <c r="H201" s="65">
        <v>0.5</v>
      </c>
      <c r="I201" s="65">
        <v>0.5</v>
      </c>
      <c r="J201" s="42">
        <v>0.5</v>
      </c>
      <c r="K201" s="2">
        <v>2.0</v>
      </c>
      <c r="L201" s="2">
        <v>2.0</v>
      </c>
    </row>
    <row r="202" ht="15.75" customHeight="1">
      <c r="B202" s="5" t="s">
        <v>269</v>
      </c>
      <c r="C202" s="2" t="s">
        <v>171</v>
      </c>
      <c r="D202" s="41">
        <v>0.0</v>
      </c>
      <c r="E202" s="41">
        <v>0.0</v>
      </c>
      <c r="F202" s="41">
        <v>0.0</v>
      </c>
      <c r="G202" s="41">
        <v>0.5</v>
      </c>
      <c r="H202" s="65">
        <v>0.0</v>
      </c>
      <c r="I202" s="65">
        <v>0.0</v>
      </c>
      <c r="J202" s="42">
        <v>0.0</v>
      </c>
      <c r="K202" s="2">
        <v>2.0</v>
      </c>
      <c r="L202" s="2">
        <v>2.0</v>
      </c>
    </row>
    <row r="203" ht="15.75" customHeight="1">
      <c r="B203" s="5" t="s">
        <v>269</v>
      </c>
      <c r="C203" s="2" t="s">
        <v>172</v>
      </c>
      <c r="D203" s="41">
        <v>0.0</v>
      </c>
      <c r="E203" s="41">
        <v>0.0</v>
      </c>
      <c r="F203" s="41">
        <v>0.0</v>
      </c>
      <c r="G203" s="41">
        <v>0.5</v>
      </c>
      <c r="H203" s="65">
        <v>0.0</v>
      </c>
      <c r="I203" s="65">
        <v>0.0</v>
      </c>
      <c r="J203" s="42">
        <v>0.0</v>
      </c>
      <c r="K203" s="2">
        <v>2.0</v>
      </c>
      <c r="L203" s="2">
        <v>2.0</v>
      </c>
    </row>
    <row r="204" ht="15.75" customHeight="1">
      <c r="B204" s="5" t="s">
        <v>269</v>
      </c>
      <c r="C204" s="2" t="s">
        <v>173</v>
      </c>
      <c r="D204" s="41">
        <v>0.5</v>
      </c>
      <c r="E204" s="41">
        <v>0.5</v>
      </c>
      <c r="F204" s="41">
        <v>0.5</v>
      </c>
      <c r="G204" s="41">
        <v>0.5</v>
      </c>
      <c r="H204" s="65">
        <v>0.0</v>
      </c>
      <c r="I204" s="65">
        <v>0.5</v>
      </c>
      <c r="J204" s="42">
        <v>0.5</v>
      </c>
      <c r="K204" s="2">
        <v>2.0</v>
      </c>
      <c r="L204" s="2">
        <v>2.0</v>
      </c>
    </row>
    <row r="205" ht="15.75" customHeight="1">
      <c r="B205" s="52" t="s">
        <v>269</v>
      </c>
      <c r="C205" s="53" t="s">
        <v>174</v>
      </c>
      <c r="D205" s="41">
        <v>0.5</v>
      </c>
      <c r="E205" s="41">
        <v>0.5</v>
      </c>
      <c r="F205" s="41">
        <v>0.5</v>
      </c>
      <c r="G205" s="41">
        <v>0.5</v>
      </c>
      <c r="H205" s="65">
        <v>0.5</v>
      </c>
      <c r="I205" s="65">
        <v>0.5</v>
      </c>
      <c r="J205" s="42">
        <v>0.5</v>
      </c>
      <c r="K205" s="2">
        <v>2.0</v>
      </c>
      <c r="L205" s="2">
        <v>2.0</v>
      </c>
    </row>
    <row r="206" ht="15.75" customHeight="1">
      <c r="B206" s="5" t="s">
        <v>269</v>
      </c>
      <c r="C206" s="2" t="s">
        <v>175</v>
      </c>
      <c r="D206" s="48">
        <v>0.5</v>
      </c>
      <c r="E206" s="48">
        <v>0.5</v>
      </c>
      <c r="F206" s="48">
        <v>0.5</v>
      </c>
      <c r="G206" s="48">
        <v>1.0</v>
      </c>
      <c r="H206" s="68">
        <v>0.5</v>
      </c>
      <c r="I206" s="68">
        <v>0.5</v>
      </c>
      <c r="J206" s="49">
        <v>0.5</v>
      </c>
      <c r="K206" s="2">
        <v>2.0</v>
      </c>
      <c r="L206" s="2">
        <v>2.0</v>
      </c>
    </row>
    <row r="207" ht="15.75" customHeight="1">
      <c r="B207" s="50" t="s">
        <v>269</v>
      </c>
      <c r="C207" s="51" t="s">
        <v>176</v>
      </c>
      <c r="D207" s="41">
        <v>0.5</v>
      </c>
      <c r="E207" s="41">
        <v>0.0</v>
      </c>
      <c r="F207" s="41">
        <v>0.5</v>
      </c>
      <c r="G207" s="41">
        <v>0.5</v>
      </c>
      <c r="H207" s="65">
        <v>0.0</v>
      </c>
      <c r="I207" s="65">
        <v>0.5</v>
      </c>
      <c r="J207" s="42">
        <v>0.5</v>
      </c>
      <c r="K207" s="2">
        <v>2.0</v>
      </c>
      <c r="L207" s="2">
        <v>2.0</v>
      </c>
    </row>
    <row r="208" ht="15.75" customHeight="1">
      <c r="B208" s="5" t="s">
        <v>269</v>
      </c>
      <c r="C208" s="2" t="s">
        <v>177</v>
      </c>
      <c r="D208" s="41">
        <v>0.0</v>
      </c>
      <c r="E208" s="41">
        <v>0.0</v>
      </c>
      <c r="F208" s="41">
        <v>0.0</v>
      </c>
      <c r="G208" s="41">
        <v>0.5</v>
      </c>
      <c r="H208" s="65">
        <v>0.0</v>
      </c>
      <c r="I208" s="65">
        <v>0.0</v>
      </c>
      <c r="J208" s="42">
        <v>0.0</v>
      </c>
      <c r="K208" s="2">
        <v>2.0</v>
      </c>
      <c r="L208" s="2">
        <v>2.0</v>
      </c>
    </row>
    <row r="209" ht="15.75" customHeight="1">
      <c r="B209" s="5" t="s">
        <v>293</v>
      </c>
      <c r="C209" s="2" t="s">
        <v>250</v>
      </c>
      <c r="D209" s="41" t="s">
        <v>217</v>
      </c>
      <c r="E209" s="41" t="s">
        <v>217</v>
      </c>
      <c r="F209" s="41" t="s">
        <v>217</v>
      </c>
      <c r="G209" s="41" t="s">
        <v>217</v>
      </c>
      <c r="H209" s="65" t="s">
        <v>217</v>
      </c>
      <c r="I209" s="65" t="s">
        <v>217</v>
      </c>
      <c r="J209" s="42" t="s">
        <v>217</v>
      </c>
      <c r="K209" s="2">
        <v>0.0</v>
      </c>
      <c r="L209" s="2">
        <v>2.0</v>
      </c>
    </row>
    <row r="210" ht="15.75" customHeight="1">
      <c r="B210" s="5" t="s">
        <v>293</v>
      </c>
      <c r="C210" s="2" t="s">
        <v>179</v>
      </c>
      <c r="D210" s="41" t="s">
        <v>217</v>
      </c>
      <c r="E210" s="41" t="s">
        <v>217</v>
      </c>
      <c r="F210" s="41" t="s">
        <v>217</v>
      </c>
      <c r="G210" s="41" t="s">
        <v>217</v>
      </c>
      <c r="H210" s="65" t="s">
        <v>217</v>
      </c>
      <c r="I210" s="65" t="s">
        <v>217</v>
      </c>
      <c r="J210" s="42" t="s">
        <v>217</v>
      </c>
      <c r="K210" s="2">
        <v>0.0</v>
      </c>
      <c r="L210" s="2">
        <v>2.0</v>
      </c>
    </row>
    <row r="211" ht="15.75" customHeight="1">
      <c r="B211" s="5" t="s">
        <v>293</v>
      </c>
      <c r="C211" s="2" t="s">
        <v>180</v>
      </c>
      <c r="D211" s="41" t="s">
        <v>217</v>
      </c>
      <c r="E211" s="41" t="s">
        <v>217</v>
      </c>
      <c r="F211" s="41" t="s">
        <v>217</v>
      </c>
      <c r="G211" s="41" t="s">
        <v>217</v>
      </c>
      <c r="H211" s="65" t="s">
        <v>217</v>
      </c>
      <c r="I211" s="65" t="s">
        <v>217</v>
      </c>
      <c r="J211" s="42" t="s">
        <v>217</v>
      </c>
      <c r="K211" s="2">
        <v>0.0</v>
      </c>
      <c r="L211" s="2">
        <v>2.0</v>
      </c>
    </row>
    <row r="212" ht="15.75" customHeight="1">
      <c r="B212" s="5" t="s">
        <v>293</v>
      </c>
      <c r="C212" s="2" t="s">
        <v>254</v>
      </c>
      <c r="D212" s="43" t="s">
        <v>217</v>
      </c>
      <c r="E212" s="43" t="s">
        <v>217</v>
      </c>
      <c r="F212" s="43" t="s">
        <v>217</v>
      </c>
      <c r="G212" s="43" t="s">
        <v>217</v>
      </c>
      <c r="H212" s="66" t="s">
        <v>217</v>
      </c>
      <c r="I212" s="66" t="s">
        <v>217</v>
      </c>
      <c r="J212" s="44" t="s">
        <v>217</v>
      </c>
      <c r="K212" s="2">
        <v>0.0</v>
      </c>
      <c r="L212" s="2">
        <v>2.0</v>
      </c>
    </row>
    <row r="213" ht="15.75" customHeight="1">
      <c r="B213" s="38" t="s">
        <v>232</v>
      </c>
      <c r="C213" s="19" t="s">
        <v>169</v>
      </c>
      <c r="D213" s="39">
        <v>0.5</v>
      </c>
      <c r="E213" s="39">
        <v>0.0</v>
      </c>
      <c r="F213" s="39">
        <v>0.0</v>
      </c>
      <c r="G213" s="39">
        <v>0.5</v>
      </c>
      <c r="H213" s="64">
        <v>0.0</v>
      </c>
      <c r="I213" s="64">
        <v>0.5</v>
      </c>
      <c r="J213" s="40">
        <v>0.5</v>
      </c>
      <c r="K213" s="2">
        <v>2.0</v>
      </c>
      <c r="L213" s="2">
        <v>2.0</v>
      </c>
    </row>
    <row r="214" ht="15.75" customHeight="1">
      <c r="B214" s="5" t="s">
        <v>232</v>
      </c>
      <c r="C214" s="2" t="s">
        <v>170</v>
      </c>
      <c r="D214" s="41">
        <v>0.5</v>
      </c>
      <c r="E214" s="41">
        <v>0.0</v>
      </c>
      <c r="F214" s="41">
        <v>0.5</v>
      </c>
      <c r="G214" s="41">
        <v>0.5</v>
      </c>
      <c r="H214" s="65">
        <v>0.5</v>
      </c>
      <c r="I214" s="65">
        <v>0.5</v>
      </c>
      <c r="J214" s="42">
        <v>0.0</v>
      </c>
      <c r="K214" s="2">
        <v>2.0</v>
      </c>
      <c r="L214" s="2">
        <v>2.0</v>
      </c>
    </row>
    <row r="215" ht="15.75" customHeight="1">
      <c r="B215" s="52" t="s">
        <v>232</v>
      </c>
      <c r="C215" s="53" t="s">
        <v>171</v>
      </c>
      <c r="D215" s="41">
        <v>0.0</v>
      </c>
      <c r="E215" s="41">
        <v>0.0</v>
      </c>
      <c r="F215" s="41">
        <v>0.0</v>
      </c>
      <c r="G215" s="41">
        <v>0.5</v>
      </c>
      <c r="H215" s="65">
        <v>0.0</v>
      </c>
      <c r="I215" s="65">
        <v>0.0</v>
      </c>
      <c r="J215" s="42">
        <v>0.0</v>
      </c>
      <c r="K215" s="2">
        <v>2.0</v>
      </c>
      <c r="L215" s="2">
        <v>2.0</v>
      </c>
    </row>
    <row r="216" ht="15.75" customHeight="1">
      <c r="B216" s="5" t="s">
        <v>232</v>
      </c>
      <c r="C216" s="2" t="s">
        <v>172</v>
      </c>
      <c r="D216" s="48">
        <v>0.0</v>
      </c>
      <c r="E216" s="48">
        <v>0.0</v>
      </c>
      <c r="F216" s="48">
        <v>0.0</v>
      </c>
      <c r="G216" s="48">
        <v>0.5</v>
      </c>
      <c r="H216" s="68">
        <v>0.0</v>
      </c>
      <c r="I216" s="68">
        <v>0.0</v>
      </c>
      <c r="J216" s="49">
        <v>0.0</v>
      </c>
      <c r="K216" s="2">
        <v>2.0</v>
      </c>
      <c r="L216" s="2">
        <v>2.0</v>
      </c>
    </row>
    <row r="217" ht="15.75" customHeight="1">
      <c r="B217" s="5" t="s">
        <v>232</v>
      </c>
      <c r="C217" s="2" t="s">
        <v>173</v>
      </c>
      <c r="D217" s="41">
        <v>0.0</v>
      </c>
      <c r="E217" s="41">
        <v>0.0</v>
      </c>
      <c r="F217" s="41">
        <v>0.0</v>
      </c>
      <c r="G217" s="41">
        <v>0.0</v>
      </c>
      <c r="H217" s="65">
        <v>0.0</v>
      </c>
      <c r="I217" s="65">
        <v>0.0</v>
      </c>
      <c r="J217" s="42">
        <v>0.0</v>
      </c>
      <c r="K217" s="2">
        <v>2.0</v>
      </c>
      <c r="L217" s="2">
        <v>2.0</v>
      </c>
    </row>
    <row r="218" ht="15.75" customHeight="1">
      <c r="B218" s="5" t="s">
        <v>232</v>
      </c>
      <c r="C218" s="2" t="s">
        <v>174</v>
      </c>
      <c r="D218" s="41">
        <v>0.0</v>
      </c>
      <c r="E218" s="41">
        <v>0.0</v>
      </c>
      <c r="F218" s="41">
        <v>0.0</v>
      </c>
      <c r="G218" s="41">
        <v>0.0</v>
      </c>
      <c r="H218" s="65">
        <v>0.0</v>
      </c>
      <c r="I218" s="65">
        <v>0.0</v>
      </c>
      <c r="J218" s="42">
        <v>0.0</v>
      </c>
      <c r="K218" s="2">
        <v>2.0</v>
      </c>
      <c r="L218" s="2">
        <v>2.0</v>
      </c>
    </row>
    <row r="219" ht="15.75" customHeight="1">
      <c r="B219" s="5" t="s">
        <v>232</v>
      </c>
      <c r="C219" s="2" t="s">
        <v>175</v>
      </c>
      <c r="D219" s="41">
        <v>0.0</v>
      </c>
      <c r="E219" s="41">
        <v>0.0</v>
      </c>
      <c r="F219" s="41">
        <v>0.0</v>
      </c>
      <c r="G219" s="41">
        <v>0.0</v>
      </c>
      <c r="H219" s="65">
        <v>0.0</v>
      </c>
      <c r="I219" s="65">
        <v>0.0</v>
      </c>
      <c r="J219" s="42">
        <v>0.0</v>
      </c>
      <c r="K219" s="2">
        <v>2.0</v>
      </c>
      <c r="L219" s="2">
        <v>2.0</v>
      </c>
    </row>
    <row r="220" ht="15.75" customHeight="1">
      <c r="B220" s="5" t="s">
        <v>232</v>
      </c>
      <c r="C220" s="2" t="s">
        <v>176</v>
      </c>
      <c r="D220" s="41">
        <v>0.0</v>
      </c>
      <c r="E220" s="41">
        <v>0.0</v>
      </c>
      <c r="F220" s="41">
        <v>0.0</v>
      </c>
      <c r="G220" s="41">
        <v>0.0</v>
      </c>
      <c r="H220" s="65">
        <v>0.0</v>
      </c>
      <c r="I220" s="65">
        <v>0.0</v>
      </c>
      <c r="J220" s="42">
        <v>0.0</v>
      </c>
      <c r="K220" s="2">
        <v>2.0</v>
      </c>
      <c r="L220" s="2">
        <v>2.0</v>
      </c>
    </row>
    <row r="221" ht="15.75" customHeight="1">
      <c r="B221" s="5" t="s">
        <v>232</v>
      </c>
      <c r="C221" s="2" t="s">
        <v>177</v>
      </c>
      <c r="D221" s="41">
        <v>0.0</v>
      </c>
      <c r="E221" s="41">
        <v>0.0</v>
      </c>
      <c r="F221" s="41">
        <v>0.0</v>
      </c>
      <c r="G221" s="41">
        <v>0.0</v>
      </c>
      <c r="H221" s="65">
        <v>0.0</v>
      </c>
      <c r="I221" s="65">
        <v>0.0</v>
      </c>
      <c r="J221" s="42">
        <v>0.0</v>
      </c>
      <c r="K221" s="2">
        <v>2.0</v>
      </c>
      <c r="L221" s="2">
        <v>2.0</v>
      </c>
    </row>
    <row r="222" ht="15.75" customHeight="1">
      <c r="B222" s="5" t="s">
        <v>292</v>
      </c>
      <c r="C222" s="2" t="s">
        <v>250</v>
      </c>
      <c r="D222" s="41" t="s">
        <v>217</v>
      </c>
      <c r="E222" s="41" t="s">
        <v>217</v>
      </c>
      <c r="F222" s="41" t="s">
        <v>217</v>
      </c>
      <c r="G222" s="41" t="s">
        <v>217</v>
      </c>
      <c r="H222" s="65" t="s">
        <v>217</v>
      </c>
      <c r="I222" s="65" t="s">
        <v>217</v>
      </c>
      <c r="J222" s="42" t="s">
        <v>217</v>
      </c>
      <c r="K222" s="2">
        <v>0.0</v>
      </c>
      <c r="L222" s="2">
        <v>2.0</v>
      </c>
    </row>
    <row r="223" ht="15.75" customHeight="1">
      <c r="B223" s="5" t="s">
        <v>292</v>
      </c>
      <c r="C223" s="2" t="s">
        <v>179</v>
      </c>
      <c r="D223" s="41" t="s">
        <v>217</v>
      </c>
      <c r="E223" s="41" t="s">
        <v>217</v>
      </c>
      <c r="F223" s="41" t="s">
        <v>217</v>
      </c>
      <c r="G223" s="41" t="s">
        <v>217</v>
      </c>
      <c r="H223" s="65" t="s">
        <v>217</v>
      </c>
      <c r="I223" s="65" t="s">
        <v>217</v>
      </c>
      <c r="J223" s="42" t="s">
        <v>217</v>
      </c>
      <c r="K223" s="2">
        <v>0.0</v>
      </c>
      <c r="L223" s="2">
        <v>2.0</v>
      </c>
    </row>
    <row r="224" ht="15.75" customHeight="1">
      <c r="B224" s="5" t="s">
        <v>292</v>
      </c>
      <c r="C224" s="2" t="s">
        <v>180</v>
      </c>
      <c r="D224" s="43" t="s">
        <v>217</v>
      </c>
      <c r="E224" s="43" t="s">
        <v>217</v>
      </c>
      <c r="F224" s="43" t="s">
        <v>217</v>
      </c>
      <c r="G224" s="43" t="s">
        <v>217</v>
      </c>
      <c r="H224" s="66" t="s">
        <v>217</v>
      </c>
      <c r="I224" s="66" t="s">
        <v>217</v>
      </c>
      <c r="J224" s="44" t="s">
        <v>217</v>
      </c>
      <c r="K224" s="2">
        <v>0.0</v>
      </c>
      <c r="L224" s="2">
        <v>2.0</v>
      </c>
    </row>
    <row r="225" ht="15.75" customHeight="1">
      <c r="B225" s="60" t="s">
        <v>292</v>
      </c>
      <c r="C225" s="61" t="s">
        <v>254</v>
      </c>
      <c r="D225" s="46" t="s">
        <v>217</v>
      </c>
      <c r="E225" s="46" t="s">
        <v>217</v>
      </c>
      <c r="F225" s="46" t="s">
        <v>217</v>
      </c>
      <c r="G225" s="46" t="s">
        <v>217</v>
      </c>
      <c r="H225" s="67" t="s">
        <v>217</v>
      </c>
      <c r="I225" s="67" t="s">
        <v>217</v>
      </c>
      <c r="J225" s="47" t="s">
        <v>217</v>
      </c>
      <c r="K225" s="2">
        <v>0.0</v>
      </c>
      <c r="L225" s="2">
        <v>2.0</v>
      </c>
    </row>
    <row r="226" ht="15.75" customHeight="1">
      <c r="B226" s="5" t="s">
        <v>231</v>
      </c>
      <c r="C226" s="2" t="s">
        <v>169</v>
      </c>
      <c r="D226" s="48">
        <v>1.0</v>
      </c>
      <c r="E226" s="48">
        <v>0.5</v>
      </c>
      <c r="F226" s="48">
        <v>0.5</v>
      </c>
      <c r="G226" s="48">
        <v>0.5</v>
      </c>
      <c r="H226" s="68">
        <v>1.0</v>
      </c>
      <c r="I226" s="68">
        <v>1.0</v>
      </c>
      <c r="J226" s="49">
        <v>0.5</v>
      </c>
      <c r="K226" s="2">
        <v>2.0</v>
      </c>
      <c r="L226" s="2">
        <v>2.0</v>
      </c>
    </row>
    <row r="227" ht="15.75" customHeight="1">
      <c r="B227" s="5" t="s">
        <v>231</v>
      </c>
      <c r="C227" s="2" t="s">
        <v>170</v>
      </c>
      <c r="D227" s="41">
        <v>0.0</v>
      </c>
      <c r="E227" s="41">
        <v>0.0</v>
      </c>
      <c r="F227" s="41">
        <v>0.5</v>
      </c>
      <c r="G227" s="41">
        <v>0.5</v>
      </c>
      <c r="H227" s="65">
        <v>0.0</v>
      </c>
      <c r="I227" s="65">
        <v>0.0</v>
      </c>
      <c r="J227" s="42">
        <v>0.0</v>
      </c>
      <c r="K227" s="2">
        <v>2.0</v>
      </c>
      <c r="L227" s="2">
        <v>2.0</v>
      </c>
    </row>
    <row r="228" ht="15.75" customHeight="1">
      <c r="B228" s="5" t="s">
        <v>231</v>
      </c>
      <c r="C228" s="2" t="s">
        <v>171</v>
      </c>
      <c r="D228" s="41">
        <v>0.0</v>
      </c>
      <c r="E228" s="41">
        <v>0.0</v>
      </c>
      <c r="F228" s="41">
        <v>0.0</v>
      </c>
      <c r="G228" s="41">
        <v>0.0</v>
      </c>
      <c r="H228" s="65">
        <v>0.0</v>
      </c>
      <c r="I228" s="65">
        <v>0.0</v>
      </c>
      <c r="J228" s="42">
        <v>0.0</v>
      </c>
      <c r="K228" s="2">
        <v>2.0</v>
      </c>
      <c r="L228" s="2">
        <v>2.0</v>
      </c>
    </row>
    <row r="229" ht="15.75" customHeight="1">
      <c r="B229" s="5" t="s">
        <v>231</v>
      </c>
      <c r="C229" s="2" t="s">
        <v>172</v>
      </c>
      <c r="D229" s="41">
        <v>0.0</v>
      </c>
      <c r="E229" s="41">
        <v>0.0</v>
      </c>
      <c r="F229" s="41">
        <v>0.0</v>
      </c>
      <c r="G229" s="41">
        <v>0.0</v>
      </c>
      <c r="H229" s="65">
        <v>0.0</v>
      </c>
      <c r="I229" s="65">
        <v>0.0</v>
      </c>
      <c r="J229" s="42">
        <v>0.0</v>
      </c>
      <c r="K229" s="2">
        <v>2.0</v>
      </c>
      <c r="L229" s="2">
        <v>2.0</v>
      </c>
    </row>
    <row r="230" ht="15.75" customHeight="1">
      <c r="B230" s="5" t="s">
        <v>231</v>
      </c>
      <c r="C230" s="2" t="s">
        <v>173</v>
      </c>
      <c r="D230" s="41">
        <v>0.0</v>
      </c>
      <c r="E230" s="41">
        <v>0.0</v>
      </c>
      <c r="F230" s="41">
        <v>0.0</v>
      </c>
      <c r="G230" s="41">
        <v>0.0</v>
      </c>
      <c r="H230" s="65">
        <v>0.0</v>
      </c>
      <c r="I230" s="65">
        <v>0.0</v>
      </c>
      <c r="J230" s="42">
        <v>0.0</v>
      </c>
      <c r="K230" s="2">
        <v>2.0</v>
      </c>
      <c r="L230" s="2">
        <v>2.0</v>
      </c>
    </row>
    <row r="231" ht="15.75" customHeight="1">
      <c r="B231" s="5" t="s">
        <v>231</v>
      </c>
      <c r="C231" s="2" t="s">
        <v>174</v>
      </c>
      <c r="D231" s="41">
        <v>0.0</v>
      </c>
      <c r="E231" s="41">
        <v>0.0</v>
      </c>
      <c r="F231" s="41">
        <v>0.0</v>
      </c>
      <c r="G231" s="41">
        <v>0.0</v>
      </c>
      <c r="H231" s="65">
        <v>0.0</v>
      </c>
      <c r="I231" s="65">
        <v>0.0</v>
      </c>
      <c r="J231" s="42">
        <v>0.0</v>
      </c>
      <c r="K231" s="2">
        <v>2.0</v>
      </c>
      <c r="L231" s="2">
        <v>2.0</v>
      </c>
    </row>
    <row r="232" ht="15.75" customHeight="1">
      <c r="B232" s="5" t="s">
        <v>231</v>
      </c>
      <c r="C232" s="2" t="s">
        <v>175</v>
      </c>
      <c r="D232" s="41">
        <v>0.0</v>
      </c>
      <c r="E232" s="41">
        <v>0.0</v>
      </c>
      <c r="F232" s="41">
        <v>0.0</v>
      </c>
      <c r="G232" s="41">
        <v>0.5</v>
      </c>
      <c r="H232" s="65">
        <v>0.0</v>
      </c>
      <c r="I232" s="65">
        <v>0.5</v>
      </c>
      <c r="J232" s="42">
        <v>0.0</v>
      </c>
      <c r="K232" s="2">
        <v>2.0</v>
      </c>
      <c r="L232" s="2">
        <v>2.0</v>
      </c>
    </row>
    <row r="233" ht="15.75" customHeight="1">
      <c r="B233" s="52" t="s">
        <v>231</v>
      </c>
      <c r="C233" s="53" t="s">
        <v>176</v>
      </c>
      <c r="D233" s="41">
        <v>0.0</v>
      </c>
      <c r="E233" s="41">
        <v>0.0</v>
      </c>
      <c r="F233" s="41">
        <v>0.0</v>
      </c>
      <c r="G233" s="41">
        <v>0.0</v>
      </c>
      <c r="H233" s="65">
        <v>0.0</v>
      </c>
      <c r="I233" s="65">
        <v>0.0</v>
      </c>
      <c r="J233" s="42">
        <v>0.0</v>
      </c>
      <c r="K233" s="2">
        <v>2.0</v>
      </c>
      <c r="L233" s="2">
        <v>2.0</v>
      </c>
    </row>
    <row r="234" ht="15.75" customHeight="1">
      <c r="B234" s="5" t="s">
        <v>231</v>
      </c>
      <c r="C234" s="2" t="s">
        <v>177</v>
      </c>
      <c r="D234" s="48">
        <v>0.0</v>
      </c>
      <c r="E234" s="48">
        <v>0.0</v>
      </c>
      <c r="F234" s="48">
        <v>0.0</v>
      </c>
      <c r="G234" s="48">
        <v>0.0</v>
      </c>
      <c r="H234" s="68">
        <v>0.0</v>
      </c>
      <c r="I234" s="68">
        <v>0.0</v>
      </c>
      <c r="J234" s="49">
        <v>0.0</v>
      </c>
      <c r="K234" s="2">
        <v>2.0</v>
      </c>
      <c r="L234" s="2">
        <v>2.0</v>
      </c>
    </row>
    <row r="235" ht="15.75" customHeight="1">
      <c r="B235" s="5" t="s">
        <v>291</v>
      </c>
      <c r="C235" s="2" t="s">
        <v>250</v>
      </c>
      <c r="D235" s="41" t="s">
        <v>217</v>
      </c>
      <c r="E235" s="41" t="s">
        <v>217</v>
      </c>
      <c r="F235" s="41" t="s">
        <v>217</v>
      </c>
      <c r="G235" s="41" t="s">
        <v>217</v>
      </c>
      <c r="H235" s="65" t="s">
        <v>217</v>
      </c>
      <c r="I235" s="65" t="s">
        <v>217</v>
      </c>
      <c r="J235" s="42" t="s">
        <v>217</v>
      </c>
      <c r="K235" s="2">
        <v>0.0</v>
      </c>
      <c r="L235" s="2">
        <v>2.0</v>
      </c>
    </row>
    <row r="236" ht="15.75" customHeight="1">
      <c r="B236" s="5" t="s">
        <v>291</v>
      </c>
      <c r="C236" s="2" t="s">
        <v>179</v>
      </c>
      <c r="D236" s="41" t="s">
        <v>217</v>
      </c>
      <c r="E236" s="41" t="s">
        <v>217</v>
      </c>
      <c r="F236" s="41" t="s">
        <v>217</v>
      </c>
      <c r="G236" s="41" t="s">
        <v>217</v>
      </c>
      <c r="H236" s="65" t="s">
        <v>217</v>
      </c>
      <c r="I236" s="65" t="s">
        <v>217</v>
      </c>
      <c r="J236" s="42" t="s">
        <v>217</v>
      </c>
      <c r="K236" s="2">
        <v>0.0</v>
      </c>
      <c r="L236" s="2">
        <v>2.0</v>
      </c>
    </row>
    <row r="237" ht="15.75" customHeight="1">
      <c r="B237" s="5" t="s">
        <v>291</v>
      </c>
      <c r="C237" s="2" t="s">
        <v>180</v>
      </c>
      <c r="D237" s="41" t="s">
        <v>217</v>
      </c>
      <c r="E237" s="41" t="s">
        <v>217</v>
      </c>
      <c r="F237" s="41" t="s">
        <v>217</v>
      </c>
      <c r="G237" s="41" t="s">
        <v>217</v>
      </c>
      <c r="H237" s="65" t="s">
        <v>217</v>
      </c>
      <c r="I237" s="65" t="s">
        <v>217</v>
      </c>
      <c r="J237" s="42" t="s">
        <v>217</v>
      </c>
      <c r="K237" s="2">
        <v>0.0</v>
      </c>
      <c r="L237" s="2">
        <v>2.0</v>
      </c>
    </row>
    <row r="238" ht="15.75" customHeight="1">
      <c r="B238" s="5" t="s">
        <v>291</v>
      </c>
      <c r="C238" s="2" t="s">
        <v>254</v>
      </c>
      <c r="D238" s="43" t="s">
        <v>217</v>
      </c>
      <c r="E238" s="43" t="s">
        <v>217</v>
      </c>
      <c r="F238" s="43" t="s">
        <v>217</v>
      </c>
      <c r="G238" s="43" t="s">
        <v>217</v>
      </c>
      <c r="H238" s="66" t="s">
        <v>217</v>
      </c>
      <c r="I238" s="66" t="s">
        <v>217</v>
      </c>
      <c r="J238" s="44" t="s">
        <v>217</v>
      </c>
      <c r="K238" s="2">
        <v>0.0</v>
      </c>
      <c r="L238" s="2">
        <v>2.0</v>
      </c>
    </row>
    <row r="239" ht="15.75" customHeight="1">
      <c r="B239" s="38" t="s">
        <v>268</v>
      </c>
      <c r="C239" s="19" t="s">
        <v>169</v>
      </c>
      <c r="D239" s="39">
        <v>1.0</v>
      </c>
      <c r="E239" s="39">
        <v>0.5</v>
      </c>
      <c r="F239" s="39">
        <v>1.0</v>
      </c>
      <c r="G239" s="39">
        <v>0.5</v>
      </c>
      <c r="H239" s="64">
        <v>0.5</v>
      </c>
      <c r="I239" s="64">
        <v>1.0</v>
      </c>
      <c r="J239" s="40">
        <v>0.5</v>
      </c>
      <c r="K239" s="2">
        <v>2.0</v>
      </c>
      <c r="L239" s="2">
        <v>2.0</v>
      </c>
    </row>
    <row r="240" ht="15.75" customHeight="1">
      <c r="B240" s="5" t="s">
        <v>268</v>
      </c>
      <c r="C240" s="2" t="s">
        <v>170</v>
      </c>
      <c r="D240" s="41">
        <v>0.0</v>
      </c>
      <c r="E240" s="41">
        <v>0.5</v>
      </c>
      <c r="F240" s="41">
        <v>0.5</v>
      </c>
      <c r="G240" s="41">
        <v>1.0</v>
      </c>
      <c r="H240" s="65">
        <v>0.5</v>
      </c>
      <c r="I240" s="65">
        <v>0.0</v>
      </c>
      <c r="J240" s="42">
        <v>0.5</v>
      </c>
      <c r="K240" s="2">
        <v>2.0</v>
      </c>
      <c r="L240" s="2">
        <v>2.0</v>
      </c>
    </row>
    <row r="241" ht="15.75" customHeight="1">
      <c r="B241" s="5" t="s">
        <v>268</v>
      </c>
      <c r="C241" s="2" t="s">
        <v>171</v>
      </c>
      <c r="D241" s="41">
        <v>0.0</v>
      </c>
      <c r="E241" s="41">
        <v>0.0</v>
      </c>
      <c r="F241" s="41">
        <v>0.0</v>
      </c>
      <c r="G241" s="41">
        <v>0.0</v>
      </c>
      <c r="H241" s="65">
        <v>0.0</v>
      </c>
      <c r="I241" s="65">
        <v>0.0</v>
      </c>
      <c r="J241" s="42">
        <v>0.0</v>
      </c>
      <c r="K241" s="2">
        <v>2.0</v>
      </c>
      <c r="L241" s="2">
        <v>2.0</v>
      </c>
    </row>
    <row r="242" ht="15.75" customHeight="1">
      <c r="B242" s="5" t="s">
        <v>268</v>
      </c>
      <c r="C242" s="2" t="s">
        <v>172</v>
      </c>
      <c r="D242" s="41">
        <v>0.0</v>
      </c>
      <c r="E242" s="41">
        <v>0.0</v>
      </c>
      <c r="F242" s="41">
        <v>0.5</v>
      </c>
      <c r="G242" s="41">
        <v>0.0</v>
      </c>
      <c r="H242" s="65">
        <v>0.0</v>
      </c>
      <c r="I242" s="65">
        <v>0.0</v>
      </c>
      <c r="J242" s="42">
        <v>0.0</v>
      </c>
      <c r="K242" s="2">
        <v>2.0</v>
      </c>
      <c r="L242" s="2">
        <v>2.0</v>
      </c>
    </row>
    <row r="243" ht="15.75" customHeight="1">
      <c r="B243" s="5" t="s">
        <v>268</v>
      </c>
      <c r="C243" s="2" t="s">
        <v>173</v>
      </c>
      <c r="D243" s="41">
        <v>0.0</v>
      </c>
      <c r="E243" s="41">
        <v>0.0</v>
      </c>
      <c r="F243" s="41">
        <v>0.5</v>
      </c>
      <c r="G243" s="41">
        <v>0.0</v>
      </c>
      <c r="H243" s="65">
        <v>0.0</v>
      </c>
      <c r="I243" s="65">
        <v>0.0</v>
      </c>
      <c r="J243" s="42">
        <v>0.0</v>
      </c>
      <c r="K243" s="2">
        <v>2.0</v>
      </c>
      <c r="L243" s="2">
        <v>2.0</v>
      </c>
    </row>
    <row r="244" ht="15.75" customHeight="1">
      <c r="B244" s="5" t="s">
        <v>268</v>
      </c>
      <c r="C244" s="2" t="s">
        <v>174</v>
      </c>
      <c r="D244" s="43">
        <v>0.0</v>
      </c>
      <c r="E244" s="43">
        <v>0.0</v>
      </c>
      <c r="F244" s="43">
        <v>0.5</v>
      </c>
      <c r="G244" s="43">
        <v>0.5</v>
      </c>
      <c r="H244" s="66">
        <v>0.0</v>
      </c>
      <c r="I244" s="66">
        <v>0.0</v>
      </c>
      <c r="J244" s="44">
        <v>0.0</v>
      </c>
      <c r="K244" s="2">
        <v>2.0</v>
      </c>
      <c r="L244" s="2">
        <v>2.0</v>
      </c>
    </row>
    <row r="245" ht="15.75" customHeight="1">
      <c r="B245" s="50" t="s">
        <v>268</v>
      </c>
      <c r="C245" s="51" t="s">
        <v>175</v>
      </c>
      <c r="D245" s="41">
        <v>0.0</v>
      </c>
      <c r="E245" s="41">
        <v>0.0</v>
      </c>
      <c r="F245" s="41">
        <v>0.5</v>
      </c>
      <c r="G245" s="41">
        <v>0.0</v>
      </c>
      <c r="H245" s="65">
        <v>0.0</v>
      </c>
      <c r="I245" s="65">
        <v>0.0</v>
      </c>
      <c r="J245" s="42">
        <v>0.0</v>
      </c>
      <c r="K245" s="2">
        <v>2.0</v>
      </c>
      <c r="L245" s="2">
        <v>2.0</v>
      </c>
    </row>
    <row r="246" ht="15.75" customHeight="1">
      <c r="B246" s="5" t="s">
        <v>268</v>
      </c>
      <c r="C246" s="2" t="s">
        <v>176</v>
      </c>
      <c r="D246" s="41">
        <v>0.0</v>
      </c>
      <c r="E246" s="41">
        <v>0.0</v>
      </c>
      <c r="F246" s="41">
        <v>0.5</v>
      </c>
      <c r="G246" s="41">
        <v>0.0</v>
      </c>
      <c r="H246" s="65">
        <v>0.0</v>
      </c>
      <c r="I246" s="65">
        <v>0.0</v>
      </c>
      <c r="J246" s="42">
        <v>0.0</v>
      </c>
      <c r="K246" s="2">
        <v>2.0</v>
      </c>
      <c r="L246" s="2">
        <v>2.0</v>
      </c>
    </row>
    <row r="247" ht="15.75" customHeight="1">
      <c r="B247" s="5" t="s">
        <v>268</v>
      </c>
      <c r="C247" s="2" t="s">
        <v>177</v>
      </c>
      <c r="D247" s="41">
        <v>0.0</v>
      </c>
      <c r="E247" s="41">
        <v>0.0</v>
      </c>
      <c r="F247" s="41">
        <v>0.5</v>
      </c>
      <c r="G247" s="41">
        <v>0.5</v>
      </c>
      <c r="H247" s="65">
        <v>0.0</v>
      </c>
      <c r="I247" s="65">
        <v>0.0</v>
      </c>
      <c r="J247" s="42">
        <v>0.0</v>
      </c>
      <c r="K247" s="2">
        <v>2.0</v>
      </c>
      <c r="L247" s="2">
        <v>2.0</v>
      </c>
    </row>
    <row r="248" ht="15.75" customHeight="1">
      <c r="B248" s="5" t="s">
        <v>290</v>
      </c>
      <c r="C248" s="2" t="s">
        <v>250</v>
      </c>
      <c r="D248" s="41" t="s">
        <v>217</v>
      </c>
      <c r="E248" s="41" t="s">
        <v>217</v>
      </c>
      <c r="F248" s="41" t="s">
        <v>217</v>
      </c>
      <c r="G248" s="41" t="s">
        <v>217</v>
      </c>
      <c r="H248" s="65" t="s">
        <v>217</v>
      </c>
      <c r="I248" s="65" t="s">
        <v>217</v>
      </c>
      <c r="J248" s="42" t="s">
        <v>217</v>
      </c>
      <c r="K248" s="2">
        <v>0.0</v>
      </c>
      <c r="L248" s="2">
        <v>2.0</v>
      </c>
    </row>
    <row r="249" ht="15.75" customHeight="1">
      <c r="B249" s="5" t="s">
        <v>290</v>
      </c>
      <c r="C249" s="2" t="s">
        <v>179</v>
      </c>
      <c r="D249" s="41" t="s">
        <v>217</v>
      </c>
      <c r="E249" s="41" t="s">
        <v>217</v>
      </c>
      <c r="F249" s="41" t="s">
        <v>217</v>
      </c>
      <c r="G249" s="41" t="s">
        <v>217</v>
      </c>
      <c r="H249" s="65" t="s">
        <v>217</v>
      </c>
      <c r="I249" s="65" t="s">
        <v>217</v>
      </c>
      <c r="J249" s="42" t="s">
        <v>217</v>
      </c>
      <c r="K249" s="2">
        <v>0.0</v>
      </c>
      <c r="L249" s="2">
        <v>2.0</v>
      </c>
    </row>
    <row r="250" ht="15.75" customHeight="1">
      <c r="B250" s="5" t="s">
        <v>290</v>
      </c>
      <c r="C250" s="2" t="s">
        <v>180</v>
      </c>
      <c r="D250" s="41" t="s">
        <v>217</v>
      </c>
      <c r="E250" s="41" t="s">
        <v>217</v>
      </c>
      <c r="F250" s="41" t="s">
        <v>217</v>
      </c>
      <c r="G250" s="41" t="s">
        <v>217</v>
      </c>
      <c r="H250" s="65" t="s">
        <v>217</v>
      </c>
      <c r="I250" s="65" t="s">
        <v>217</v>
      </c>
      <c r="J250" s="42" t="s">
        <v>217</v>
      </c>
      <c r="K250" s="2">
        <v>0.0</v>
      </c>
      <c r="L250" s="2">
        <v>2.0</v>
      </c>
    </row>
    <row r="251" ht="15.75" customHeight="1">
      <c r="B251" s="45" t="s">
        <v>290</v>
      </c>
      <c r="C251" s="30" t="s">
        <v>254</v>
      </c>
      <c r="D251" s="46" t="s">
        <v>217</v>
      </c>
      <c r="E251" s="46" t="s">
        <v>217</v>
      </c>
      <c r="F251" s="46" t="s">
        <v>217</v>
      </c>
      <c r="G251" s="46" t="s">
        <v>217</v>
      </c>
      <c r="H251" s="67" t="s">
        <v>217</v>
      </c>
      <c r="I251" s="67" t="s">
        <v>217</v>
      </c>
      <c r="J251" s="47" t="s">
        <v>217</v>
      </c>
      <c r="K251" s="2">
        <v>0.0</v>
      </c>
      <c r="L251" s="2">
        <v>2.0</v>
      </c>
    </row>
    <row r="252" ht="15.75" customHeight="1">
      <c r="B252" s="5" t="s">
        <v>275</v>
      </c>
      <c r="C252" s="2" t="s">
        <v>169</v>
      </c>
      <c r="D252" s="48">
        <v>1.0</v>
      </c>
      <c r="E252" s="48">
        <v>1.0</v>
      </c>
      <c r="F252" s="48">
        <v>0.0</v>
      </c>
      <c r="G252" s="48">
        <v>0.0</v>
      </c>
      <c r="H252" s="68">
        <v>1.0</v>
      </c>
      <c r="I252" s="68">
        <v>1.0</v>
      </c>
      <c r="J252" s="49">
        <v>1.0</v>
      </c>
      <c r="K252" s="2">
        <v>1.0</v>
      </c>
      <c r="L252" s="2">
        <v>1.0</v>
      </c>
    </row>
    <row r="253" ht="15.75" customHeight="1">
      <c r="B253" s="52" t="s">
        <v>275</v>
      </c>
      <c r="C253" s="53" t="s">
        <v>170</v>
      </c>
      <c r="D253" s="41">
        <v>1.0</v>
      </c>
      <c r="E253" s="41">
        <v>1.0</v>
      </c>
      <c r="F253" s="41">
        <v>0.0</v>
      </c>
      <c r="G253" s="41">
        <v>1.0</v>
      </c>
      <c r="H253" s="65">
        <v>0.0</v>
      </c>
      <c r="I253" s="65">
        <v>1.0</v>
      </c>
      <c r="J253" s="42">
        <v>1.0</v>
      </c>
      <c r="K253" s="2">
        <v>1.0</v>
      </c>
      <c r="L253" s="2">
        <v>1.0</v>
      </c>
    </row>
    <row r="254" ht="15.75" customHeight="1">
      <c r="B254" s="5" t="s">
        <v>275</v>
      </c>
      <c r="C254" s="2" t="s">
        <v>171</v>
      </c>
      <c r="D254" s="48">
        <v>0.0</v>
      </c>
      <c r="E254" s="48">
        <v>0.0</v>
      </c>
      <c r="F254" s="48">
        <v>0.0</v>
      </c>
      <c r="G254" s="48">
        <v>1.0</v>
      </c>
      <c r="H254" s="68">
        <v>0.0</v>
      </c>
      <c r="I254" s="68">
        <v>1.0</v>
      </c>
      <c r="J254" s="49">
        <v>1.0</v>
      </c>
      <c r="K254" s="2">
        <v>1.0</v>
      </c>
      <c r="L254" s="2">
        <v>1.0</v>
      </c>
    </row>
    <row r="255" ht="15.75" customHeight="1">
      <c r="B255" s="5" t="s">
        <v>275</v>
      </c>
      <c r="C255" s="2" t="s">
        <v>172</v>
      </c>
      <c r="D255" s="41">
        <v>0.0</v>
      </c>
      <c r="E255" s="41">
        <v>0.0</v>
      </c>
      <c r="F255" s="41">
        <v>1.0</v>
      </c>
      <c r="G255" s="41">
        <v>1.0</v>
      </c>
      <c r="H255" s="65">
        <v>0.0</v>
      </c>
      <c r="I255" s="65">
        <v>1.0</v>
      </c>
      <c r="J255" s="42">
        <v>1.0</v>
      </c>
      <c r="K255" s="2">
        <v>1.0</v>
      </c>
      <c r="L255" s="2">
        <v>1.0</v>
      </c>
    </row>
    <row r="256" ht="15.75" customHeight="1">
      <c r="B256" s="5" t="s">
        <v>275</v>
      </c>
      <c r="C256" s="2" t="s">
        <v>173</v>
      </c>
      <c r="D256" s="41">
        <v>1.0</v>
      </c>
      <c r="E256" s="41">
        <v>1.0</v>
      </c>
      <c r="F256" s="41">
        <v>1.0</v>
      </c>
      <c r="G256" s="41">
        <v>0.0</v>
      </c>
      <c r="H256" s="65">
        <v>0.0</v>
      </c>
      <c r="I256" s="65">
        <v>1.0</v>
      </c>
      <c r="J256" s="42">
        <v>1.0</v>
      </c>
      <c r="K256" s="2">
        <v>1.0</v>
      </c>
      <c r="L256" s="2">
        <v>1.0</v>
      </c>
    </row>
    <row r="257" ht="15.75" customHeight="1">
      <c r="B257" s="5" t="s">
        <v>275</v>
      </c>
      <c r="C257" s="2" t="s">
        <v>174</v>
      </c>
      <c r="D257" s="41">
        <v>1.0</v>
      </c>
      <c r="E257" s="41">
        <v>1.0</v>
      </c>
      <c r="F257" s="41">
        <v>1.0</v>
      </c>
      <c r="G257" s="41">
        <v>1.0</v>
      </c>
      <c r="H257" s="65">
        <v>0.0</v>
      </c>
      <c r="I257" s="65">
        <v>1.0</v>
      </c>
      <c r="J257" s="42">
        <v>1.0</v>
      </c>
      <c r="K257" s="2">
        <v>1.0</v>
      </c>
      <c r="L257" s="2">
        <v>1.0</v>
      </c>
    </row>
    <row r="258" ht="15.75" customHeight="1">
      <c r="B258" s="5" t="s">
        <v>275</v>
      </c>
      <c r="C258" s="2" t="s">
        <v>175</v>
      </c>
      <c r="D258" s="41">
        <v>1.0</v>
      </c>
      <c r="E258" s="41">
        <v>1.0</v>
      </c>
      <c r="F258" s="41">
        <v>1.0</v>
      </c>
      <c r="G258" s="41">
        <v>1.0</v>
      </c>
      <c r="H258" s="65">
        <v>0.0</v>
      </c>
      <c r="I258" s="65">
        <v>1.0</v>
      </c>
      <c r="J258" s="42">
        <v>1.0</v>
      </c>
      <c r="K258" s="2">
        <v>1.0</v>
      </c>
      <c r="L258" s="2">
        <v>1.0</v>
      </c>
    </row>
    <row r="259" ht="15.75" customHeight="1">
      <c r="B259" s="5" t="s">
        <v>275</v>
      </c>
      <c r="C259" s="2" t="s">
        <v>176</v>
      </c>
      <c r="D259" s="41">
        <v>1.0</v>
      </c>
      <c r="E259" s="41">
        <v>1.0</v>
      </c>
      <c r="F259" s="41">
        <v>0.0</v>
      </c>
      <c r="G259" s="41">
        <v>0.0</v>
      </c>
      <c r="H259" s="65">
        <v>0.0</v>
      </c>
      <c r="I259" s="65">
        <v>1.0</v>
      </c>
      <c r="J259" s="42">
        <v>1.0</v>
      </c>
      <c r="K259" s="2">
        <v>1.0</v>
      </c>
      <c r="L259" s="2">
        <v>1.0</v>
      </c>
    </row>
    <row r="260" ht="15.75" customHeight="1">
      <c r="B260" s="5" t="s">
        <v>275</v>
      </c>
      <c r="C260" s="2" t="s">
        <v>177</v>
      </c>
      <c r="D260" s="41">
        <v>1.0</v>
      </c>
      <c r="E260" s="41">
        <v>1.0</v>
      </c>
      <c r="F260" s="41">
        <v>1.0</v>
      </c>
      <c r="G260" s="41">
        <v>0.0</v>
      </c>
      <c r="H260" s="65">
        <v>0.0</v>
      </c>
      <c r="I260" s="65">
        <v>1.0</v>
      </c>
      <c r="J260" s="42">
        <v>1.0</v>
      </c>
      <c r="K260" s="2">
        <v>1.0</v>
      </c>
      <c r="L260" s="2">
        <v>1.0</v>
      </c>
    </row>
    <row r="261" ht="15.75" customHeight="1">
      <c r="B261" s="5" t="s">
        <v>301</v>
      </c>
      <c r="C261" s="2" t="s">
        <v>250</v>
      </c>
      <c r="D261" s="41" t="s">
        <v>217</v>
      </c>
      <c r="E261" s="41" t="s">
        <v>217</v>
      </c>
      <c r="F261" s="41" t="s">
        <v>217</v>
      </c>
      <c r="G261" s="41" t="s">
        <v>217</v>
      </c>
      <c r="H261" s="65" t="s">
        <v>217</v>
      </c>
      <c r="I261" s="65" t="s">
        <v>217</v>
      </c>
      <c r="J261" s="42" t="s">
        <v>217</v>
      </c>
      <c r="K261" s="2">
        <v>0.0</v>
      </c>
      <c r="L261" s="2">
        <v>1.0</v>
      </c>
    </row>
    <row r="262" ht="15.75" customHeight="1">
      <c r="B262" s="5" t="s">
        <v>301</v>
      </c>
      <c r="C262" s="2" t="s">
        <v>179</v>
      </c>
      <c r="D262" s="41" t="s">
        <v>217</v>
      </c>
      <c r="E262" s="41" t="s">
        <v>217</v>
      </c>
      <c r="F262" s="41" t="s">
        <v>217</v>
      </c>
      <c r="G262" s="41" t="s">
        <v>217</v>
      </c>
      <c r="H262" s="65" t="s">
        <v>217</v>
      </c>
      <c r="I262" s="65" t="s">
        <v>217</v>
      </c>
      <c r="J262" s="42" t="s">
        <v>217</v>
      </c>
      <c r="K262" s="2">
        <v>0.0</v>
      </c>
      <c r="L262" s="2">
        <v>1.0</v>
      </c>
    </row>
    <row r="263" ht="15.75" customHeight="1">
      <c r="B263" s="5" t="s">
        <v>301</v>
      </c>
      <c r="C263" s="2" t="s">
        <v>180</v>
      </c>
      <c r="D263" s="41" t="s">
        <v>217</v>
      </c>
      <c r="E263" s="41" t="s">
        <v>217</v>
      </c>
      <c r="F263" s="41" t="s">
        <v>217</v>
      </c>
      <c r="G263" s="41" t="s">
        <v>217</v>
      </c>
      <c r="H263" s="65" t="s">
        <v>217</v>
      </c>
      <c r="I263" s="65" t="s">
        <v>217</v>
      </c>
      <c r="J263" s="42" t="s">
        <v>217</v>
      </c>
      <c r="K263" s="2">
        <v>0.0</v>
      </c>
      <c r="L263" s="2">
        <v>1.0</v>
      </c>
    </row>
    <row r="264" ht="15.75" customHeight="1">
      <c r="B264" s="5" t="s">
        <v>301</v>
      </c>
      <c r="C264" s="2" t="s">
        <v>254</v>
      </c>
      <c r="D264" s="43" t="s">
        <v>217</v>
      </c>
      <c r="E264" s="43" t="s">
        <v>217</v>
      </c>
      <c r="F264" s="43" t="s">
        <v>217</v>
      </c>
      <c r="G264" s="43" t="s">
        <v>217</v>
      </c>
      <c r="H264" s="66" t="s">
        <v>217</v>
      </c>
      <c r="I264" s="66" t="s">
        <v>217</v>
      </c>
      <c r="J264" s="44" t="s">
        <v>217</v>
      </c>
      <c r="K264" s="2">
        <v>0.0</v>
      </c>
      <c r="L264" s="2">
        <v>1.0</v>
      </c>
    </row>
    <row r="265" ht="15.75" customHeight="1">
      <c r="B265" s="38" t="s">
        <v>237</v>
      </c>
      <c r="C265" s="19" t="s">
        <v>169</v>
      </c>
      <c r="D265" s="58">
        <v>1.0</v>
      </c>
      <c r="E265" s="58">
        <v>1.0</v>
      </c>
      <c r="F265" s="58">
        <v>1.0</v>
      </c>
      <c r="G265" s="58">
        <v>1.0</v>
      </c>
      <c r="H265" s="70">
        <v>0.0</v>
      </c>
      <c r="I265" s="70">
        <v>1.0</v>
      </c>
      <c r="J265" s="59">
        <v>1.0</v>
      </c>
      <c r="K265" s="2">
        <v>1.0</v>
      </c>
      <c r="L265" s="2">
        <v>1.0</v>
      </c>
    </row>
    <row r="266" ht="15.75" customHeight="1">
      <c r="B266" s="50" t="s">
        <v>237</v>
      </c>
      <c r="C266" s="51" t="s">
        <v>170</v>
      </c>
      <c r="D266" s="41">
        <v>1.0</v>
      </c>
      <c r="E266" s="41">
        <v>1.0</v>
      </c>
      <c r="F266" s="41">
        <v>1.0</v>
      </c>
      <c r="G266" s="41">
        <v>1.0</v>
      </c>
      <c r="H266" s="65">
        <v>0.0</v>
      </c>
      <c r="I266" s="65">
        <v>1.0</v>
      </c>
      <c r="J266" s="42">
        <v>1.0</v>
      </c>
      <c r="K266" s="2">
        <v>1.0</v>
      </c>
      <c r="L266" s="2">
        <v>1.0</v>
      </c>
    </row>
    <row r="267" ht="15.75" customHeight="1">
      <c r="B267" s="5" t="s">
        <v>237</v>
      </c>
      <c r="C267" s="2" t="s">
        <v>171</v>
      </c>
      <c r="D267" s="41">
        <v>1.0</v>
      </c>
      <c r="E267" s="41">
        <v>1.0</v>
      </c>
      <c r="F267" s="41">
        <v>0.0</v>
      </c>
      <c r="G267" s="41">
        <v>0.0</v>
      </c>
      <c r="H267" s="65">
        <v>0.0</v>
      </c>
      <c r="I267" s="65">
        <v>0.0</v>
      </c>
      <c r="J267" s="42">
        <v>1.0</v>
      </c>
      <c r="K267" s="2">
        <v>1.0</v>
      </c>
      <c r="L267" s="2">
        <v>1.0</v>
      </c>
    </row>
    <row r="268" ht="15.75" customHeight="1">
      <c r="B268" s="5" t="s">
        <v>237</v>
      </c>
      <c r="C268" s="2" t="s">
        <v>172</v>
      </c>
      <c r="D268" s="41">
        <v>1.0</v>
      </c>
      <c r="E268" s="41">
        <v>1.0</v>
      </c>
      <c r="F268" s="41">
        <v>0.0</v>
      </c>
      <c r="G268" s="41">
        <v>0.0</v>
      </c>
      <c r="H268" s="65">
        <v>0.0</v>
      </c>
      <c r="I268" s="65">
        <v>0.0</v>
      </c>
      <c r="J268" s="42">
        <v>1.0</v>
      </c>
      <c r="K268" s="2">
        <v>1.0</v>
      </c>
      <c r="L268" s="2">
        <v>1.0</v>
      </c>
    </row>
    <row r="269" ht="15.75" customHeight="1">
      <c r="B269" s="5" t="s">
        <v>237</v>
      </c>
      <c r="C269" s="2" t="s">
        <v>173</v>
      </c>
      <c r="D269" s="41">
        <v>1.0</v>
      </c>
      <c r="E269" s="41">
        <v>1.0</v>
      </c>
      <c r="F269" s="41">
        <v>0.0</v>
      </c>
      <c r="G269" s="41">
        <v>1.0</v>
      </c>
      <c r="H269" s="65">
        <v>0.0</v>
      </c>
      <c r="I269" s="65">
        <v>0.0</v>
      </c>
      <c r="J269" s="42">
        <v>0.0</v>
      </c>
      <c r="K269" s="2">
        <v>1.0</v>
      </c>
      <c r="L269" s="2">
        <v>1.0</v>
      </c>
    </row>
    <row r="270" ht="15.75" customHeight="1">
      <c r="B270" s="5" t="s">
        <v>237</v>
      </c>
      <c r="C270" s="2" t="s">
        <v>174</v>
      </c>
      <c r="D270" s="41">
        <v>1.0</v>
      </c>
      <c r="E270" s="41">
        <v>1.0</v>
      </c>
      <c r="F270" s="41">
        <v>0.0</v>
      </c>
      <c r="G270" s="41">
        <v>1.0</v>
      </c>
      <c r="H270" s="65">
        <v>0.0</v>
      </c>
      <c r="I270" s="65">
        <v>0.0</v>
      </c>
      <c r="J270" s="42">
        <v>1.0</v>
      </c>
      <c r="K270" s="2">
        <v>1.0</v>
      </c>
      <c r="L270" s="2">
        <v>1.0</v>
      </c>
    </row>
    <row r="271" ht="15.75" customHeight="1">
      <c r="B271" s="5" t="s">
        <v>237</v>
      </c>
      <c r="C271" s="2" t="s">
        <v>175</v>
      </c>
      <c r="D271" s="41">
        <v>1.0</v>
      </c>
      <c r="E271" s="41">
        <v>1.0</v>
      </c>
      <c r="F271" s="41">
        <v>0.0</v>
      </c>
      <c r="G271" s="41">
        <v>1.0</v>
      </c>
      <c r="H271" s="65">
        <v>0.0</v>
      </c>
      <c r="I271" s="65">
        <v>0.0</v>
      </c>
      <c r="J271" s="42">
        <v>1.0</v>
      </c>
      <c r="K271" s="2">
        <v>1.0</v>
      </c>
      <c r="L271" s="2">
        <v>1.0</v>
      </c>
    </row>
    <row r="272" ht="15.75" customHeight="1">
      <c r="B272" s="5" t="s">
        <v>237</v>
      </c>
      <c r="C272" s="2" t="s">
        <v>176</v>
      </c>
      <c r="D272" s="41">
        <v>1.0</v>
      </c>
      <c r="E272" s="41">
        <v>1.0</v>
      </c>
      <c r="F272" s="41">
        <v>0.0</v>
      </c>
      <c r="G272" s="41">
        <v>0.0</v>
      </c>
      <c r="H272" s="65">
        <v>0.0</v>
      </c>
      <c r="I272" s="65">
        <v>0.0</v>
      </c>
      <c r="J272" s="42">
        <v>0.0</v>
      </c>
      <c r="K272" s="2">
        <v>1.0</v>
      </c>
      <c r="L272" s="2">
        <v>1.0</v>
      </c>
    </row>
    <row r="273" ht="15.75" customHeight="1">
      <c r="B273" s="5" t="s">
        <v>237</v>
      </c>
      <c r="C273" s="2" t="s">
        <v>177</v>
      </c>
      <c r="D273" s="41">
        <v>1.0</v>
      </c>
      <c r="E273" s="41">
        <v>1.0</v>
      </c>
      <c r="F273" s="41">
        <v>1.0</v>
      </c>
      <c r="G273" s="41">
        <v>1.0</v>
      </c>
      <c r="H273" s="65">
        <v>0.0</v>
      </c>
      <c r="I273" s="65">
        <v>0.0</v>
      </c>
      <c r="J273" s="42">
        <v>1.0</v>
      </c>
      <c r="K273" s="2">
        <v>1.0</v>
      </c>
      <c r="L273" s="2">
        <v>1.0</v>
      </c>
    </row>
    <row r="274" ht="15.75" customHeight="1">
      <c r="B274" s="52" t="s">
        <v>300</v>
      </c>
      <c r="C274" s="53" t="s">
        <v>250</v>
      </c>
      <c r="D274" s="41" t="s">
        <v>217</v>
      </c>
      <c r="E274" s="41" t="s">
        <v>217</v>
      </c>
      <c r="F274" s="41" t="s">
        <v>217</v>
      </c>
      <c r="G274" s="41" t="s">
        <v>217</v>
      </c>
      <c r="H274" s="65" t="s">
        <v>217</v>
      </c>
      <c r="I274" s="65" t="s">
        <v>217</v>
      </c>
      <c r="J274" s="42" t="s">
        <v>217</v>
      </c>
      <c r="K274" s="2">
        <v>0.0</v>
      </c>
      <c r="L274" s="2">
        <v>1.0</v>
      </c>
    </row>
    <row r="275" ht="15.75" customHeight="1">
      <c r="B275" s="5" t="s">
        <v>300</v>
      </c>
      <c r="C275" s="2" t="s">
        <v>179</v>
      </c>
      <c r="D275" s="48" t="s">
        <v>217</v>
      </c>
      <c r="E275" s="48" t="s">
        <v>217</v>
      </c>
      <c r="F275" s="48" t="s">
        <v>217</v>
      </c>
      <c r="G275" s="48" t="s">
        <v>217</v>
      </c>
      <c r="H275" s="68" t="s">
        <v>217</v>
      </c>
      <c r="I275" s="68" t="s">
        <v>217</v>
      </c>
      <c r="J275" s="49" t="s">
        <v>217</v>
      </c>
      <c r="K275" s="2">
        <v>0.0</v>
      </c>
      <c r="L275" s="2">
        <v>1.0</v>
      </c>
    </row>
    <row r="276" ht="15.75" customHeight="1">
      <c r="B276" s="5" t="s">
        <v>300</v>
      </c>
      <c r="C276" s="2" t="s">
        <v>180</v>
      </c>
      <c r="D276" s="41" t="s">
        <v>217</v>
      </c>
      <c r="E276" s="41" t="s">
        <v>217</v>
      </c>
      <c r="F276" s="41" t="s">
        <v>217</v>
      </c>
      <c r="G276" s="41" t="s">
        <v>217</v>
      </c>
      <c r="H276" s="65" t="s">
        <v>217</v>
      </c>
      <c r="I276" s="65" t="s">
        <v>217</v>
      </c>
      <c r="J276" s="42" t="s">
        <v>217</v>
      </c>
      <c r="K276" s="2">
        <v>0.0</v>
      </c>
      <c r="L276" s="2">
        <v>1.0</v>
      </c>
    </row>
    <row r="277" ht="15.75" customHeight="1">
      <c r="B277" s="45" t="s">
        <v>300</v>
      </c>
      <c r="C277" s="30" t="s">
        <v>254</v>
      </c>
      <c r="D277" s="62" t="s">
        <v>217</v>
      </c>
      <c r="E277" s="62" t="s">
        <v>217</v>
      </c>
      <c r="F277" s="62" t="s">
        <v>217</v>
      </c>
      <c r="G277" s="62" t="s">
        <v>217</v>
      </c>
      <c r="H277" s="71" t="s">
        <v>217</v>
      </c>
      <c r="I277" s="71" t="s">
        <v>217</v>
      </c>
      <c r="J277" s="63" t="s">
        <v>217</v>
      </c>
      <c r="K277" s="2">
        <v>0.0</v>
      </c>
      <c r="L277" s="2">
        <v>1.0</v>
      </c>
    </row>
    <row r="278" ht="15.75" customHeight="1">
      <c r="B278" s="5" t="s">
        <v>236</v>
      </c>
      <c r="C278" s="2" t="s">
        <v>169</v>
      </c>
      <c r="D278" s="48">
        <v>0.0</v>
      </c>
      <c r="E278" s="48">
        <v>0.0</v>
      </c>
      <c r="F278" s="48">
        <v>0.0</v>
      </c>
      <c r="G278" s="48">
        <v>1.0</v>
      </c>
      <c r="H278" s="68">
        <v>1.0</v>
      </c>
      <c r="I278" s="68">
        <v>1.0</v>
      </c>
      <c r="J278" s="49">
        <v>1.0</v>
      </c>
      <c r="K278" s="2">
        <v>1.0</v>
      </c>
      <c r="L278" s="2">
        <v>1.0</v>
      </c>
    </row>
    <row r="279" ht="15.75" customHeight="1">
      <c r="B279" s="5" t="s">
        <v>236</v>
      </c>
      <c r="C279" s="2" t="s">
        <v>170</v>
      </c>
      <c r="D279" s="41">
        <v>0.0</v>
      </c>
      <c r="E279" s="41">
        <v>0.0</v>
      </c>
      <c r="F279" s="41">
        <v>0.0</v>
      </c>
      <c r="G279" s="41">
        <v>0.0</v>
      </c>
      <c r="H279" s="65">
        <v>0.0</v>
      </c>
      <c r="I279" s="65">
        <v>0.0</v>
      </c>
      <c r="J279" s="42">
        <v>0.0</v>
      </c>
      <c r="K279" s="2">
        <v>1.0</v>
      </c>
      <c r="L279" s="2">
        <v>1.0</v>
      </c>
    </row>
    <row r="280" ht="15.75" customHeight="1">
      <c r="B280" s="5" t="s">
        <v>236</v>
      </c>
      <c r="C280" s="2" t="s">
        <v>171</v>
      </c>
      <c r="D280" s="41">
        <v>0.0</v>
      </c>
      <c r="E280" s="41">
        <v>0.0</v>
      </c>
      <c r="F280" s="41">
        <v>0.0</v>
      </c>
      <c r="G280" s="41">
        <v>0.0</v>
      </c>
      <c r="H280" s="65">
        <v>0.0</v>
      </c>
      <c r="I280" s="65">
        <v>0.0</v>
      </c>
      <c r="J280" s="42">
        <v>0.0</v>
      </c>
      <c r="K280" s="2">
        <v>1.0</v>
      </c>
      <c r="L280" s="2">
        <v>1.0</v>
      </c>
    </row>
    <row r="281" ht="15.75" customHeight="1">
      <c r="B281" s="5" t="s">
        <v>236</v>
      </c>
      <c r="C281" s="2" t="s">
        <v>172</v>
      </c>
      <c r="D281" s="41">
        <v>0.0</v>
      </c>
      <c r="E281" s="41">
        <v>0.0</v>
      </c>
      <c r="F281" s="41">
        <v>0.0</v>
      </c>
      <c r="G281" s="41">
        <v>0.0</v>
      </c>
      <c r="H281" s="65">
        <v>0.0</v>
      </c>
      <c r="I281" s="65">
        <v>0.0</v>
      </c>
      <c r="J281" s="42">
        <v>0.0</v>
      </c>
      <c r="K281" s="2">
        <v>1.0</v>
      </c>
      <c r="L281" s="2">
        <v>1.0</v>
      </c>
    </row>
    <row r="282" ht="15.75" customHeight="1">
      <c r="B282" s="5" t="s">
        <v>236</v>
      </c>
      <c r="C282" s="2" t="s">
        <v>173</v>
      </c>
      <c r="D282" s="41">
        <v>0.0</v>
      </c>
      <c r="E282" s="41">
        <v>0.0</v>
      </c>
      <c r="F282" s="41">
        <v>0.0</v>
      </c>
      <c r="G282" s="41">
        <v>0.0</v>
      </c>
      <c r="H282" s="65">
        <v>0.0</v>
      </c>
      <c r="I282" s="65">
        <v>0.0</v>
      </c>
      <c r="J282" s="42">
        <v>0.0</v>
      </c>
      <c r="K282" s="2">
        <v>1.0</v>
      </c>
      <c r="L282" s="2">
        <v>1.0</v>
      </c>
    </row>
    <row r="283" ht="15.75" customHeight="1">
      <c r="B283" s="5" t="s">
        <v>236</v>
      </c>
      <c r="C283" s="2" t="s">
        <v>174</v>
      </c>
      <c r="D283" s="41">
        <v>0.0</v>
      </c>
      <c r="E283" s="41">
        <v>0.0</v>
      </c>
      <c r="F283" s="41">
        <v>0.0</v>
      </c>
      <c r="G283" s="41">
        <v>0.0</v>
      </c>
      <c r="H283" s="65">
        <v>0.0</v>
      </c>
      <c r="I283" s="65">
        <v>0.0</v>
      </c>
      <c r="J283" s="42">
        <v>0.0</v>
      </c>
      <c r="K283" s="2">
        <v>1.0</v>
      </c>
      <c r="L283" s="2">
        <v>1.0</v>
      </c>
    </row>
    <row r="284" ht="15.75" customHeight="1">
      <c r="B284" s="5" t="s">
        <v>236</v>
      </c>
      <c r="C284" s="2" t="s">
        <v>175</v>
      </c>
      <c r="D284" s="41">
        <v>0.0</v>
      </c>
      <c r="E284" s="41">
        <v>0.0</v>
      </c>
      <c r="F284" s="41">
        <v>0.0</v>
      </c>
      <c r="G284" s="41">
        <v>0.0</v>
      </c>
      <c r="H284" s="65">
        <v>0.0</v>
      </c>
      <c r="I284" s="65">
        <v>0.0</v>
      </c>
      <c r="J284" s="42">
        <v>0.0</v>
      </c>
      <c r="K284" s="2">
        <v>1.0</v>
      </c>
      <c r="L284" s="2">
        <v>1.0</v>
      </c>
    </row>
    <row r="285" ht="15.75" customHeight="1">
      <c r="B285" s="5" t="s">
        <v>236</v>
      </c>
      <c r="C285" s="2" t="s">
        <v>176</v>
      </c>
      <c r="D285" s="41">
        <v>0.0</v>
      </c>
      <c r="E285" s="41">
        <v>0.0</v>
      </c>
      <c r="F285" s="41">
        <v>0.0</v>
      </c>
      <c r="G285" s="41">
        <v>0.0</v>
      </c>
      <c r="H285" s="65">
        <v>0.0</v>
      </c>
      <c r="I285" s="65">
        <v>0.0</v>
      </c>
      <c r="J285" s="42">
        <v>0.0</v>
      </c>
      <c r="K285" s="2">
        <v>1.0</v>
      </c>
      <c r="L285" s="2">
        <v>1.0</v>
      </c>
    </row>
    <row r="286" ht="15.75" customHeight="1">
      <c r="B286" s="5" t="s">
        <v>236</v>
      </c>
      <c r="C286" s="2" t="s">
        <v>177</v>
      </c>
      <c r="D286" s="41">
        <v>0.0</v>
      </c>
      <c r="E286" s="41">
        <v>0.0</v>
      </c>
      <c r="F286" s="41">
        <v>0.0</v>
      </c>
      <c r="G286" s="41">
        <v>0.0</v>
      </c>
      <c r="H286" s="65">
        <v>0.0</v>
      </c>
      <c r="I286" s="65">
        <v>0.0</v>
      </c>
      <c r="J286" s="42">
        <v>0.0</v>
      </c>
      <c r="K286" s="2">
        <v>1.0</v>
      </c>
      <c r="L286" s="2">
        <v>1.0</v>
      </c>
    </row>
    <row r="287" ht="15.75" customHeight="1">
      <c r="B287" s="5" t="s">
        <v>299</v>
      </c>
      <c r="C287" s="2" t="s">
        <v>250</v>
      </c>
      <c r="D287" s="41" t="s">
        <v>217</v>
      </c>
      <c r="E287" s="41" t="s">
        <v>217</v>
      </c>
      <c r="F287" s="41" t="s">
        <v>217</v>
      </c>
      <c r="G287" s="41" t="s">
        <v>217</v>
      </c>
      <c r="H287" s="65" t="s">
        <v>217</v>
      </c>
      <c r="I287" s="65" t="s">
        <v>217</v>
      </c>
      <c r="J287" s="42" t="s">
        <v>217</v>
      </c>
      <c r="K287" s="2">
        <v>0.0</v>
      </c>
      <c r="L287" s="2">
        <v>1.0</v>
      </c>
    </row>
    <row r="288" ht="15.75" customHeight="1">
      <c r="B288" s="5" t="s">
        <v>299</v>
      </c>
      <c r="C288" s="2" t="s">
        <v>179</v>
      </c>
      <c r="D288" s="41" t="s">
        <v>217</v>
      </c>
      <c r="E288" s="41" t="s">
        <v>217</v>
      </c>
      <c r="F288" s="41" t="s">
        <v>217</v>
      </c>
      <c r="G288" s="41" t="s">
        <v>217</v>
      </c>
      <c r="H288" s="65" t="s">
        <v>217</v>
      </c>
      <c r="I288" s="65" t="s">
        <v>217</v>
      </c>
      <c r="J288" s="42" t="s">
        <v>217</v>
      </c>
      <c r="K288" s="2">
        <v>0.0</v>
      </c>
      <c r="L288" s="2">
        <v>1.0</v>
      </c>
    </row>
    <row r="289" ht="15.75" customHeight="1">
      <c r="B289" s="5" t="s">
        <v>299</v>
      </c>
      <c r="C289" s="2" t="s">
        <v>180</v>
      </c>
      <c r="D289" s="41" t="s">
        <v>217</v>
      </c>
      <c r="E289" s="41" t="s">
        <v>217</v>
      </c>
      <c r="F289" s="41" t="s">
        <v>217</v>
      </c>
      <c r="G289" s="41" t="s">
        <v>217</v>
      </c>
      <c r="H289" s="65" t="s">
        <v>217</v>
      </c>
      <c r="I289" s="65" t="s">
        <v>217</v>
      </c>
      <c r="J289" s="42" t="s">
        <v>217</v>
      </c>
      <c r="K289" s="2">
        <v>0.0</v>
      </c>
      <c r="L289" s="2">
        <v>1.0</v>
      </c>
    </row>
    <row r="290" ht="15.75" customHeight="1">
      <c r="B290" s="5" t="s">
        <v>299</v>
      </c>
      <c r="C290" s="2" t="s">
        <v>254</v>
      </c>
      <c r="D290" s="43" t="s">
        <v>217</v>
      </c>
      <c r="E290" s="43" t="s">
        <v>217</v>
      </c>
      <c r="F290" s="43" t="s">
        <v>217</v>
      </c>
      <c r="G290" s="43" t="s">
        <v>217</v>
      </c>
      <c r="H290" s="66" t="s">
        <v>217</v>
      </c>
      <c r="I290" s="66" t="s">
        <v>217</v>
      </c>
      <c r="J290" s="44" t="s">
        <v>217</v>
      </c>
      <c r="K290" s="2">
        <v>0.0</v>
      </c>
      <c r="L290" s="2">
        <v>1.0</v>
      </c>
    </row>
    <row r="291" ht="15.75" customHeight="1">
      <c r="B291" s="38" t="s">
        <v>235</v>
      </c>
      <c r="C291" s="19" t="s">
        <v>169</v>
      </c>
      <c r="D291" s="39">
        <v>1.0</v>
      </c>
      <c r="E291" s="39">
        <v>1.0</v>
      </c>
      <c r="F291" s="39">
        <v>1.0</v>
      </c>
      <c r="G291" s="39">
        <v>1.0</v>
      </c>
      <c r="H291" s="64">
        <v>1.0</v>
      </c>
      <c r="I291" s="64">
        <v>1.0</v>
      </c>
      <c r="J291" s="40">
        <v>1.0</v>
      </c>
      <c r="K291" s="2">
        <v>1.0</v>
      </c>
      <c r="L291" s="2">
        <v>1.0</v>
      </c>
    </row>
    <row r="292" ht="15.75" customHeight="1">
      <c r="B292" s="5" t="s">
        <v>235</v>
      </c>
      <c r="C292" s="2" t="s">
        <v>170</v>
      </c>
      <c r="D292" s="41">
        <v>0.0</v>
      </c>
      <c r="E292" s="41">
        <v>0.0</v>
      </c>
      <c r="F292" s="41">
        <v>1.0</v>
      </c>
      <c r="G292" s="41">
        <v>0.0</v>
      </c>
      <c r="H292" s="65">
        <v>0.0</v>
      </c>
      <c r="I292" s="65">
        <v>1.0</v>
      </c>
      <c r="J292" s="42">
        <v>0.0</v>
      </c>
      <c r="K292" s="2">
        <v>1.0</v>
      </c>
      <c r="L292" s="2">
        <v>1.0</v>
      </c>
    </row>
    <row r="293" ht="15.75" customHeight="1">
      <c r="B293" s="5" t="s">
        <v>235</v>
      </c>
      <c r="C293" s="2" t="s">
        <v>171</v>
      </c>
      <c r="D293" s="41">
        <v>0.0</v>
      </c>
      <c r="E293" s="41">
        <v>0.0</v>
      </c>
      <c r="F293" s="41">
        <v>1.0</v>
      </c>
      <c r="G293" s="41">
        <v>0.0</v>
      </c>
      <c r="H293" s="65">
        <v>0.0</v>
      </c>
      <c r="I293" s="65">
        <v>1.0</v>
      </c>
      <c r="J293" s="42">
        <v>0.0</v>
      </c>
      <c r="K293" s="2">
        <v>1.0</v>
      </c>
      <c r="L293" s="2">
        <v>1.0</v>
      </c>
    </row>
    <row r="294" ht="15.75" customHeight="1">
      <c r="B294" s="5" t="s">
        <v>235</v>
      </c>
      <c r="C294" s="2" t="s">
        <v>172</v>
      </c>
      <c r="D294" s="41">
        <v>0.0</v>
      </c>
      <c r="E294" s="41">
        <v>0.0</v>
      </c>
      <c r="F294" s="41">
        <v>1.0</v>
      </c>
      <c r="G294" s="41">
        <v>0.0</v>
      </c>
      <c r="H294" s="65">
        <v>0.0</v>
      </c>
      <c r="I294" s="65">
        <v>1.0</v>
      </c>
      <c r="J294" s="42">
        <v>0.0</v>
      </c>
      <c r="K294" s="2">
        <v>1.0</v>
      </c>
      <c r="L294" s="2">
        <v>1.0</v>
      </c>
    </row>
    <row r="295" ht="15.75" customHeight="1">
      <c r="B295" s="5" t="s">
        <v>235</v>
      </c>
      <c r="C295" s="2" t="s">
        <v>173</v>
      </c>
      <c r="D295" s="41">
        <v>0.0</v>
      </c>
      <c r="E295" s="41">
        <v>0.0</v>
      </c>
      <c r="F295" s="41">
        <v>1.0</v>
      </c>
      <c r="G295" s="41">
        <v>0.0</v>
      </c>
      <c r="H295" s="65">
        <v>0.0</v>
      </c>
      <c r="I295" s="65">
        <v>1.0</v>
      </c>
      <c r="J295" s="42">
        <v>0.0</v>
      </c>
      <c r="K295" s="2">
        <v>1.0</v>
      </c>
      <c r="L295" s="2">
        <v>1.0</v>
      </c>
    </row>
    <row r="296" ht="15.75" customHeight="1">
      <c r="B296" s="5" t="s">
        <v>235</v>
      </c>
      <c r="C296" s="2" t="s">
        <v>174</v>
      </c>
      <c r="D296" s="41">
        <v>0.0</v>
      </c>
      <c r="E296" s="41">
        <v>0.0</v>
      </c>
      <c r="F296" s="41">
        <v>1.0</v>
      </c>
      <c r="G296" s="41">
        <v>0.0</v>
      </c>
      <c r="H296" s="65">
        <v>0.0</v>
      </c>
      <c r="I296" s="65">
        <v>1.0</v>
      </c>
      <c r="J296" s="42">
        <v>0.0</v>
      </c>
      <c r="K296" s="2">
        <v>1.0</v>
      </c>
      <c r="L296" s="2">
        <v>1.0</v>
      </c>
    </row>
    <row r="297" ht="15.75" customHeight="1">
      <c r="B297" s="5" t="s">
        <v>235</v>
      </c>
      <c r="C297" s="2" t="s">
        <v>175</v>
      </c>
      <c r="D297" s="41">
        <v>0.0</v>
      </c>
      <c r="E297" s="41">
        <v>0.0</v>
      </c>
      <c r="F297" s="41">
        <v>1.0</v>
      </c>
      <c r="G297" s="41">
        <v>0.0</v>
      </c>
      <c r="H297" s="65">
        <v>0.0</v>
      </c>
      <c r="I297" s="65">
        <v>1.0</v>
      </c>
      <c r="J297" s="42">
        <v>0.0</v>
      </c>
      <c r="K297" s="2">
        <v>1.0</v>
      </c>
      <c r="L297" s="2">
        <v>1.0</v>
      </c>
    </row>
    <row r="298" ht="15.75" customHeight="1">
      <c r="B298" s="5" t="s">
        <v>235</v>
      </c>
      <c r="C298" s="2" t="s">
        <v>176</v>
      </c>
      <c r="D298" s="41">
        <v>0.0</v>
      </c>
      <c r="E298" s="41">
        <v>0.0</v>
      </c>
      <c r="F298" s="41">
        <v>1.0</v>
      </c>
      <c r="G298" s="41">
        <v>0.0</v>
      </c>
      <c r="H298" s="65">
        <v>0.0</v>
      </c>
      <c r="I298" s="65">
        <v>1.0</v>
      </c>
      <c r="J298" s="42">
        <v>0.0</v>
      </c>
      <c r="K298" s="2">
        <v>1.0</v>
      </c>
      <c r="L298" s="2">
        <v>1.0</v>
      </c>
    </row>
    <row r="299" ht="15.75" customHeight="1">
      <c r="B299" s="5" t="s">
        <v>235</v>
      </c>
      <c r="C299" s="2" t="s">
        <v>177</v>
      </c>
      <c r="D299" s="41">
        <v>0.0</v>
      </c>
      <c r="E299" s="41">
        <v>0.0</v>
      </c>
      <c r="F299" s="41">
        <v>1.0</v>
      </c>
      <c r="G299" s="41">
        <v>0.0</v>
      </c>
      <c r="H299" s="65">
        <v>0.0</v>
      </c>
      <c r="I299" s="65">
        <v>1.0</v>
      </c>
      <c r="J299" s="42">
        <v>0.0</v>
      </c>
      <c r="K299" s="2">
        <v>1.0</v>
      </c>
      <c r="L299" s="2">
        <v>1.0</v>
      </c>
    </row>
    <row r="300" ht="15.75" customHeight="1">
      <c r="B300" s="5" t="s">
        <v>298</v>
      </c>
      <c r="C300" s="2" t="s">
        <v>250</v>
      </c>
      <c r="D300" s="41" t="s">
        <v>217</v>
      </c>
      <c r="E300" s="41" t="s">
        <v>217</v>
      </c>
      <c r="F300" s="41" t="s">
        <v>217</v>
      </c>
      <c r="G300" s="41" t="s">
        <v>217</v>
      </c>
      <c r="H300" s="65" t="s">
        <v>217</v>
      </c>
      <c r="I300" s="65" t="s">
        <v>217</v>
      </c>
      <c r="J300" s="42" t="s">
        <v>217</v>
      </c>
      <c r="K300" s="2">
        <v>0.0</v>
      </c>
      <c r="L300" s="2">
        <v>1.0</v>
      </c>
    </row>
    <row r="301" ht="15.75" customHeight="1">
      <c r="B301" s="5" t="s">
        <v>298</v>
      </c>
      <c r="C301" s="2" t="s">
        <v>179</v>
      </c>
      <c r="D301" s="41" t="s">
        <v>217</v>
      </c>
      <c r="E301" s="41" t="s">
        <v>217</v>
      </c>
      <c r="F301" s="41" t="s">
        <v>217</v>
      </c>
      <c r="G301" s="41" t="s">
        <v>217</v>
      </c>
      <c r="H301" s="65" t="s">
        <v>217</v>
      </c>
      <c r="I301" s="65" t="s">
        <v>217</v>
      </c>
      <c r="J301" s="42" t="s">
        <v>217</v>
      </c>
      <c r="K301" s="2">
        <v>0.0</v>
      </c>
      <c r="L301" s="2">
        <v>1.0</v>
      </c>
    </row>
    <row r="302" ht="15.75" customHeight="1">
      <c r="B302" s="5" t="s">
        <v>298</v>
      </c>
      <c r="C302" s="2" t="s">
        <v>180</v>
      </c>
      <c r="D302" s="41" t="s">
        <v>217</v>
      </c>
      <c r="E302" s="41" t="s">
        <v>217</v>
      </c>
      <c r="F302" s="41" t="s">
        <v>217</v>
      </c>
      <c r="G302" s="41" t="s">
        <v>217</v>
      </c>
      <c r="H302" s="65" t="s">
        <v>217</v>
      </c>
      <c r="I302" s="65" t="s">
        <v>217</v>
      </c>
      <c r="J302" s="42" t="s">
        <v>217</v>
      </c>
      <c r="K302" s="2">
        <v>0.0</v>
      </c>
      <c r="L302" s="2">
        <v>1.0</v>
      </c>
    </row>
    <row r="303" ht="15.75" customHeight="1">
      <c r="B303" s="45" t="s">
        <v>298</v>
      </c>
      <c r="C303" s="30" t="s">
        <v>254</v>
      </c>
      <c r="D303" s="46" t="s">
        <v>217</v>
      </c>
      <c r="E303" s="46" t="s">
        <v>217</v>
      </c>
      <c r="F303" s="46" t="s">
        <v>217</v>
      </c>
      <c r="G303" s="46" t="s">
        <v>217</v>
      </c>
      <c r="H303" s="67" t="s">
        <v>217</v>
      </c>
      <c r="I303" s="67" t="s">
        <v>217</v>
      </c>
      <c r="J303" s="47" t="s">
        <v>217</v>
      </c>
      <c r="K303" s="2">
        <v>0.0</v>
      </c>
      <c r="L303" s="2">
        <v>1.0</v>
      </c>
    </row>
    <row r="304" ht="15.75" customHeight="1">
      <c r="B304" s="5" t="s">
        <v>273</v>
      </c>
      <c r="C304" s="2" t="s">
        <v>169</v>
      </c>
      <c r="D304" s="48">
        <v>0.0</v>
      </c>
      <c r="E304" s="48">
        <v>0.0</v>
      </c>
      <c r="F304" s="48">
        <v>0.0</v>
      </c>
      <c r="G304" s="48">
        <v>0.0</v>
      </c>
      <c r="H304" s="68">
        <v>0.0</v>
      </c>
      <c r="I304" s="68">
        <v>0.0</v>
      </c>
      <c r="J304" s="49">
        <v>0.0</v>
      </c>
      <c r="K304" s="2">
        <v>1.0</v>
      </c>
      <c r="L304" s="2">
        <v>1.0</v>
      </c>
    </row>
    <row r="305" ht="15.75" customHeight="1">
      <c r="B305" s="5" t="s">
        <v>273</v>
      </c>
      <c r="C305" s="2" t="s">
        <v>170</v>
      </c>
      <c r="D305" s="41">
        <v>0.0</v>
      </c>
      <c r="E305" s="41">
        <v>0.0</v>
      </c>
      <c r="F305" s="41">
        <v>0.0</v>
      </c>
      <c r="G305" s="41">
        <v>0.0</v>
      </c>
      <c r="H305" s="65">
        <v>0.0</v>
      </c>
      <c r="I305" s="65">
        <v>0.0</v>
      </c>
      <c r="J305" s="42">
        <v>0.0</v>
      </c>
      <c r="K305" s="2">
        <v>1.0</v>
      </c>
      <c r="L305" s="2">
        <v>1.0</v>
      </c>
    </row>
    <row r="306" ht="15.75" customHeight="1">
      <c r="B306" s="5" t="s">
        <v>273</v>
      </c>
      <c r="C306" s="2" t="s">
        <v>171</v>
      </c>
      <c r="D306" s="41">
        <v>0.0</v>
      </c>
      <c r="E306" s="41">
        <v>0.0</v>
      </c>
      <c r="F306" s="41">
        <v>0.0</v>
      </c>
      <c r="G306" s="41">
        <v>0.0</v>
      </c>
      <c r="H306" s="65">
        <v>0.0</v>
      </c>
      <c r="I306" s="65">
        <v>0.0</v>
      </c>
      <c r="J306" s="42">
        <v>0.0</v>
      </c>
      <c r="K306" s="2">
        <v>1.0</v>
      </c>
      <c r="L306" s="2">
        <v>1.0</v>
      </c>
    </row>
    <row r="307" ht="15.75" customHeight="1">
      <c r="B307" s="5" t="s">
        <v>273</v>
      </c>
      <c r="C307" s="2" t="s">
        <v>172</v>
      </c>
      <c r="D307" s="41">
        <v>0.0</v>
      </c>
      <c r="E307" s="41">
        <v>0.0</v>
      </c>
      <c r="F307" s="41">
        <v>0.0</v>
      </c>
      <c r="G307" s="41">
        <v>0.0</v>
      </c>
      <c r="H307" s="65">
        <v>0.0</v>
      </c>
      <c r="I307" s="65">
        <v>0.0</v>
      </c>
      <c r="J307" s="42">
        <v>0.0</v>
      </c>
      <c r="K307" s="2">
        <v>1.0</v>
      </c>
      <c r="L307" s="2">
        <v>1.0</v>
      </c>
    </row>
    <row r="308" ht="15.75" customHeight="1">
      <c r="B308" s="5" t="s">
        <v>273</v>
      </c>
      <c r="C308" s="2" t="s">
        <v>173</v>
      </c>
      <c r="D308" s="41">
        <v>0.0</v>
      </c>
      <c r="E308" s="41">
        <v>0.0</v>
      </c>
      <c r="F308" s="41">
        <v>0.0</v>
      </c>
      <c r="G308" s="41">
        <v>0.0</v>
      </c>
      <c r="H308" s="65">
        <v>0.0</v>
      </c>
      <c r="I308" s="65">
        <v>0.0</v>
      </c>
      <c r="J308" s="42">
        <v>0.0</v>
      </c>
      <c r="K308" s="2">
        <v>1.0</v>
      </c>
      <c r="L308" s="2">
        <v>1.0</v>
      </c>
    </row>
    <row r="309" ht="15.75" customHeight="1">
      <c r="B309" s="5" t="s">
        <v>273</v>
      </c>
      <c r="C309" s="2" t="s">
        <v>174</v>
      </c>
      <c r="D309" s="41">
        <v>0.0</v>
      </c>
      <c r="E309" s="41">
        <v>0.0</v>
      </c>
      <c r="F309" s="41">
        <v>0.0</v>
      </c>
      <c r="G309" s="41">
        <v>0.0</v>
      </c>
      <c r="H309" s="65">
        <v>0.0</v>
      </c>
      <c r="I309" s="65">
        <v>0.0</v>
      </c>
      <c r="J309" s="42">
        <v>0.0</v>
      </c>
      <c r="K309" s="2">
        <v>1.0</v>
      </c>
      <c r="L309" s="2">
        <v>1.0</v>
      </c>
    </row>
    <row r="310" ht="15.75" customHeight="1">
      <c r="B310" s="5" t="s">
        <v>273</v>
      </c>
      <c r="C310" s="2" t="s">
        <v>175</v>
      </c>
      <c r="D310" s="41">
        <v>0.0</v>
      </c>
      <c r="E310" s="41">
        <v>0.0</v>
      </c>
      <c r="F310" s="41">
        <v>0.0</v>
      </c>
      <c r="G310" s="41">
        <v>0.0</v>
      </c>
      <c r="H310" s="65">
        <v>0.0</v>
      </c>
      <c r="I310" s="65">
        <v>0.0</v>
      </c>
      <c r="J310" s="42">
        <v>0.0</v>
      </c>
      <c r="K310" s="2">
        <v>1.0</v>
      </c>
      <c r="L310" s="2">
        <v>1.0</v>
      </c>
    </row>
    <row r="311" ht="15.75" customHeight="1">
      <c r="B311" s="5" t="s">
        <v>273</v>
      </c>
      <c r="C311" s="2" t="s">
        <v>176</v>
      </c>
      <c r="D311" s="41">
        <v>0.0</v>
      </c>
      <c r="E311" s="41">
        <v>0.0</v>
      </c>
      <c r="F311" s="41">
        <v>0.0</v>
      </c>
      <c r="G311" s="41">
        <v>0.0</v>
      </c>
      <c r="H311" s="65">
        <v>0.0</v>
      </c>
      <c r="I311" s="65">
        <v>0.0</v>
      </c>
      <c r="J311" s="42">
        <v>0.0</v>
      </c>
      <c r="K311" s="2">
        <v>1.0</v>
      </c>
      <c r="L311" s="2">
        <v>1.0</v>
      </c>
    </row>
    <row r="312" ht="15.75" customHeight="1">
      <c r="B312" s="5" t="s">
        <v>273</v>
      </c>
      <c r="C312" s="2" t="s">
        <v>177</v>
      </c>
      <c r="D312" s="41">
        <v>0.0</v>
      </c>
      <c r="E312" s="41">
        <v>0.0</v>
      </c>
      <c r="F312" s="41">
        <v>0.0</v>
      </c>
      <c r="G312" s="41">
        <v>0.0</v>
      </c>
      <c r="H312" s="65">
        <v>0.0</v>
      </c>
      <c r="I312" s="65">
        <v>0.0</v>
      </c>
      <c r="J312" s="42">
        <v>0.0</v>
      </c>
      <c r="K312" s="2">
        <v>1.0</v>
      </c>
      <c r="L312" s="2">
        <v>1.0</v>
      </c>
    </row>
    <row r="313" ht="15.75" customHeight="1">
      <c r="B313" s="5" t="s">
        <v>297</v>
      </c>
      <c r="C313" s="2" t="s">
        <v>250</v>
      </c>
      <c r="D313" s="41" t="s">
        <v>217</v>
      </c>
      <c r="E313" s="41" t="s">
        <v>217</v>
      </c>
      <c r="F313" s="41" t="s">
        <v>217</v>
      </c>
      <c r="G313" s="41" t="s">
        <v>217</v>
      </c>
      <c r="H313" s="65" t="s">
        <v>217</v>
      </c>
      <c r="I313" s="65" t="s">
        <v>217</v>
      </c>
      <c r="J313" s="42" t="s">
        <v>217</v>
      </c>
      <c r="K313" s="2">
        <v>0.0</v>
      </c>
      <c r="L313" s="2">
        <v>1.0</v>
      </c>
    </row>
    <row r="314" ht="15.75" customHeight="1">
      <c r="B314" s="5" t="s">
        <v>297</v>
      </c>
      <c r="C314" s="2" t="s">
        <v>179</v>
      </c>
      <c r="D314" s="41" t="s">
        <v>217</v>
      </c>
      <c r="E314" s="41" t="s">
        <v>217</v>
      </c>
      <c r="F314" s="41" t="s">
        <v>217</v>
      </c>
      <c r="G314" s="41" t="s">
        <v>217</v>
      </c>
      <c r="H314" s="65" t="s">
        <v>217</v>
      </c>
      <c r="I314" s="65" t="s">
        <v>217</v>
      </c>
      <c r="J314" s="42" t="s">
        <v>217</v>
      </c>
      <c r="K314" s="2">
        <v>0.0</v>
      </c>
      <c r="L314" s="2">
        <v>1.0</v>
      </c>
    </row>
    <row r="315" ht="15.75" customHeight="1">
      <c r="B315" s="5" t="s">
        <v>297</v>
      </c>
      <c r="C315" s="2" t="s">
        <v>180</v>
      </c>
      <c r="D315" s="41" t="s">
        <v>217</v>
      </c>
      <c r="E315" s="41" t="s">
        <v>217</v>
      </c>
      <c r="F315" s="41" t="s">
        <v>217</v>
      </c>
      <c r="G315" s="41" t="s">
        <v>217</v>
      </c>
      <c r="H315" s="65" t="s">
        <v>217</v>
      </c>
      <c r="I315" s="65" t="s">
        <v>217</v>
      </c>
      <c r="J315" s="42" t="s">
        <v>217</v>
      </c>
      <c r="K315" s="2">
        <v>0.0</v>
      </c>
      <c r="L315" s="2">
        <v>1.0</v>
      </c>
    </row>
    <row r="316" ht="15.75" customHeight="1">
      <c r="B316" s="5" t="s">
        <v>297</v>
      </c>
      <c r="C316" s="2" t="s">
        <v>254</v>
      </c>
      <c r="D316" s="43" t="s">
        <v>217</v>
      </c>
      <c r="E316" s="43" t="s">
        <v>217</v>
      </c>
      <c r="F316" s="43" t="s">
        <v>217</v>
      </c>
      <c r="G316" s="43" t="s">
        <v>217</v>
      </c>
      <c r="H316" s="66" t="s">
        <v>217</v>
      </c>
      <c r="I316" s="66" t="s">
        <v>217</v>
      </c>
      <c r="J316" s="44" t="s">
        <v>217</v>
      </c>
      <c r="K316" s="2">
        <v>0.0</v>
      </c>
      <c r="L316" s="2">
        <v>1.0</v>
      </c>
    </row>
    <row r="317" ht="15.75" customHeight="1">
      <c r="B317" s="38" t="s">
        <v>272</v>
      </c>
      <c r="C317" s="19" t="s">
        <v>169</v>
      </c>
      <c r="D317" s="39">
        <v>1.0</v>
      </c>
      <c r="E317" s="39">
        <v>1.0</v>
      </c>
      <c r="F317" s="39">
        <v>0.0</v>
      </c>
      <c r="G317" s="39">
        <v>1.0</v>
      </c>
      <c r="H317" s="64">
        <v>0.0</v>
      </c>
      <c r="I317" s="64">
        <v>1.0</v>
      </c>
      <c r="J317" s="40">
        <v>1.0</v>
      </c>
      <c r="K317" s="2">
        <v>1.0</v>
      </c>
      <c r="L317" s="2">
        <v>1.0</v>
      </c>
    </row>
    <row r="318" ht="15.75" customHeight="1">
      <c r="B318" s="5" t="s">
        <v>272</v>
      </c>
      <c r="C318" s="2" t="s">
        <v>170</v>
      </c>
      <c r="D318" s="41">
        <v>0.0</v>
      </c>
      <c r="E318" s="41">
        <v>0.0</v>
      </c>
      <c r="F318" s="41">
        <v>1.0</v>
      </c>
      <c r="G318" s="41">
        <v>1.0</v>
      </c>
      <c r="H318" s="65">
        <v>0.0</v>
      </c>
      <c r="I318" s="65">
        <v>1.0</v>
      </c>
      <c r="J318" s="42">
        <v>1.0</v>
      </c>
      <c r="K318" s="2">
        <v>1.0</v>
      </c>
      <c r="L318" s="2">
        <v>1.0</v>
      </c>
    </row>
    <row r="319" ht="15.75" customHeight="1">
      <c r="B319" s="5" t="s">
        <v>272</v>
      </c>
      <c r="C319" s="2" t="s">
        <v>171</v>
      </c>
      <c r="D319" s="41">
        <v>0.0</v>
      </c>
      <c r="E319" s="41">
        <v>0.0</v>
      </c>
      <c r="F319" s="41">
        <v>0.0</v>
      </c>
      <c r="G319" s="41">
        <v>0.0</v>
      </c>
      <c r="H319" s="65">
        <v>0.0</v>
      </c>
      <c r="I319" s="65">
        <v>0.0</v>
      </c>
      <c r="J319" s="42">
        <v>0.0</v>
      </c>
      <c r="K319" s="2">
        <v>1.0</v>
      </c>
      <c r="L319" s="2">
        <v>1.0</v>
      </c>
    </row>
    <row r="320" ht="15.75" customHeight="1">
      <c r="B320" s="5" t="s">
        <v>272</v>
      </c>
      <c r="C320" s="2" t="s">
        <v>172</v>
      </c>
      <c r="D320" s="41">
        <v>0.0</v>
      </c>
      <c r="E320" s="41">
        <v>0.0</v>
      </c>
      <c r="F320" s="41">
        <v>0.0</v>
      </c>
      <c r="G320" s="41">
        <v>0.0</v>
      </c>
      <c r="H320" s="65">
        <v>0.0</v>
      </c>
      <c r="I320" s="65">
        <v>0.0</v>
      </c>
      <c r="J320" s="42">
        <v>0.0</v>
      </c>
      <c r="K320" s="2">
        <v>1.0</v>
      </c>
      <c r="L320" s="2">
        <v>1.0</v>
      </c>
    </row>
    <row r="321" ht="15.75" customHeight="1">
      <c r="B321" s="5" t="s">
        <v>272</v>
      </c>
      <c r="C321" s="2" t="s">
        <v>173</v>
      </c>
      <c r="D321" s="41">
        <v>0.0</v>
      </c>
      <c r="E321" s="41">
        <v>0.0</v>
      </c>
      <c r="F321" s="41">
        <v>0.0</v>
      </c>
      <c r="G321" s="41">
        <v>1.0</v>
      </c>
      <c r="H321" s="65">
        <v>0.0</v>
      </c>
      <c r="I321" s="65">
        <v>0.0</v>
      </c>
      <c r="J321" s="42">
        <v>0.0</v>
      </c>
      <c r="K321" s="2">
        <v>1.0</v>
      </c>
      <c r="L321" s="2">
        <v>1.0</v>
      </c>
    </row>
    <row r="322" ht="15.75" customHeight="1">
      <c r="B322" s="5" t="s">
        <v>272</v>
      </c>
      <c r="C322" s="2" t="s">
        <v>174</v>
      </c>
      <c r="D322" s="41">
        <v>0.0</v>
      </c>
      <c r="E322" s="41">
        <v>0.0</v>
      </c>
      <c r="F322" s="41">
        <v>0.0</v>
      </c>
      <c r="G322" s="41">
        <v>1.0</v>
      </c>
      <c r="H322" s="65">
        <v>0.0</v>
      </c>
      <c r="I322" s="65">
        <v>0.0</v>
      </c>
      <c r="J322" s="42">
        <v>0.0</v>
      </c>
      <c r="K322" s="2">
        <v>1.0</v>
      </c>
      <c r="L322" s="2">
        <v>1.0</v>
      </c>
    </row>
    <row r="323" ht="15.75" customHeight="1">
      <c r="B323" s="5" t="s">
        <v>272</v>
      </c>
      <c r="C323" s="2" t="s">
        <v>175</v>
      </c>
      <c r="D323" s="41">
        <v>0.0</v>
      </c>
      <c r="E323" s="41">
        <v>0.0</v>
      </c>
      <c r="F323" s="41">
        <v>0.0</v>
      </c>
      <c r="G323" s="41">
        <v>1.0</v>
      </c>
      <c r="H323" s="65">
        <v>0.0</v>
      </c>
      <c r="I323" s="65">
        <v>0.0</v>
      </c>
      <c r="J323" s="42">
        <v>0.0</v>
      </c>
      <c r="K323" s="2">
        <v>1.0</v>
      </c>
      <c r="L323" s="2">
        <v>1.0</v>
      </c>
    </row>
    <row r="324" ht="15.75" customHeight="1">
      <c r="B324" s="5" t="s">
        <v>272</v>
      </c>
      <c r="C324" s="2" t="s">
        <v>176</v>
      </c>
      <c r="D324" s="41">
        <v>0.0</v>
      </c>
      <c r="E324" s="41">
        <v>0.0</v>
      </c>
      <c r="F324" s="41">
        <v>0.0</v>
      </c>
      <c r="G324" s="41">
        <v>1.0</v>
      </c>
      <c r="H324" s="65">
        <v>0.0</v>
      </c>
      <c r="I324" s="65">
        <v>0.0</v>
      </c>
      <c r="J324" s="42">
        <v>0.0</v>
      </c>
      <c r="K324" s="2">
        <v>1.0</v>
      </c>
      <c r="L324" s="2">
        <v>1.0</v>
      </c>
    </row>
    <row r="325" ht="15.75" customHeight="1">
      <c r="B325" s="5" t="s">
        <v>272</v>
      </c>
      <c r="C325" s="2" t="s">
        <v>177</v>
      </c>
      <c r="D325" s="41">
        <v>0.0</v>
      </c>
      <c r="E325" s="41">
        <v>0.0</v>
      </c>
      <c r="F325" s="41">
        <v>1.0</v>
      </c>
      <c r="G325" s="41">
        <v>1.0</v>
      </c>
      <c r="H325" s="65">
        <v>0.0</v>
      </c>
      <c r="I325" s="65">
        <v>0.0</v>
      </c>
      <c r="J325" s="42">
        <v>0.0</v>
      </c>
      <c r="K325" s="2">
        <v>1.0</v>
      </c>
      <c r="L325" s="2">
        <v>1.0</v>
      </c>
    </row>
    <row r="326" ht="15.75" customHeight="1">
      <c r="B326" s="5" t="s">
        <v>296</v>
      </c>
      <c r="C326" s="2" t="s">
        <v>250</v>
      </c>
      <c r="D326" s="41" t="s">
        <v>217</v>
      </c>
      <c r="E326" s="41" t="s">
        <v>217</v>
      </c>
      <c r="F326" s="41" t="s">
        <v>217</v>
      </c>
      <c r="G326" s="41" t="s">
        <v>217</v>
      </c>
      <c r="H326" s="65" t="s">
        <v>217</v>
      </c>
      <c r="I326" s="65" t="s">
        <v>217</v>
      </c>
      <c r="J326" s="42" t="s">
        <v>217</v>
      </c>
      <c r="K326" s="2">
        <v>0.0</v>
      </c>
      <c r="L326" s="2">
        <v>1.0</v>
      </c>
    </row>
    <row r="327" ht="15.75" customHeight="1">
      <c r="B327" s="5" t="s">
        <v>296</v>
      </c>
      <c r="C327" s="2" t="s">
        <v>179</v>
      </c>
      <c r="D327" s="41" t="s">
        <v>217</v>
      </c>
      <c r="E327" s="41" t="s">
        <v>217</v>
      </c>
      <c r="F327" s="41" t="s">
        <v>217</v>
      </c>
      <c r="G327" s="41" t="s">
        <v>217</v>
      </c>
      <c r="H327" s="65" t="s">
        <v>217</v>
      </c>
      <c r="I327" s="65" t="s">
        <v>217</v>
      </c>
      <c r="J327" s="42" t="s">
        <v>217</v>
      </c>
      <c r="K327" s="2">
        <v>0.0</v>
      </c>
      <c r="L327" s="2">
        <v>1.0</v>
      </c>
    </row>
    <row r="328" ht="15.75" customHeight="1">
      <c r="B328" s="5" t="s">
        <v>296</v>
      </c>
      <c r="C328" s="2" t="s">
        <v>180</v>
      </c>
      <c r="D328" s="41" t="s">
        <v>217</v>
      </c>
      <c r="E328" s="41" t="s">
        <v>217</v>
      </c>
      <c r="F328" s="41" t="s">
        <v>217</v>
      </c>
      <c r="G328" s="41" t="s">
        <v>217</v>
      </c>
      <c r="H328" s="65" t="s">
        <v>217</v>
      </c>
      <c r="I328" s="65" t="s">
        <v>217</v>
      </c>
      <c r="J328" s="42" t="s">
        <v>217</v>
      </c>
      <c r="K328" s="2">
        <v>0.0</v>
      </c>
      <c r="L328" s="2">
        <v>1.0</v>
      </c>
    </row>
    <row r="329" ht="15.75" customHeight="1">
      <c r="B329" s="45" t="s">
        <v>296</v>
      </c>
      <c r="C329" s="30" t="s">
        <v>254</v>
      </c>
      <c r="D329" s="46" t="s">
        <v>217</v>
      </c>
      <c r="E329" s="46" t="s">
        <v>217</v>
      </c>
      <c r="F329" s="46" t="s">
        <v>217</v>
      </c>
      <c r="G329" s="46" t="s">
        <v>217</v>
      </c>
      <c r="H329" s="67" t="s">
        <v>217</v>
      </c>
      <c r="I329" s="67" t="s">
        <v>217</v>
      </c>
      <c r="J329" s="47" t="s">
        <v>217</v>
      </c>
      <c r="K329" s="2">
        <v>0.0</v>
      </c>
      <c r="L329" s="2">
        <v>1.0</v>
      </c>
    </row>
    <row r="330" ht="15.75" customHeight="1">
      <c r="B330" s="5" t="s">
        <v>271</v>
      </c>
      <c r="C330" s="2" t="s">
        <v>169</v>
      </c>
      <c r="D330" s="48">
        <v>1.0</v>
      </c>
      <c r="E330" s="48">
        <v>1.0</v>
      </c>
      <c r="F330" s="48">
        <v>1.0</v>
      </c>
      <c r="G330" s="48">
        <v>0.0</v>
      </c>
      <c r="H330" s="68">
        <v>1.0</v>
      </c>
      <c r="I330" s="68">
        <v>1.0</v>
      </c>
      <c r="J330" s="49">
        <v>1.0</v>
      </c>
      <c r="K330" s="2">
        <v>1.0</v>
      </c>
      <c r="L330" s="2">
        <v>1.0</v>
      </c>
    </row>
    <row r="331" ht="15.75" customHeight="1">
      <c r="B331" s="5" t="s">
        <v>271</v>
      </c>
      <c r="C331" s="2" t="s">
        <v>170</v>
      </c>
      <c r="D331" s="41">
        <v>0.0</v>
      </c>
      <c r="E331" s="41">
        <v>0.0</v>
      </c>
      <c r="F331" s="41">
        <v>0.0</v>
      </c>
      <c r="G331" s="41">
        <v>0.0</v>
      </c>
      <c r="H331" s="65">
        <v>0.0</v>
      </c>
      <c r="I331" s="65">
        <v>0.0</v>
      </c>
      <c r="J331" s="42">
        <v>0.0</v>
      </c>
      <c r="K331" s="2">
        <v>1.0</v>
      </c>
      <c r="L331" s="2">
        <v>1.0</v>
      </c>
    </row>
    <row r="332" ht="15.75" customHeight="1">
      <c r="B332" s="5" t="s">
        <v>271</v>
      </c>
      <c r="C332" s="2" t="s">
        <v>171</v>
      </c>
      <c r="D332" s="41">
        <v>0.0</v>
      </c>
      <c r="E332" s="41">
        <v>0.0</v>
      </c>
      <c r="F332" s="41">
        <v>0.0</v>
      </c>
      <c r="G332" s="41">
        <v>0.0</v>
      </c>
      <c r="H332" s="65">
        <v>0.0</v>
      </c>
      <c r="I332" s="65">
        <v>0.0</v>
      </c>
      <c r="J332" s="42">
        <v>0.0</v>
      </c>
      <c r="K332" s="2">
        <v>1.0</v>
      </c>
      <c r="L332" s="2">
        <v>1.0</v>
      </c>
    </row>
    <row r="333" ht="15.75" customHeight="1">
      <c r="B333" s="5" t="s">
        <v>271</v>
      </c>
      <c r="C333" s="2" t="s">
        <v>172</v>
      </c>
      <c r="D333" s="41">
        <v>0.0</v>
      </c>
      <c r="E333" s="41">
        <v>0.0</v>
      </c>
      <c r="F333" s="41">
        <v>0.0</v>
      </c>
      <c r="G333" s="41">
        <v>0.0</v>
      </c>
      <c r="H333" s="65">
        <v>0.0</v>
      </c>
      <c r="I333" s="65">
        <v>0.0</v>
      </c>
      <c r="J333" s="42">
        <v>0.0</v>
      </c>
      <c r="K333" s="2">
        <v>1.0</v>
      </c>
      <c r="L333" s="2">
        <v>1.0</v>
      </c>
    </row>
    <row r="334" ht="15.75" customHeight="1">
      <c r="B334" s="5" t="s">
        <v>271</v>
      </c>
      <c r="C334" s="2" t="s">
        <v>173</v>
      </c>
      <c r="D334" s="41">
        <v>0.0</v>
      </c>
      <c r="E334" s="41">
        <v>0.0</v>
      </c>
      <c r="F334" s="41">
        <v>0.0</v>
      </c>
      <c r="G334" s="41">
        <v>0.0</v>
      </c>
      <c r="H334" s="65">
        <v>0.0</v>
      </c>
      <c r="I334" s="65">
        <v>0.0</v>
      </c>
      <c r="J334" s="42">
        <v>0.0</v>
      </c>
      <c r="K334" s="2">
        <v>1.0</v>
      </c>
      <c r="L334" s="2">
        <v>1.0</v>
      </c>
    </row>
    <row r="335" ht="15.75" customHeight="1">
      <c r="B335" s="5" t="s">
        <v>271</v>
      </c>
      <c r="C335" s="2" t="s">
        <v>174</v>
      </c>
      <c r="D335" s="41">
        <v>0.0</v>
      </c>
      <c r="E335" s="41">
        <v>0.0</v>
      </c>
      <c r="F335" s="41">
        <v>0.0</v>
      </c>
      <c r="G335" s="41">
        <v>0.0</v>
      </c>
      <c r="H335" s="65">
        <v>0.0</v>
      </c>
      <c r="I335" s="65">
        <v>0.0</v>
      </c>
      <c r="J335" s="42">
        <v>0.0</v>
      </c>
      <c r="K335" s="2">
        <v>1.0</v>
      </c>
      <c r="L335" s="2">
        <v>1.0</v>
      </c>
    </row>
    <row r="336" ht="15.75" customHeight="1">
      <c r="B336" s="5" t="s">
        <v>271</v>
      </c>
      <c r="C336" s="2" t="s">
        <v>175</v>
      </c>
      <c r="D336" s="41">
        <v>0.0</v>
      </c>
      <c r="E336" s="41">
        <v>0.0</v>
      </c>
      <c r="F336" s="41">
        <v>0.0</v>
      </c>
      <c r="G336" s="41">
        <v>0.0</v>
      </c>
      <c r="H336" s="65">
        <v>0.0</v>
      </c>
      <c r="I336" s="65">
        <v>0.0</v>
      </c>
      <c r="J336" s="42">
        <v>0.0</v>
      </c>
      <c r="K336" s="2">
        <v>1.0</v>
      </c>
      <c r="L336" s="2">
        <v>1.0</v>
      </c>
    </row>
    <row r="337" ht="15.75" customHeight="1">
      <c r="B337" s="5" t="s">
        <v>271</v>
      </c>
      <c r="C337" s="2" t="s">
        <v>176</v>
      </c>
      <c r="D337" s="41">
        <v>0.0</v>
      </c>
      <c r="E337" s="41">
        <v>0.0</v>
      </c>
      <c r="F337" s="41">
        <v>0.0</v>
      </c>
      <c r="G337" s="41">
        <v>0.0</v>
      </c>
      <c r="H337" s="65">
        <v>0.0</v>
      </c>
      <c r="I337" s="65">
        <v>0.0</v>
      </c>
      <c r="J337" s="42">
        <v>0.0</v>
      </c>
      <c r="K337" s="2">
        <v>1.0</v>
      </c>
      <c r="L337" s="2">
        <v>1.0</v>
      </c>
    </row>
    <row r="338" ht="15.75" customHeight="1">
      <c r="B338" s="5" t="s">
        <v>271</v>
      </c>
      <c r="C338" s="2" t="s">
        <v>177</v>
      </c>
      <c r="D338" s="41">
        <v>0.0</v>
      </c>
      <c r="E338" s="41">
        <v>0.0</v>
      </c>
      <c r="F338" s="41">
        <v>0.0</v>
      </c>
      <c r="G338" s="41">
        <v>1.0</v>
      </c>
      <c r="H338" s="65">
        <v>0.0</v>
      </c>
      <c r="I338" s="65">
        <v>0.0</v>
      </c>
      <c r="J338" s="42">
        <v>0.0</v>
      </c>
      <c r="K338" s="2">
        <v>1.0</v>
      </c>
      <c r="L338" s="2">
        <v>1.0</v>
      </c>
    </row>
    <row r="339" ht="15.75" customHeight="1">
      <c r="B339" s="5" t="s">
        <v>295</v>
      </c>
      <c r="C339" s="2" t="s">
        <v>250</v>
      </c>
      <c r="D339" s="41" t="s">
        <v>217</v>
      </c>
      <c r="E339" s="41" t="s">
        <v>217</v>
      </c>
      <c r="F339" s="41" t="s">
        <v>217</v>
      </c>
      <c r="G339" s="41" t="s">
        <v>217</v>
      </c>
      <c r="H339" s="65" t="s">
        <v>217</v>
      </c>
      <c r="I339" s="65" t="s">
        <v>217</v>
      </c>
      <c r="J339" s="42" t="s">
        <v>217</v>
      </c>
      <c r="K339" s="2">
        <v>0.0</v>
      </c>
      <c r="L339" s="2">
        <v>1.0</v>
      </c>
    </row>
    <row r="340" ht="15.75" customHeight="1">
      <c r="B340" s="5" t="s">
        <v>295</v>
      </c>
      <c r="C340" s="2" t="s">
        <v>179</v>
      </c>
      <c r="D340" s="41" t="s">
        <v>217</v>
      </c>
      <c r="E340" s="41" t="s">
        <v>217</v>
      </c>
      <c r="F340" s="41" t="s">
        <v>217</v>
      </c>
      <c r="G340" s="41" t="s">
        <v>217</v>
      </c>
      <c r="H340" s="65" t="s">
        <v>217</v>
      </c>
      <c r="I340" s="65" t="s">
        <v>217</v>
      </c>
      <c r="J340" s="42" t="s">
        <v>217</v>
      </c>
      <c r="K340" s="2">
        <v>0.0</v>
      </c>
      <c r="L340" s="2">
        <v>1.0</v>
      </c>
    </row>
    <row r="341" ht="15.75" customHeight="1">
      <c r="B341" s="5" t="s">
        <v>295</v>
      </c>
      <c r="C341" s="2" t="s">
        <v>180</v>
      </c>
      <c r="D341" s="41" t="s">
        <v>217</v>
      </c>
      <c r="E341" s="41" t="s">
        <v>217</v>
      </c>
      <c r="F341" s="41" t="s">
        <v>217</v>
      </c>
      <c r="G341" s="41" t="s">
        <v>217</v>
      </c>
      <c r="H341" s="65" t="s">
        <v>217</v>
      </c>
      <c r="I341" s="65" t="s">
        <v>217</v>
      </c>
      <c r="J341" s="42" t="s">
        <v>217</v>
      </c>
      <c r="K341" s="2">
        <v>0.0</v>
      </c>
      <c r="L341" s="2">
        <v>1.0</v>
      </c>
    </row>
    <row r="342" ht="15.75" customHeight="1">
      <c r="B342" s="5" t="s">
        <v>295</v>
      </c>
      <c r="C342" s="2" t="s">
        <v>254</v>
      </c>
      <c r="D342" s="43" t="s">
        <v>217</v>
      </c>
      <c r="E342" s="43" t="s">
        <v>217</v>
      </c>
      <c r="F342" s="43" t="s">
        <v>217</v>
      </c>
      <c r="G342" s="43" t="s">
        <v>217</v>
      </c>
      <c r="H342" s="66" t="s">
        <v>217</v>
      </c>
      <c r="I342" s="66" t="s">
        <v>217</v>
      </c>
      <c r="J342" s="44" t="s">
        <v>217</v>
      </c>
      <c r="K342" s="2">
        <v>0.0</v>
      </c>
      <c r="L342" s="2">
        <v>1.0</v>
      </c>
    </row>
    <row r="343" ht="15.75" customHeight="1">
      <c r="B343" s="38" t="s">
        <v>234</v>
      </c>
      <c r="C343" s="19" t="s">
        <v>169</v>
      </c>
      <c r="D343" s="39">
        <v>0.0</v>
      </c>
      <c r="E343" s="39" t="s">
        <v>217</v>
      </c>
      <c r="F343" s="39">
        <v>0.0</v>
      </c>
      <c r="G343" s="39">
        <v>0.0</v>
      </c>
      <c r="H343" s="64">
        <v>0.0</v>
      </c>
      <c r="I343" s="64">
        <v>0.0</v>
      </c>
      <c r="J343" s="40">
        <v>0.0</v>
      </c>
      <c r="K343" s="2">
        <v>1.0</v>
      </c>
      <c r="L343" s="2">
        <v>1.0</v>
      </c>
    </row>
    <row r="344" ht="15.75" customHeight="1">
      <c r="B344" s="5" t="s">
        <v>234</v>
      </c>
      <c r="C344" s="2" t="s">
        <v>170</v>
      </c>
      <c r="D344" s="41">
        <v>0.0</v>
      </c>
      <c r="E344" s="41" t="s">
        <v>217</v>
      </c>
      <c r="F344" s="41">
        <v>0.0</v>
      </c>
      <c r="G344" s="41">
        <v>0.0</v>
      </c>
      <c r="H344" s="65">
        <v>0.0</v>
      </c>
      <c r="I344" s="65">
        <v>0.0</v>
      </c>
      <c r="J344" s="42">
        <v>0.0</v>
      </c>
      <c r="K344" s="2">
        <v>1.0</v>
      </c>
      <c r="L344" s="2">
        <v>1.0</v>
      </c>
    </row>
    <row r="345" ht="15.75" customHeight="1">
      <c r="B345" s="5" t="s">
        <v>234</v>
      </c>
      <c r="C345" s="2" t="s">
        <v>171</v>
      </c>
      <c r="D345" s="41">
        <v>0.0</v>
      </c>
      <c r="E345" s="41" t="s">
        <v>217</v>
      </c>
      <c r="F345" s="41">
        <v>0.0</v>
      </c>
      <c r="G345" s="41">
        <v>0.0</v>
      </c>
      <c r="H345" s="65">
        <v>0.0</v>
      </c>
      <c r="I345" s="65">
        <v>0.0</v>
      </c>
      <c r="J345" s="42">
        <v>0.0</v>
      </c>
      <c r="K345" s="2">
        <v>1.0</v>
      </c>
      <c r="L345" s="2">
        <v>1.0</v>
      </c>
    </row>
    <row r="346" ht="15.75" customHeight="1">
      <c r="B346" s="5" t="s">
        <v>234</v>
      </c>
      <c r="C346" s="2" t="s">
        <v>172</v>
      </c>
      <c r="D346" s="41">
        <v>0.0</v>
      </c>
      <c r="E346" s="41" t="s">
        <v>217</v>
      </c>
      <c r="F346" s="41">
        <v>0.0</v>
      </c>
      <c r="G346" s="41">
        <v>0.0</v>
      </c>
      <c r="H346" s="65">
        <v>0.0</v>
      </c>
      <c r="I346" s="65">
        <v>0.0</v>
      </c>
      <c r="J346" s="42">
        <v>0.0</v>
      </c>
      <c r="K346" s="2">
        <v>1.0</v>
      </c>
      <c r="L346" s="2">
        <v>1.0</v>
      </c>
    </row>
    <row r="347" ht="15.75" customHeight="1">
      <c r="B347" s="5" t="s">
        <v>234</v>
      </c>
      <c r="C347" s="2" t="s">
        <v>173</v>
      </c>
      <c r="D347" s="41">
        <v>0.0</v>
      </c>
      <c r="E347" s="41" t="s">
        <v>217</v>
      </c>
      <c r="F347" s="41">
        <v>0.0</v>
      </c>
      <c r="G347" s="41">
        <v>0.0</v>
      </c>
      <c r="H347" s="65">
        <v>0.0</v>
      </c>
      <c r="I347" s="65">
        <v>0.0</v>
      </c>
      <c r="J347" s="42">
        <v>0.0</v>
      </c>
      <c r="K347" s="2">
        <v>1.0</v>
      </c>
      <c r="L347" s="2">
        <v>1.0</v>
      </c>
    </row>
    <row r="348" ht="15.75" customHeight="1">
      <c r="B348" s="5" t="s">
        <v>234</v>
      </c>
      <c r="C348" s="2" t="s">
        <v>174</v>
      </c>
      <c r="D348" s="41">
        <v>0.0</v>
      </c>
      <c r="E348" s="41" t="s">
        <v>217</v>
      </c>
      <c r="F348" s="41">
        <v>0.0</v>
      </c>
      <c r="G348" s="41">
        <v>0.0</v>
      </c>
      <c r="H348" s="65">
        <v>0.0</v>
      </c>
      <c r="I348" s="65">
        <v>0.0</v>
      </c>
      <c r="J348" s="42">
        <v>0.0</v>
      </c>
      <c r="K348" s="2">
        <v>1.0</v>
      </c>
      <c r="L348" s="2">
        <v>1.0</v>
      </c>
    </row>
    <row r="349" ht="15.75" customHeight="1">
      <c r="B349" s="5" t="s">
        <v>234</v>
      </c>
      <c r="C349" s="2" t="s">
        <v>175</v>
      </c>
      <c r="D349" s="41">
        <v>0.0</v>
      </c>
      <c r="E349" s="41" t="s">
        <v>217</v>
      </c>
      <c r="F349" s="41">
        <v>0.0</v>
      </c>
      <c r="G349" s="41">
        <v>0.0</v>
      </c>
      <c r="H349" s="65">
        <v>0.0</v>
      </c>
      <c r="I349" s="65">
        <v>0.0</v>
      </c>
      <c r="J349" s="42">
        <v>0.0</v>
      </c>
      <c r="K349" s="2">
        <v>1.0</v>
      </c>
      <c r="L349" s="2">
        <v>1.0</v>
      </c>
    </row>
    <row r="350" ht="15.75" customHeight="1">
      <c r="B350" s="5" t="s">
        <v>234</v>
      </c>
      <c r="C350" s="2" t="s">
        <v>176</v>
      </c>
      <c r="D350" s="41">
        <v>0.0</v>
      </c>
      <c r="E350" s="41" t="s">
        <v>217</v>
      </c>
      <c r="F350" s="41">
        <v>0.0</v>
      </c>
      <c r="G350" s="41">
        <v>0.0</v>
      </c>
      <c r="H350" s="65">
        <v>0.0</v>
      </c>
      <c r="I350" s="65">
        <v>0.0</v>
      </c>
      <c r="J350" s="42">
        <v>0.0</v>
      </c>
      <c r="K350" s="2">
        <v>1.0</v>
      </c>
      <c r="L350" s="2">
        <v>1.0</v>
      </c>
    </row>
    <row r="351" ht="15.75" customHeight="1">
      <c r="B351" s="5" t="s">
        <v>234</v>
      </c>
      <c r="C351" s="2" t="s">
        <v>177</v>
      </c>
      <c r="D351" s="41">
        <v>0.0</v>
      </c>
      <c r="E351" s="41" t="s">
        <v>217</v>
      </c>
      <c r="F351" s="41">
        <v>0.0</v>
      </c>
      <c r="G351" s="41">
        <v>0.0</v>
      </c>
      <c r="H351" s="65">
        <v>0.0</v>
      </c>
      <c r="I351" s="65">
        <v>0.0</v>
      </c>
      <c r="J351" s="42">
        <v>0.0</v>
      </c>
      <c r="K351" s="2">
        <v>1.0</v>
      </c>
      <c r="L351" s="2">
        <v>1.0</v>
      </c>
    </row>
    <row r="352" ht="15.75" customHeight="1">
      <c r="B352" s="5" t="s">
        <v>294</v>
      </c>
      <c r="C352" s="2" t="s">
        <v>250</v>
      </c>
      <c r="D352" s="41" t="s">
        <v>217</v>
      </c>
      <c r="E352" s="41" t="s">
        <v>217</v>
      </c>
      <c r="F352" s="41" t="s">
        <v>217</v>
      </c>
      <c r="G352" s="41" t="s">
        <v>217</v>
      </c>
      <c r="H352" s="65" t="s">
        <v>217</v>
      </c>
      <c r="I352" s="65" t="s">
        <v>217</v>
      </c>
      <c r="J352" s="42" t="s">
        <v>217</v>
      </c>
      <c r="K352" s="2">
        <v>0.0</v>
      </c>
      <c r="L352" s="2">
        <v>1.0</v>
      </c>
    </row>
    <row r="353" ht="15.75" customHeight="1">
      <c r="B353" s="5" t="s">
        <v>294</v>
      </c>
      <c r="C353" s="2" t="s">
        <v>179</v>
      </c>
      <c r="D353" s="41" t="s">
        <v>217</v>
      </c>
      <c r="E353" s="41" t="s">
        <v>217</v>
      </c>
      <c r="F353" s="41" t="s">
        <v>217</v>
      </c>
      <c r="G353" s="41" t="s">
        <v>217</v>
      </c>
      <c r="H353" s="65" t="s">
        <v>217</v>
      </c>
      <c r="I353" s="65" t="s">
        <v>217</v>
      </c>
      <c r="J353" s="42" t="s">
        <v>217</v>
      </c>
      <c r="K353" s="2">
        <v>0.0</v>
      </c>
      <c r="L353" s="2">
        <v>1.0</v>
      </c>
    </row>
    <row r="354" ht="15.75" customHeight="1">
      <c r="B354" s="5" t="s">
        <v>294</v>
      </c>
      <c r="C354" s="2" t="s">
        <v>180</v>
      </c>
      <c r="D354" s="41" t="s">
        <v>217</v>
      </c>
      <c r="E354" s="41" t="s">
        <v>217</v>
      </c>
      <c r="F354" s="41" t="s">
        <v>217</v>
      </c>
      <c r="G354" s="41" t="s">
        <v>217</v>
      </c>
      <c r="H354" s="65" t="s">
        <v>217</v>
      </c>
      <c r="I354" s="65" t="s">
        <v>217</v>
      </c>
      <c r="J354" s="42" t="s">
        <v>217</v>
      </c>
      <c r="K354" s="2">
        <v>0.0</v>
      </c>
      <c r="L354" s="2">
        <v>1.0</v>
      </c>
    </row>
    <row r="355" ht="15.75" customHeight="1">
      <c r="B355" s="45" t="s">
        <v>294</v>
      </c>
      <c r="C355" s="30" t="s">
        <v>254</v>
      </c>
      <c r="D355" s="46" t="s">
        <v>217</v>
      </c>
      <c r="E355" s="46" t="s">
        <v>217</v>
      </c>
      <c r="F355" s="46" t="s">
        <v>217</v>
      </c>
      <c r="G355" s="46" t="s">
        <v>217</v>
      </c>
      <c r="H355" s="67" t="s">
        <v>217</v>
      </c>
      <c r="I355" s="67" t="s">
        <v>217</v>
      </c>
      <c r="J355" s="47" t="s">
        <v>217</v>
      </c>
      <c r="K355" s="2">
        <v>0.0</v>
      </c>
      <c r="L355" s="2">
        <v>1.0</v>
      </c>
    </row>
    <row r="356" ht="15.75" customHeight="1">
      <c r="B356" s="5" t="s">
        <v>239</v>
      </c>
      <c r="C356" s="2" t="s">
        <v>169</v>
      </c>
      <c r="D356" s="48" t="s">
        <v>217</v>
      </c>
      <c r="E356" s="48" t="s">
        <v>217</v>
      </c>
      <c r="F356" s="48" t="s">
        <v>217</v>
      </c>
      <c r="G356" s="48" t="s">
        <v>217</v>
      </c>
      <c r="H356" s="68" t="s">
        <v>217</v>
      </c>
      <c r="I356" s="68" t="s">
        <v>217</v>
      </c>
      <c r="J356" s="49" t="s">
        <v>217</v>
      </c>
      <c r="K356" s="2">
        <v>0.0</v>
      </c>
      <c r="L356" s="2">
        <v>0.0</v>
      </c>
    </row>
    <row r="357" ht="15.75" customHeight="1">
      <c r="B357" s="5" t="s">
        <v>239</v>
      </c>
      <c r="C357" s="2" t="s">
        <v>170</v>
      </c>
      <c r="D357" s="41" t="s">
        <v>217</v>
      </c>
      <c r="E357" s="41" t="s">
        <v>217</v>
      </c>
      <c r="F357" s="41" t="s">
        <v>217</v>
      </c>
      <c r="G357" s="41" t="s">
        <v>217</v>
      </c>
      <c r="H357" s="65" t="s">
        <v>217</v>
      </c>
      <c r="I357" s="65" t="s">
        <v>217</v>
      </c>
      <c r="J357" s="42" t="s">
        <v>217</v>
      </c>
      <c r="K357" s="2">
        <v>0.0</v>
      </c>
      <c r="L357" s="2">
        <v>0.0</v>
      </c>
    </row>
    <row r="358" ht="15.75" customHeight="1">
      <c r="B358" s="5" t="s">
        <v>239</v>
      </c>
      <c r="C358" s="2" t="s">
        <v>171</v>
      </c>
      <c r="D358" s="41" t="s">
        <v>217</v>
      </c>
      <c r="E358" s="41" t="s">
        <v>217</v>
      </c>
      <c r="F358" s="41" t="s">
        <v>217</v>
      </c>
      <c r="G358" s="41" t="s">
        <v>217</v>
      </c>
      <c r="H358" s="65" t="s">
        <v>217</v>
      </c>
      <c r="I358" s="65" t="s">
        <v>217</v>
      </c>
      <c r="J358" s="42" t="s">
        <v>217</v>
      </c>
      <c r="K358" s="2">
        <v>0.0</v>
      </c>
      <c r="L358" s="2">
        <v>0.0</v>
      </c>
    </row>
    <row r="359" ht="15.75" customHeight="1">
      <c r="B359" s="5" t="s">
        <v>239</v>
      </c>
      <c r="C359" s="2" t="s">
        <v>172</v>
      </c>
      <c r="D359" s="41" t="s">
        <v>217</v>
      </c>
      <c r="E359" s="41" t="s">
        <v>217</v>
      </c>
      <c r="F359" s="41" t="s">
        <v>217</v>
      </c>
      <c r="G359" s="41" t="s">
        <v>217</v>
      </c>
      <c r="H359" s="65" t="s">
        <v>217</v>
      </c>
      <c r="I359" s="65" t="s">
        <v>217</v>
      </c>
      <c r="J359" s="42" t="s">
        <v>217</v>
      </c>
      <c r="K359" s="2">
        <v>0.0</v>
      </c>
      <c r="L359" s="2">
        <v>0.0</v>
      </c>
    </row>
    <row r="360" ht="15.75" customHeight="1">
      <c r="B360" s="5" t="s">
        <v>239</v>
      </c>
      <c r="C360" s="2" t="s">
        <v>173</v>
      </c>
      <c r="D360" s="41" t="s">
        <v>217</v>
      </c>
      <c r="E360" s="41" t="s">
        <v>217</v>
      </c>
      <c r="F360" s="41" t="s">
        <v>217</v>
      </c>
      <c r="G360" s="41" t="s">
        <v>217</v>
      </c>
      <c r="H360" s="65" t="s">
        <v>217</v>
      </c>
      <c r="I360" s="65" t="s">
        <v>217</v>
      </c>
      <c r="J360" s="42" t="s">
        <v>217</v>
      </c>
      <c r="K360" s="2">
        <v>0.0</v>
      </c>
      <c r="L360" s="2">
        <v>0.0</v>
      </c>
    </row>
    <row r="361" ht="15.75" customHeight="1">
      <c r="B361" s="5" t="s">
        <v>239</v>
      </c>
      <c r="C361" s="2" t="s">
        <v>174</v>
      </c>
      <c r="D361" s="41" t="s">
        <v>217</v>
      </c>
      <c r="E361" s="41" t="s">
        <v>217</v>
      </c>
      <c r="F361" s="41" t="s">
        <v>217</v>
      </c>
      <c r="G361" s="41" t="s">
        <v>217</v>
      </c>
      <c r="H361" s="65" t="s">
        <v>217</v>
      </c>
      <c r="I361" s="65" t="s">
        <v>217</v>
      </c>
      <c r="J361" s="42" t="s">
        <v>217</v>
      </c>
      <c r="K361" s="2">
        <v>0.0</v>
      </c>
      <c r="L361" s="2">
        <v>0.0</v>
      </c>
    </row>
    <row r="362" ht="15.75" customHeight="1">
      <c r="B362" s="5" t="s">
        <v>239</v>
      </c>
      <c r="C362" s="2" t="s">
        <v>175</v>
      </c>
      <c r="D362" s="41" t="s">
        <v>217</v>
      </c>
      <c r="E362" s="41" t="s">
        <v>217</v>
      </c>
      <c r="F362" s="41" t="s">
        <v>217</v>
      </c>
      <c r="G362" s="41" t="s">
        <v>217</v>
      </c>
      <c r="H362" s="65" t="s">
        <v>217</v>
      </c>
      <c r="I362" s="65" t="s">
        <v>217</v>
      </c>
      <c r="J362" s="42" t="s">
        <v>217</v>
      </c>
      <c r="K362" s="2">
        <v>0.0</v>
      </c>
      <c r="L362" s="2">
        <v>0.0</v>
      </c>
    </row>
    <row r="363" ht="15.75" customHeight="1">
      <c r="B363" s="5" t="s">
        <v>239</v>
      </c>
      <c r="C363" s="2" t="s">
        <v>176</v>
      </c>
      <c r="D363" s="41" t="s">
        <v>217</v>
      </c>
      <c r="E363" s="41" t="s">
        <v>217</v>
      </c>
      <c r="F363" s="41" t="s">
        <v>217</v>
      </c>
      <c r="G363" s="41" t="s">
        <v>217</v>
      </c>
      <c r="H363" s="65" t="s">
        <v>217</v>
      </c>
      <c r="I363" s="65" t="s">
        <v>217</v>
      </c>
      <c r="J363" s="42" t="s">
        <v>217</v>
      </c>
      <c r="K363" s="2">
        <v>0.0</v>
      </c>
      <c r="L363" s="2">
        <v>0.0</v>
      </c>
    </row>
    <row r="364" ht="15.75" customHeight="1">
      <c r="B364" s="5" t="s">
        <v>239</v>
      </c>
      <c r="C364" s="2" t="s">
        <v>177</v>
      </c>
      <c r="D364" s="41" t="s">
        <v>217</v>
      </c>
      <c r="E364" s="41" t="s">
        <v>217</v>
      </c>
      <c r="F364" s="41" t="s">
        <v>217</v>
      </c>
      <c r="G364" s="41" t="s">
        <v>217</v>
      </c>
      <c r="H364" s="65" t="s">
        <v>217</v>
      </c>
      <c r="I364" s="65" t="s">
        <v>217</v>
      </c>
      <c r="J364" s="42" t="s">
        <v>217</v>
      </c>
      <c r="K364" s="2">
        <v>0.0</v>
      </c>
      <c r="L364" s="2">
        <v>0.0</v>
      </c>
    </row>
    <row r="365" ht="15.75" customHeight="1">
      <c r="B365" s="5" t="s">
        <v>239</v>
      </c>
      <c r="C365" s="2" t="s">
        <v>250</v>
      </c>
      <c r="D365" s="41" t="s">
        <v>217</v>
      </c>
      <c r="E365" s="41" t="s">
        <v>217</v>
      </c>
      <c r="F365" s="41" t="s">
        <v>217</v>
      </c>
      <c r="G365" s="41" t="s">
        <v>217</v>
      </c>
      <c r="H365" s="65" t="s">
        <v>217</v>
      </c>
      <c r="I365" s="65" t="s">
        <v>217</v>
      </c>
      <c r="J365" s="42" t="s">
        <v>217</v>
      </c>
      <c r="K365" s="2">
        <v>0.0</v>
      </c>
      <c r="L365" s="2">
        <v>0.0</v>
      </c>
    </row>
    <row r="366" ht="15.75" customHeight="1">
      <c r="B366" s="5" t="s">
        <v>239</v>
      </c>
      <c r="C366" s="2" t="s">
        <v>179</v>
      </c>
      <c r="D366" s="41" t="s">
        <v>217</v>
      </c>
      <c r="E366" s="41" t="s">
        <v>217</v>
      </c>
      <c r="F366" s="41" t="s">
        <v>217</v>
      </c>
      <c r="G366" s="41" t="s">
        <v>217</v>
      </c>
      <c r="H366" s="65" t="s">
        <v>217</v>
      </c>
      <c r="I366" s="65" t="s">
        <v>217</v>
      </c>
      <c r="J366" s="42" t="s">
        <v>217</v>
      </c>
      <c r="K366" s="2">
        <v>0.0</v>
      </c>
      <c r="L366" s="2">
        <v>0.0</v>
      </c>
    </row>
    <row r="367" ht="15.75" customHeight="1">
      <c r="B367" s="5" t="s">
        <v>239</v>
      </c>
      <c r="C367" s="2" t="s">
        <v>180</v>
      </c>
      <c r="D367" s="41" t="s">
        <v>217</v>
      </c>
      <c r="E367" s="41" t="s">
        <v>217</v>
      </c>
      <c r="F367" s="41" t="s">
        <v>217</v>
      </c>
      <c r="G367" s="41" t="s">
        <v>217</v>
      </c>
      <c r="H367" s="65" t="s">
        <v>217</v>
      </c>
      <c r="I367" s="65" t="s">
        <v>217</v>
      </c>
      <c r="J367" s="42" t="s">
        <v>217</v>
      </c>
      <c r="K367" s="2">
        <v>0.0</v>
      </c>
      <c r="L367" s="2">
        <v>0.0</v>
      </c>
    </row>
    <row r="368" ht="15.75" customHeight="1">
      <c r="B368" s="5" t="s">
        <v>239</v>
      </c>
      <c r="C368" s="2" t="s">
        <v>254</v>
      </c>
      <c r="D368" s="43" t="s">
        <v>217</v>
      </c>
      <c r="E368" s="43" t="s">
        <v>217</v>
      </c>
      <c r="F368" s="43" t="s">
        <v>217</v>
      </c>
      <c r="G368" s="43" t="s">
        <v>217</v>
      </c>
      <c r="H368" s="66" t="s">
        <v>217</v>
      </c>
      <c r="I368" s="66" t="s">
        <v>217</v>
      </c>
      <c r="J368" s="44" t="s">
        <v>217</v>
      </c>
      <c r="K368" s="2">
        <v>0.0</v>
      </c>
      <c r="L368" s="2">
        <v>0.0</v>
      </c>
    </row>
    <row r="369" ht="15.75" customHeight="1">
      <c r="B369" s="38" t="s">
        <v>238</v>
      </c>
      <c r="C369" s="19" t="s">
        <v>169</v>
      </c>
      <c r="D369" s="39" t="s">
        <v>217</v>
      </c>
      <c r="E369" s="39" t="s">
        <v>217</v>
      </c>
      <c r="F369" s="39" t="s">
        <v>217</v>
      </c>
      <c r="G369" s="39" t="s">
        <v>217</v>
      </c>
      <c r="H369" s="64" t="s">
        <v>217</v>
      </c>
      <c r="I369" s="64" t="s">
        <v>217</v>
      </c>
      <c r="J369" s="40" t="s">
        <v>217</v>
      </c>
      <c r="K369" s="2">
        <v>0.0</v>
      </c>
      <c r="L369" s="2">
        <v>0.0</v>
      </c>
    </row>
    <row r="370" ht="15.75" customHeight="1">
      <c r="B370" s="5" t="s">
        <v>238</v>
      </c>
      <c r="C370" s="2" t="s">
        <v>170</v>
      </c>
      <c r="D370" s="41" t="s">
        <v>217</v>
      </c>
      <c r="E370" s="41" t="s">
        <v>217</v>
      </c>
      <c r="F370" s="41" t="s">
        <v>217</v>
      </c>
      <c r="G370" s="41" t="s">
        <v>217</v>
      </c>
      <c r="H370" s="65" t="s">
        <v>217</v>
      </c>
      <c r="I370" s="65" t="s">
        <v>217</v>
      </c>
      <c r="J370" s="42" t="s">
        <v>217</v>
      </c>
      <c r="K370" s="2">
        <v>0.0</v>
      </c>
      <c r="L370" s="2">
        <v>0.0</v>
      </c>
    </row>
    <row r="371" ht="15.75" customHeight="1">
      <c r="B371" s="5" t="s">
        <v>238</v>
      </c>
      <c r="C371" s="2" t="s">
        <v>171</v>
      </c>
      <c r="D371" s="41" t="s">
        <v>217</v>
      </c>
      <c r="E371" s="41" t="s">
        <v>217</v>
      </c>
      <c r="F371" s="41" t="s">
        <v>217</v>
      </c>
      <c r="G371" s="41" t="s">
        <v>217</v>
      </c>
      <c r="H371" s="65" t="s">
        <v>217</v>
      </c>
      <c r="I371" s="65" t="s">
        <v>217</v>
      </c>
      <c r="J371" s="42" t="s">
        <v>217</v>
      </c>
      <c r="K371" s="2">
        <v>0.0</v>
      </c>
      <c r="L371" s="2">
        <v>0.0</v>
      </c>
    </row>
    <row r="372" ht="15.75" customHeight="1">
      <c r="B372" s="5" t="s">
        <v>238</v>
      </c>
      <c r="C372" s="2" t="s">
        <v>172</v>
      </c>
      <c r="D372" s="41" t="s">
        <v>217</v>
      </c>
      <c r="E372" s="41" t="s">
        <v>217</v>
      </c>
      <c r="F372" s="41" t="s">
        <v>217</v>
      </c>
      <c r="G372" s="41" t="s">
        <v>217</v>
      </c>
      <c r="H372" s="65" t="s">
        <v>217</v>
      </c>
      <c r="I372" s="65" t="s">
        <v>217</v>
      </c>
      <c r="J372" s="42" t="s">
        <v>217</v>
      </c>
      <c r="K372" s="2">
        <v>0.0</v>
      </c>
      <c r="L372" s="2">
        <v>0.0</v>
      </c>
    </row>
    <row r="373" ht="15.75" customHeight="1">
      <c r="B373" s="5" t="s">
        <v>238</v>
      </c>
      <c r="C373" s="2" t="s">
        <v>173</v>
      </c>
      <c r="D373" s="41" t="s">
        <v>217</v>
      </c>
      <c r="E373" s="41" t="s">
        <v>217</v>
      </c>
      <c r="F373" s="41" t="s">
        <v>217</v>
      </c>
      <c r="G373" s="41" t="s">
        <v>217</v>
      </c>
      <c r="H373" s="65" t="s">
        <v>217</v>
      </c>
      <c r="I373" s="65" t="s">
        <v>217</v>
      </c>
      <c r="J373" s="42" t="s">
        <v>217</v>
      </c>
      <c r="K373" s="2">
        <v>0.0</v>
      </c>
      <c r="L373" s="2">
        <v>0.0</v>
      </c>
    </row>
    <row r="374" ht="15.75" customHeight="1">
      <c r="B374" s="5" t="s">
        <v>238</v>
      </c>
      <c r="C374" s="2" t="s">
        <v>174</v>
      </c>
      <c r="D374" s="41" t="s">
        <v>217</v>
      </c>
      <c r="E374" s="41" t="s">
        <v>217</v>
      </c>
      <c r="F374" s="41" t="s">
        <v>217</v>
      </c>
      <c r="G374" s="41" t="s">
        <v>217</v>
      </c>
      <c r="H374" s="65" t="s">
        <v>217</v>
      </c>
      <c r="I374" s="65" t="s">
        <v>217</v>
      </c>
      <c r="J374" s="42" t="s">
        <v>217</v>
      </c>
      <c r="K374" s="2">
        <v>0.0</v>
      </c>
      <c r="L374" s="2">
        <v>0.0</v>
      </c>
    </row>
    <row r="375" ht="15.75" customHeight="1">
      <c r="B375" s="5" t="s">
        <v>238</v>
      </c>
      <c r="C375" s="2" t="s">
        <v>175</v>
      </c>
      <c r="D375" s="41" t="s">
        <v>217</v>
      </c>
      <c r="E375" s="41" t="s">
        <v>217</v>
      </c>
      <c r="F375" s="41" t="s">
        <v>217</v>
      </c>
      <c r="G375" s="41" t="s">
        <v>217</v>
      </c>
      <c r="H375" s="65" t="s">
        <v>217</v>
      </c>
      <c r="I375" s="65" t="s">
        <v>217</v>
      </c>
      <c r="J375" s="42" t="s">
        <v>217</v>
      </c>
      <c r="K375" s="2">
        <v>0.0</v>
      </c>
      <c r="L375" s="2">
        <v>0.0</v>
      </c>
    </row>
    <row r="376" ht="15.75" customHeight="1">
      <c r="B376" s="5" t="s">
        <v>238</v>
      </c>
      <c r="C376" s="2" t="s">
        <v>176</v>
      </c>
      <c r="D376" s="41" t="s">
        <v>217</v>
      </c>
      <c r="E376" s="41" t="s">
        <v>217</v>
      </c>
      <c r="F376" s="41" t="s">
        <v>217</v>
      </c>
      <c r="G376" s="41" t="s">
        <v>217</v>
      </c>
      <c r="H376" s="65" t="s">
        <v>217</v>
      </c>
      <c r="I376" s="65" t="s">
        <v>217</v>
      </c>
      <c r="J376" s="42" t="s">
        <v>217</v>
      </c>
      <c r="K376" s="2">
        <v>0.0</v>
      </c>
      <c r="L376" s="2">
        <v>0.0</v>
      </c>
    </row>
    <row r="377" ht="15.75" customHeight="1">
      <c r="B377" s="5" t="s">
        <v>238</v>
      </c>
      <c r="C377" s="2" t="s">
        <v>177</v>
      </c>
      <c r="D377" s="41" t="s">
        <v>217</v>
      </c>
      <c r="E377" s="41" t="s">
        <v>217</v>
      </c>
      <c r="F377" s="41" t="s">
        <v>217</v>
      </c>
      <c r="G377" s="41" t="s">
        <v>217</v>
      </c>
      <c r="H377" s="65" t="s">
        <v>217</v>
      </c>
      <c r="I377" s="65" t="s">
        <v>217</v>
      </c>
      <c r="J377" s="42" t="s">
        <v>217</v>
      </c>
      <c r="K377" s="2">
        <v>0.0</v>
      </c>
      <c r="L377" s="2">
        <v>0.0</v>
      </c>
    </row>
    <row r="378" ht="15.75" customHeight="1">
      <c r="B378" s="5" t="s">
        <v>238</v>
      </c>
      <c r="C378" s="2" t="s">
        <v>250</v>
      </c>
      <c r="D378" s="41" t="s">
        <v>217</v>
      </c>
      <c r="E378" s="41" t="s">
        <v>217</v>
      </c>
      <c r="F378" s="41" t="s">
        <v>217</v>
      </c>
      <c r="G378" s="41" t="s">
        <v>217</v>
      </c>
      <c r="H378" s="65" t="s">
        <v>217</v>
      </c>
      <c r="I378" s="65" t="s">
        <v>217</v>
      </c>
      <c r="J378" s="42" t="s">
        <v>217</v>
      </c>
      <c r="K378" s="2">
        <v>0.0</v>
      </c>
      <c r="L378" s="2">
        <v>0.0</v>
      </c>
    </row>
    <row r="379" ht="15.75" customHeight="1">
      <c r="B379" s="5" t="s">
        <v>238</v>
      </c>
      <c r="C379" s="2" t="s">
        <v>179</v>
      </c>
      <c r="D379" s="41" t="s">
        <v>217</v>
      </c>
      <c r="E379" s="41" t="s">
        <v>217</v>
      </c>
      <c r="F379" s="41" t="s">
        <v>217</v>
      </c>
      <c r="G379" s="41" t="s">
        <v>217</v>
      </c>
      <c r="H379" s="65" t="s">
        <v>217</v>
      </c>
      <c r="I379" s="65" t="s">
        <v>217</v>
      </c>
      <c r="J379" s="42" t="s">
        <v>217</v>
      </c>
      <c r="K379" s="2">
        <v>0.0</v>
      </c>
      <c r="L379" s="2">
        <v>0.0</v>
      </c>
    </row>
    <row r="380" ht="15.75" customHeight="1">
      <c r="B380" s="5" t="s">
        <v>238</v>
      </c>
      <c r="C380" s="2" t="s">
        <v>180</v>
      </c>
      <c r="D380" s="41" t="s">
        <v>217</v>
      </c>
      <c r="E380" s="41" t="s">
        <v>217</v>
      </c>
      <c r="F380" s="41" t="s">
        <v>217</v>
      </c>
      <c r="G380" s="41" t="s">
        <v>217</v>
      </c>
      <c r="H380" s="65" t="s">
        <v>217</v>
      </c>
      <c r="I380" s="65" t="s">
        <v>217</v>
      </c>
      <c r="J380" s="42" t="s">
        <v>217</v>
      </c>
      <c r="K380" s="2">
        <v>0.0</v>
      </c>
      <c r="L380" s="2">
        <v>0.0</v>
      </c>
    </row>
    <row r="381" ht="15.75" customHeight="1">
      <c r="B381" s="45" t="s">
        <v>238</v>
      </c>
      <c r="C381" s="30" t="s">
        <v>254</v>
      </c>
      <c r="D381" s="46" t="s">
        <v>217</v>
      </c>
      <c r="E381" s="46" t="s">
        <v>217</v>
      </c>
      <c r="F381" s="46" t="s">
        <v>217</v>
      </c>
      <c r="G381" s="46" t="s">
        <v>217</v>
      </c>
      <c r="H381" s="67" t="s">
        <v>217</v>
      </c>
      <c r="I381" s="67" t="s">
        <v>217</v>
      </c>
      <c r="J381" s="47" t="s">
        <v>217</v>
      </c>
      <c r="K381" s="2">
        <v>0.0</v>
      </c>
      <c r="L381" s="2">
        <v>0.0</v>
      </c>
    </row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conditionalFormatting sqref="D5:J381 Q5:W149">
    <cfRule type="cellIs" dxfId="2" priority="1" stopIfTrue="1" operator="equal">
      <formula>"NA"</formula>
    </cfRule>
  </conditionalFormatting>
  <conditionalFormatting sqref="D5:J381 Q5:W149">
    <cfRule type="cellIs" dxfId="0" priority="2" operator="lessThanOrEqual">
      <formula>0.33</formula>
    </cfRule>
  </conditionalFormatting>
  <conditionalFormatting sqref="D5:J381 Q5:W149">
    <cfRule type="cellIs" dxfId="1" priority="3" operator="greaterThanOrEqual">
      <formula>0.66</formula>
    </cfRule>
  </conditionalFormatting>
  <conditionalFormatting sqref="D5:J381 Q5:W149">
    <cfRule type="cellIs" dxfId="3" priority="4" operator="greaterThan">
      <formula>0.33</formula>
    </cfRule>
  </conditionalFormatting>
  <printOptions/>
  <pageMargins bottom="0.75" footer="0.0" header="0.0" left="0.7" right="0.7" top="0.75"/>
  <pageSetup paperSize="9" orientation="portrait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8.86"/>
    <col customWidth="1" min="2" max="2" width="20.0"/>
    <col customWidth="1" min="3" max="6" width="8.86"/>
    <col customWidth="1" hidden="1" min="7" max="8" width="8.86"/>
    <col customWidth="1" min="9" max="10" width="8.86"/>
    <col customWidth="1" min="11" max="11" width="19.0"/>
    <col customWidth="1" min="12" max="15" width="8.86"/>
    <col customWidth="1" hidden="1" min="16" max="17" width="8.86"/>
    <col customWidth="1" min="18" max="18" width="8.86"/>
    <col customWidth="1" min="19" max="19" width="14.14"/>
    <col customWidth="1" min="20" max="20" width="12.71"/>
    <col customWidth="1" min="21" max="26" width="8.86"/>
  </cols>
  <sheetData>
    <row r="1">
      <c r="S1" s="36" t="s">
        <v>310</v>
      </c>
      <c r="T1" s="22"/>
      <c r="U1" s="27"/>
      <c r="V1" s="27"/>
      <c r="W1" s="27"/>
    </row>
    <row r="2">
      <c r="B2" s="1" t="s">
        <v>311</v>
      </c>
      <c r="K2" s="2" t="s">
        <v>241</v>
      </c>
      <c r="S2" s="26" t="s">
        <v>203</v>
      </c>
      <c r="T2" s="22" t="s">
        <v>312</v>
      </c>
      <c r="U2" s="23" t="s">
        <v>313</v>
      </c>
      <c r="V2" s="23" t="s">
        <v>314</v>
      </c>
      <c r="W2" s="23" t="s">
        <v>315</v>
      </c>
    </row>
    <row r="3">
      <c r="S3" s="26" t="s">
        <v>169</v>
      </c>
      <c r="T3" s="27" t="s">
        <v>8</v>
      </c>
      <c r="U3" s="28">
        <v>0.87</v>
      </c>
      <c r="V3" s="28">
        <v>0.59</v>
      </c>
      <c r="W3" s="28">
        <v>0.8</v>
      </c>
    </row>
    <row r="4">
      <c r="B4" s="1" t="s">
        <v>165</v>
      </c>
      <c r="C4" s="1" t="s">
        <v>195</v>
      </c>
      <c r="D4" s="1" t="s">
        <v>316</v>
      </c>
      <c r="E4" s="1" t="s">
        <v>317</v>
      </c>
      <c r="F4" s="1" t="s">
        <v>318</v>
      </c>
      <c r="G4" s="2" t="s">
        <v>200</v>
      </c>
      <c r="H4" s="2" t="s">
        <v>246</v>
      </c>
      <c r="K4" s="1" t="s">
        <v>165</v>
      </c>
      <c r="L4" s="1" t="s">
        <v>195</v>
      </c>
      <c r="M4" s="1" t="s">
        <v>316</v>
      </c>
      <c r="N4" s="1" t="s">
        <v>317</v>
      </c>
      <c r="O4" s="1" t="s">
        <v>318</v>
      </c>
      <c r="P4" s="2" t="s">
        <v>200</v>
      </c>
      <c r="Q4" s="2" t="s">
        <v>246</v>
      </c>
      <c r="S4" s="27"/>
      <c r="T4" s="27" t="s">
        <v>11</v>
      </c>
      <c r="U4" s="28">
        <v>0.86</v>
      </c>
      <c r="V4" s="28">
        <v>0.62</v>
      </c>
      <c r="W4" s="28">
        <v>0.84</v>
      </c>
    </row>
    <row r="5">
      <c r="B5" s="38" t="s">
        <v>248</v>
      </c>
      <c r="C5" s="19" t="s">
        <v>169</v>
      </c>
      <c r="D5" s="39">
        <v>0.87</v>
      </c>
      <c r="E5" s="39">
        <v>0.59</v>
      </c>
      <c r="F5" s="40">
        <v>0.8</v>
      </c>
      <c r="G5" s="2">
        <v>92.0</v>
      </c>
      <c r="H5" s="2">
        <v>92.0</v>
      </c>
      <c r="K5" s="38" t="s">
        <v>248</v>
      </c>
      <c r="L5" s="19" t="s">
        <v>169</v>
      </c>
      <c r="M5" s="39">
        <v>0.87</v>
      </c>
      <c r="N5" s="39">
        <v>0.59</v>
      </c>
      <c r="O5" s="40">
        <v>0.8</v>
      </c>
      <c r="P5" s="5">
        <v>92.0</v>
      </c>
      <c r="Q5" s="2">
        <v>92.0</v>
      </c>
      <c r="S5" s="27"/>
      <c r="T5" s="27" t="s">
        <v>10</v>
      </c>
      <c r="U5" s="28">
        <v>0.62</v>
      </c>
      <c r="V5" s="28">
        <v>0.54</v>
      </c>
      <c r="W5" s="28">
        <v>0.43</v>
      </c>
    </row>
    <row r="6">
      <c r="B6" s="5" t="s">
        <v>248</v>
      </c>
      <c r="C6" s="2" t="s">
        <v>170</v>
      </c>
      <c r="D6" s="41">
        <v>0.71</v>
      </c>
      <c r="E6" s="41">
        <v>0.59</v>
      </c>
      <c r="F6" s="42">
        <v>0.45</v>
      </c>
      <c r="G6" s="2">
        <v>92.0</v>
      </c>
      <c r="H6" s="2">
        <v>92.0</v>
      </c>
      <c r="K6" s="5" t="s">
        <v>248</v>
      </c>
      <c r="L6" s="2" t="s">
        <v>170</v>
      </c>
      <c r="M6" s="41">
        <v>0.71</v>
      </c>
      <c r="N6" s="41">
        <v>0.59</v>
      </c>
      <c r="O6" s="42">
        <v>0.45</v>
      </c>
      <c r="P6" s="5">
        <v>92.0</v>
      </c>
      <c r="Q6" s="2">
        <v>92.0</v>
      </c>
      <c r="S6" s="27"/>
      <c r="T6" s="27" t="s">
        <v>13</v>
      </c>
      <c r="U6" s="28">
        <v>0.86</v>
      </c>
      <c r="V6" s="28">
        <v>0.64</v>
      </c>
      <c r="W6" s="28">
        <v>0.78</v>
      </c>
    </row>
    <row r="7">
      <c r="B7" s="5" t="s">
        <v>248</v>
      </c>
      <c r="C7" s="2" t="s">
        <v>171</v>
      </c>
      <c r="D7" s="41">
        <v>0.66</v>
      </c>
      <c r="E7" s="41">
        <v>0.45</v>
      </c>
      <c r="F7" s="42">
        <v>0.51</v>
      </c>
      <c r="G7" s="2">
        <v>92.0</v>
      </c>
      <c r="H7" s="2">
        <v>92.0</v>
      </c>
      <c r="K7" s="5" t="s">
        <v>248</v>
      </c>
      <c r="L7" s="2" t="s">
        <v>171</v>
      </c>
      <c r="M7" s="41">
        <v>0.66</v>
      </c>
      <c r="N7" s="41">
        <v>0.45</v>
      </c>
      <c r="O7" s="42">
        <v>0.51</v>
      </c>
      <c r="P7" s="5">
        <v>92.0</v>
      </c>
      <c r="Q7" s="2">
        <v>92.0</v>
      </c>
      <c r="S7" s="27"/>
      <c r="T7" s="27" t="s">
        <v>15</v>
      </c>
      <c r="U7" s="28">
        <v>0.97</v>
      </c>
      <c r="V7" s="28">
        <v>0.83</v>
      </c>
      <c r="W7" s="28">
        <v>0.83</v>
      </c>
    </row>
    <row r="8">
      <c r="B8" s="5" t="s">
        <v>248</v>
      </c>
      <c r="C8" s="2" t="s">
        <v>172</v>
      </c>
      <c r="D8" s="41">
        <v>0.68</v>
      </c>
      <c r="E8" s="41">
        <v>0.37</v>
      </c>
      <c r="F8" s="42">
        <v>0.52</v>
      </c>
      <c r="G8" s="2">
        <v>92.0</v>
      </c>
      <c r="H8" s="2">
        <v>92.0</v>
      </c>
      <c r="K8" s="5" t="s">
        <v>248</v>
      </c>
      <c r="L8" s="2" t="s">
        <v>172</v>
      </c>
      <c r="M8" s="41">
        <v>0.68</v>
      </c>
      <c r="N8" s="41">
        <v>0.37</v>
      </c>
      <c r="O8" s="42">
        <v>0.52</v>
      </c>
      <c r="P8" s="5">
        <v>92.0</v>
      </c>
      <c r="Q8" s="2">
        <v>92.0</v>
      </c>
      <c r="S8" s="27"/>
      <c r="T8" s="27" t="s">
        <v>17</v>
      </c>
      <c r="U8" s="28">
        <v>0.84</v>
      </c>
      <c r="V8" s="28">
        <v>0.74</v>
      </c>
      <c r="W8" s="28">
        <v>0.53</v>
      </c>
    </row>
    <row r="9">
      <c r="B9" s="5" t="s">
        <v>248</v>
      </c>
      <c r="C9" s="2" t="s">
        <v>173</v>
      </c>
      <c r="D9" s="41">
        <v>0.43</v>
      </c>
      <c r="E9" s="41">
        <v>0.32</v>
      </c>
      <c r="F9" s="42">
        <v>0.52</v>
      </c>
      <c r="G9" s="2">
        <v>92.0</v>
      </c>
      <c r="H9" s="2">
        <v>92.0</v>
      </c>
      <c r="K9" s="5" t="s">
        <v>248</v>
      </c>
      <c r="L9" s="2" t="s">
        <v>173</v>
      </c>
      <c r="M9" s="43">
        <v>0.43</v>
      </c>
      <c r="N9" s="43">
        <v>0.32</v>
      </c>
      <c r="O9" s="44">
        <v>0.52</v>
      </c>
      <c r="P9" s="5">
        <v>92.0</v>
      </c>
      <c r="Q9" s="2">
        <v>92.0</v>
      </c>
      <c r="S9" s="27"/>
      <c r="T9" s="27" t="s">
        <v>19</v>
      </c>
      <c r="U9" s="28">
        <v>0.91</v>
      </c>
      <c r="V9" s="28">
        <v>0.82</v>
      </c>
      <c r="W9" s="28">
        <v>0.82</v>
      </c>
    </row>
    <row r="10">
      <c r="B10" s="5" t="s">
        <v>248</v>
      </c>
      <c r="C10" s="2" t="s">
        <v>174</v>
      </c>
      <c r="D10" s="41">
        <v>0.78</v>
      </c>
      <c r="E10" s="41">
        <v>0.37</v>
      </c>
      <c r="F10" s="42">
        <v>0.72</v>
      </c>
      <c r="G10" s="2">
        <v>92.0</v>
      </c>
      <c r="H10" s="2">
        <v>92.0</v>
      </c>
      <c r="K10" s="38" t="s">
        <v>205</v>
      </c>
      <c r="L10" s="19" t="s">
        <v>169</v>
      </c>
      <c r="M10" s="39">
        <v>0.62</v>
      </c>
      <c r="N10" s="39">
        <v>0.54</v>
      </c>
      <c r="O10" s="40">
        <v>0.43</v>
      </c>
      <c r="P10" s="5">
        <v>61.0</v>
      </c>
      <c r="Q10" s="2">
        <v>61.0</v>
      </c>
      <c r="S10" s="27"/>
      <c r="T10" s="34" t="s">
        <v>206</v>
      </c>
      <c r="U10" s="35">
        <f>24/27</f>
        <v>0.8888888889</v>
      </c>
      <c r="V10" s="35">
        <f>20/27</f>
        <v>0.7407407407</v>
      </c>
      <c r="W10" s="35">
        <f>19/27</f>
        <v>0.7037037037</v>
      </c>
    </row>
    <row r="11">
      <c r="B11" s="5" t="s">
        <v>248</v>
      </c>
      <c r="C11" s="2" t="s">
        <v>175</v>
      </c>
      <c r="D11" s="41">
        <v>0.78</v>
      </c>
      <c r="E11" s="41">
        <v>0.35</v>
      </c>
      <c r="F11" s="42">
        <v>0.67</v>
      </c>
      <c r="G11" s="2">
        <v>92.0</v>
      </c>
      <c r="H11" s="2">
        <v>92.0</v>
      </c>
      <c r="K11" s="5" t="s">
        <v>205</v>
      </c>
      <c r="L11" s="2" t="s">
        <v>170</v>
      </c>
      <c r="M11" s="41">
        <v>0.52</v>
      </c>
      <c r="N11" s="41">
        <v>0.43</v>
      </c>
      <c r="O11" s="42">
        <v>0.33</v>
      </c>
      <c r="P11" s="5">
        <v>61.0</v>
      </c>
      <c r="Q11" s="2">
        <v>61.0</v>
      </c>
      <c r="S11" s="34" t="s">
        <v>207</v>
      </c>
      <c r="T11" s="27" t="s">
        <v>8</v>
      </c>
      <c r="U11" s="28">
        <v>0.71</v>
      </c>
      <c r="V11" s="28">
        <v>0.59</v>
      </c>
      <c r="W11" s="28">
        <v>0.45</v>
      </c>
    </row>
    <row r="12">
      <c r="B12" s="5" t="s">
        <v>248</v>
      </c>
      <c r="C12" s="2" t="s">
        <v>176</v>
      </c>
      <c r="D12" s="41">
        <v>0.4</v>
      </c>
      <c r="E12" s="41">
        <v>0.27</v>
      </c>
      <c r="F12" s="42">
        <v>0.46</v>
      </c>
      <c r="G12" s="2">
        <v>92.0</v>
      </c>
      <c r="H12" s="2">
        <v>92.0</v>
      </c>
      <c r="K12" s="5" t="s">
        <v>205</v>
      </c>
      <c r="L12" s="2" t="s">
        <v>171</v>
      </c>
      <c r="M12" s="41">
        <v>0.52</v>
      </c>
      <c r="N12" s="41">
        <v>0.3</v>
      </c>
      <c r="O12" s="42">
        <v>0.28</v>
      </c>
      <c r="P12" s="5">
        <v>61.0</v>
      </c>
      <c r="Q12" s="2">
        <v>61.0</v>
      </c>
      <c r="S12" s="27"/>
      <c r="T12" s="27" t="s">
        <v>11</v>
      </c>
      <c r="U12" s="28">
        <v>0.8</v>
      </c>
      <c r="V12" s="28">
        <v>0.72</v>
      </c>
      <c r="W12" s="28">
        <v>0.58</v>
      </c>
    </row>
    <row r="13">
      <c r="B13" s="5" t="s">
        <v>248</v>
      </c>
      <c r="C13" s="2" t="s">
        <v>177</v>
      </c>
      <c r="D13" s="41">
        <v>0.43</v>
      </c>
      <c r="E13" s="41">
        <v>0.27</v>
      </c>
      <c r="F13" s="42">
        <v>0.51</v>
      </c>
      <c r="G13" s="2">
        <v>92.0</v>
      </c>
      <c r="H13" s="2">
        <v>92.0</v>
      </c>
      <c r="K13" s="5" t="s">
        <v>205</v>
      </c>
      <c r="L13" s="2" t="s">
        <v>172</v>
      </c>
      <c r="M13" s="41">
        <v>0.49</v>
      </c>
      <c r="N13" s="41">
        <v>0.26</v>
      </c>
      <c r="O13" s="42">
        <v>0.28</v>
      </c>
      <c r="P13" s="5">
        <v>61.0</v>
      </c>
      <c r="Q13" s="2">
        <v>61.0</v>
      </c>
      <c r="S13" s="27"/>
      <c r="T13" s="27" t="s">
        <v>10</v>
      </c>
      <c r="U13" s="28">
        <v>0.52</v>
      </c>
      <c r="V13" s="28">
        <v>0.43</v>
      </c>
      <c r="W13" s="28">
        <v>0.33</v>
      </c>
    </row>
    <row r="14">
      <c r="B14" s="5" t="s">
        <v>251</v>
      </c>
      <c r="C14" s="2" t="s">
        <v>179</v>
      </c>
      <c r="D14" s="41">
        <v>0.75</v>
      </c>
      <c r="E14" s="41">
        <v>0.0</v>
      </c>
      <c r="F14" s="42">
        <v>1.0</v>
      </c>
      <c r="G14" s="2">
        <v>4.0</v>
      </c>
      <c r="H14" s="2">
        <v>92.0</v>
      </c>
      <c r="K14" s="5" t="s">
        <v>205</v>
      </c>
      <c r="L14" s="2" t="s">
        <v>173</v>
      </c>
      <c r="M14" s="43">
        <v>0.31</v>
      </c>
      <c r="N14" s="43">
        <v>0.26</v>
      </c>
      <c r="O14" s="44">
        <v>0.26</v>
      </c>
      <c r="P14" s="5">
        <v>61.0</v>
      </c>
      <c r="Q14" s="2">
        <v>61.0</v>
      </c>
      <c r="S14" s="27"/>
      <c r="T14" s="27" t="s">
        <v>13</v>
      </c>
      <c r="U14" s="28">
        <v>0.86</v>
      </c>
      <c r="V14" s="28">
        <v>0.83</v>
      </c>
      <c r="W14" s="28">
        <v>0.56</v>
      </c>
    </row>
    <row r="15">
      <c r="B15" s="5" t="s">
        <v>319</v>
      </c>
      <c r="C15" s="2" t="s">
        <v>254</v>
      </c>
      <c r="D15" s="41">
        <v>0.0</v>
      </c>
      <c r="E15" s="41">
        <v>1.0</v>
      </c>
      <c r="F15" s="42">
        <v>1.0</v>
      </c>
      <c r="G15" s="2">
        <v>2.0</v>
      </c>
      <c r="H15" s="2">
        <v>92.0</v>
      </c>
      <c r="K15" s="38" t="s">
        <v>252</v>
      </c>
      <c r="L15" s="19" t="s">
        <v>169</v>
      </c>
      <c r="M15" s="39">
        <v>0.86</v>
      </c>
      <c r="N15" s="39">
        <v>0.62</v>
      </c>
      <c r="O15" s="40">
        <v>0.84</v>
      </c>
      <c r="P15" s="5">
        <v>50.0</v>
      </c>
      <c r="Q15" s="2">
        <v>50.0</v>
      </c>
      <c r="S15" s="27"/>
      <c r="T15" s="27" t="s">
        <v>15</v>
      </c>
      <c r="U15" s="28">
        <v>0.13</v>
      </c>
      <c r="V15" s="28">
        <v>0.03</v>
      </c>
      <c r="W15" s="28">
        <v>0.27</v>
      </c>
    </row>
    <row r="16">
      <c r="B16" s="5" t="s">
        <v>253</v>
      </c>
      <c r="C16" s="2" t="s">
        <v>180</v>
      </c>
      <c r="D16" s="41" t="s">
        <v>217</v>
      </c>
      <c r="E16" s="41">
        <v>1.0</v>
      </c>
      <c r="F16" s="42">
        <v>1.0</v>
      </c>
      <c r="G16" s="2">
        <v>1.0</v>
      </c>
      <c r="H16" s="2">
        <v>92.0</v>
      </c>
      <c r="K16" s="5" t="s">
        <v>252</v>
      </c>
      <c r="L16" s="2" t="s">
        <v>170</v>
      </c>
      <c r="M16" s="41">
        <v>0.8</v>
      </c>
      <c r="N16" s="41">
        <v>0.72</v>
      </c>
      <c r="O16" s="42">
        <v>0.58</v>
      </c>
      <c r="P16" s="5">
        <v>50.0</v>
      </c>
      <c r="Q16" s="2">
        <v>50.0</v>
      </c>
      <c r="S16" s="27"/>
      <c r="T16" s="27" t="s">
        <v>17</v>
      </c>
      <c r="U16" s="28">
        <v>0.68</v>
      </c>
      <c r="V16" s="28">
        <v>0.32</v>
      </c>
      <c r="W16" s="28">
        <v>0.47</v>
      </c>
    </row>
    <row r="17">
      <c r="B17" s="45" t="s">
        <v>249</v>
      </c>
      <c r="C17" s="30" t="s">
        <v>250</v>
      </c>
      <c r="D17" s="46" t="s">
        <v>217</v>
      </c>
      <c r="E17" s="46" t="s">
        <v>217</v>
      </c>
      <c r="F17" s="47" t="s">
        <v>217</v>
      </c>
      <c r="G17" s="2">
        <v>0.0</v>
      </c>
      <c r="H17" s="2">
        <v>92.0</v>
      </c>
      <c r="K17" s="5" t="s">
        <v>252</v>
      </c>
      <c r="L17" s="2" t="s">
        <v>171</v>
      </c>
      <c r="M17" s="41">
        <v>0.58</v>
      </c>
      <c r="N17" s="41">
        <v>0.22</v>
      </c>
      <c r="O17" s="42">
        <v>0.3</v>
      </c>
      <c r="P17" s="5">
        <v>50.0</v>
      </c>
      <c r="Q17" s="2">
        <v>50.0</v>
      </c>
      <c r="S17" s="27"/>
      <c r="T17" s="27" t="s">
        <v>19</v>
      </c>
      <c r="U17" s="28">
        <v>0.36</v>
      </c>
      <c r="V17" s="28">
        <v>0.18</v>
      </c>
      <c r="W17" s="28">
        <v>0.73</v>
      </c>
    </row>
    <row r="18">
      <c r="B18" s="5" t="s">
        <v>205</v>
      </c>
      <c r="C18" s="2" t="s">
        <v>169</v>
      </c>
      <c r="D18" s="48">
        <v>0.62</v>
      </c>
      <c r="E18" s="48">
        <v>0.54</v>
      </c>
      <c r="F18" s="49">
        <v>0.43</v>
      </c>
      <c r="G18" s="2">
        <v>61.0</v>
      </c>
      <c r="H18" s="2">
        <v>61.0</v>
      </c>
      <c r="K18" s="5" t="s">
        <v>252</v>
      </c>
      <c r="L18" s="2" t="s">
        <v>172</v>
      </c>
      <c r="M18" s="41">
        <v>0.52</v>
      </c>
      <c r="N18" s="41">
        <v>0.22</v>
      </c>
      <c r="O18" s="42">
        <v>0.28</v>
      </c>
      <c r="P18" s="5">
        <v>50.0</v>
      </c>
      <c r="Q18" s="2">
        <v>50.0</v>
      </c>
      <c r="S18" s="27"/>
      <c r="T18" s="34" t="s">
        <v>206</v>
      </c>
      <c r="U18" s="35">
        <f>14/27</f>
        <v>0.5185185185</v>
      </c>
      <c r="V18" s="35">
        <f>7/27</f>
        <v>0.2592592593</v>
      </c>
      <c r="W18" s="35">
        <f>13/27</f>
        <v>0.4814814815</v>
      </c>
    </row>
    <row r="19">
      <c r="B19" s="5" t="s">
        <v>205</v>
      </c>
      <c r="C19" s="2" t="s">
        <v>170</v>
      </c>
      <c r="D19" s="41">
        <v>0.52</v>
      </c>
      <c r="E19" s="41">
        <v>0.43</v>
      </c>
      <c r="F19" s="42">
        <v>0.33</v>
      </c>
      <c r="G19" s="2">
        <v>61.0</v>
      </c>
      <c r="H19" s="2">
        <v>61.0</v>
      </c>
      <c r="K19" s="5" t="s">
        <v>252</v>
      </c>
      <c r="L19" s="2" t="s">
        <v>173</v>
      </c>
      <c r="M19" s="43">
        <v>0.4</v>
      </c>
      <c r="N19" s="43">
        <v>0.26</v>
      </c>
      <c r="O19" s="44">
        <v>0.6</v>
      </c>
      <c r="P19" s="5">
        <v>50.0</v>
      </c>
      <c r="Q19" s="2">
        <v>50.0</v>
      </c>
      <c r="S19" s="26" t="s">
        <v>210</v>
      </c>
      <c r="T19" s="27" t="s">
        <v>8</v>
      </c>
      <c r="U19" s="28">
        <v>0.43</v>
      </c>
      <c r="V19" s="28">
        <v>0.32</v>
      </c>
      <c r="W19" s="28">
        <v>0.52</v>
      </c>
    </row>
    <row r="20">
      <c r="B20" s="5" t="s">
        <v>205</v>
      </c>
      <c r="C20" s="2" t="s">
        <v>171</v>
      </c>
      <c r="D20" s="41">
        <v>0.52</v>
      </c>
      <c r="E20" s="41">
        <v>0.3</v>
      </c>
      <c r="F20" s="42">
        <v>0.28</v>
      </c>
      <c r="G20" s="2">
        <v>61.0</v>
      </c>
      <c r="H20" s="2">
        <v>61.0</v>
      </c>
      <c r="K20" s="38" t="s">
        <v>209</v>
      </c>
      <c r="L20" s="19" t="s">
        <v>169</v>
      </c>
      <c r="M20" s="39">
        <v>0.86</v>
      </c>
      <c r="N20" s="39">
        <v>0.64</v>
      </c>
      <c r="O20" s="40">
        <v>0.78</v>
      </c>
      <c r="P20" s="5">
        <v>36.0</v>
      </c>
      <c r="Q20" s="2">
        <v>36.0</v>
      </c>
      <c r="S20" s="27"/>
      <c r="T20" s="27" t="s">
        <v>11</v>
      </c>
      <c r="U20" s="28">
        <v>0.4</v>
      </c>
      <c r="V20" s="28">
        <v>0.26</v>
      </c>
      <c r="W20" s="28">
        <v>0.6</v>
      </c>
    </row>
    <row r="21" ht="15.75" customHeight="1">
      <c r="B21" s="5" t="s">
        <v>205</v>
      </c>
      <c r="C21" s="2" t="s">
        <v>172</v>
      </c>
      <c r="D21" s="41">
        <v>0.49</v>
      </c>
      <c r="E21" s="41">
        <v>0.26</v>
      </c>
      <c r="F21" s="42">
        <v>0.28</v>
      </c>
      <c r="G21" s="2">
        <v>61.0</v>
      </c>
      <c r="H21" s="2">
        <v>61.0</v>
      </c>
      <c r="K21" s="50" t="s">
        <v>209</v>
      </c>
      <c r="L21" s="51" t="s">
        <v>170</v>
      </c>
      <c r="M21" s="41">
        <v>0.86</v>
      </c>
      <c r="N21" s="41">
        <v>0.83</v>
      </c>
      <c r="O21" s="42">
        <v>0.56</v>
      </c>
      <c r="P21" s="5">
        <v>36.0</v>
      </c>
      <c r="Q21" s="2">
        <v>36.0</v>
      </c>
      <c r="S21" s="27"/>
      <c r="T21" s="27" t="s">
        <v>10</v>
      </c>
      <c r="U21" s="28">
        <v>0.31</v>
      </c>
      <c r="V21" s="28">
        <v>0.26</v>
      </c>
      <c r="W21" s="28">
        <v>0.26</v>
      </c>
    </row>
    <row r="22" ht="15.75" customHeight="1">
      <c r="B22" s="5" t="s">
        <v>205</v>
      </c>
      <c r="C22" s="2" t="s">
        <v>173</v>
      </c>
      <c r="D22" s="41">
        <v>0.31</v>
      </c>
      <c r="E22" s="41">
        <v>0.26</v>
      </c>
      <c r="F22" s="42">
        <v>0.26</v>
      </c>
      <c r="G22" s="2">
        <v>61.0</v>
      </c>
      <c r="H22" s="2">
        <v>61.0</v>
      </c>
      <c r="K22" s="5" t="s">
        <v>209</v>
      </c>
      <c r="L22" s="2" t="s">
        <v>171</v>
      </c>
      <c r="M22" s="41">
        <v>0.53</v>
      </c>
      <c r="N22" s="41">
        <v>0.53</v>
      </c>
      <c r="O22" s="42">
        <v>0.31</v>
      </c>
      <c r="P22" s="5">
        <v>36.0</v>
      </c>
      <c r="Q22" s="2">
        <v>36.0</v>
      </c>
      <c r="S22" s="27"/>
      <c r="T22" s="27" t="s">
        <v>13</v>
      </c>
      <c r="U22" s="28">
        <v>0.44</v>
      </c>
      <c r="V22" s="28">
        <v>0.44</v>
      </c>
      <c r="W22" s="28">
        <v>0.61</v>
      </c>
    </row>
    <row r="23" ht="15.75" customHeight="1">
      <c r="B23" s="5" t="s">
        <v>205</v>
      </c>
      <c r="C23" s="2" t="s">
        <v>174</v>
      </c>
      <c r="D23" s="43">
        <v>0.28</v>
      </c>
      <c r="E23" s="43">
        <v>0.2</v>
      </c>
      <c r="F23" s="44">
        <v>0.25</v>
      </c>
      <c r="G23" s="2">
        <v>61.0</v>
      </c>
      <c r="H23" s="2">
        <v>61.0</v>
      </c>
      <c r="K23" s="5" t="s">
        <v>209</v>
      </c>
      <c r="L23" s="2" t="s">
        <v>172</v>
      </c>
      <c r="M23" s="41">
        <v>0.5</v>
      </c>
      <c r="N23" s="41">
        <v>0.56</v>
      </c>
      <c r="O23" s="42">
        <v>0.33</v>
      </c>
      <c r="P23" s="5">
        <v>36.0</v>
      </c>
      <c r="Q23" s="2">
        <v>36.0</v>
      </c>
      <c r="S23" s="27"/>
      <c r="T23" s="27" t="s">
        <v>15</v>
      </c>
      <c r="U23" s="28">
        <v>0.1</v>
      </c>
      <c r="V23" s="28">
        <v>0.03</v>
      </c>
      <c r="W23" s="28">
        <v>0.2</v>
      </c>
    </row>
    <row r="24" ht="15.75" customHeight="1">
      <c r="B24" s="50" t="s">
        <v>205</v>
      </c>
      <c r="C24" s="51" t="s">
        <v>175</v>
      </c>
      <c r="D24" s="41">
        <v>0.33</v>
      </c>
      <c r="E24" s="41">
        <v>0.21</v>
      </c>
      <c r="F24" s="42">
        <v>0.23</v>
      </c>
      <c r="G24" s="2">
        <v>61.0</v>
      </c>
      <c r="H24" s="2">
        <v>61.0</v>
      </c>
      <c r="K24" s="5" t="s">
        <v>209</v>
      </c>
      <c r="L24" s="2" t="s">
        <v>173</v>
      </c>
      <c r="M24" s="43">
        <v>0.44</v>
      </c>
      <c r="N24" s="43">
        <v>0.44</v>
      </c>
      <c r="O24" s="44">
        <v>0.61</v>
      </c>
      <c r="P24" s="5">
        <v>36.0</v>
      </c>
      <c r="Q24" s="2">
        <v>36.0</v>
      </c>
      <c r="S24" s="27"/>
      <c r="T24" s="27" t="s">
        <v>17</v>
      </c>
      <c r="U24" s="28">
        <v>0.26</v>
      </c>
      <c r="V24" s="28">
        <v>0.32</v>
      </c>
      <c r="W24" s="28">
        <v>0.47</v>
      </c>
    </row>
    <row r="25" ht="15.75" customHeight="1">
      <c r="B25" s="5" t="s">
        <v>205</v>
      </c>
      <c r="C25" s="2" t="s">
        <v>176</v>
      </c>
      <c r="D25" s="41">
        <v>0.26</v>
      </c>
      <c r="E25" s="41">
        <v>0.23</v>
      </c>
      <c r="F25" s="42">
        <v>0.21</v>
      </c>
      <c r="G25" s="2">
        <v>61.0</v>
      </c>
      <c r="H25" s="2">
        <v>61.0</v>
      </c>
      <c r="K25" s="38" t="s">
        <v>255</v>
      </c>
      <c r="L25" s="19" t="s">
        <v>169</v>
      </c>
      <c r="M25" s="39">
        <v>0.97</v>
      </c>
      <c r="N25" s="39">
        <v>0.83</v>
      </c>
      <c r="O25" s="40">
        <v>0.83</v>
      </c>
      <c r="P25" s="5">
        <v>30.0</v>
      </c>
      <c r="Q25" s="2">
        <v>30.0</v>
      </c>
      <c r="S25" s="27"/>
      <c r="T25" s="27" t="s">
        <v>19</v>
      </c>
      <c r="U25" s="28">
        <v>0.55</v>
      </c>
      <c r="V25" s="28">
        <v>0.18</v>
      </c>
      <c r="W25" s="28">
        <v>0.73</v>
      </c>
    </row>
    <row r="26" ht="15.75" customHeight="1">
      <c r="B26" s="5" t="s">
        <v>205</v>
      </c>
      <c r="C26" s="2" t="s">
        <v>177</v>
      </c>
      <c r="D26" s="41">
        <v>0.23</v>
      </c>
      <c r="E26" s="41">
        <v>0.15</v>
      </c>
      <c r="F26" s="42">
        <v>0.18</v>
      </c>
      <c r="G26" s="2">
        <v>61.0</v>
      </c>
      <c r="H26" s="2">
        <v>61.0</v>
      </c>
      <c r="K26" s="5" t="s">
        <v>255</v>
      </c>
      <c r="L26" s="2" t="s">
        <v>170</v>
      </c>
      <c r="M26" s="41">
        <v>0.13</v>
      </c>
      <c r="N26" s="41">
        <v>0.03</v>
      </c>
      <c r="O26" s="42">
        <v>0.27</v>
      </c>
      <c r="P26" s="5">
        <v>30.0</v>
      </c>
      <c r="Q26" s="2">
        <v>30.0</v>
      </c>
      <c r="S26" s="27"/>
      <c r="T26" s="34" t="s">
        <v>206</v>
      </c>
      <c r="U26" s="35">
        <f>5/27</f>
        <v>0.1851851852</v>
      </c>
      <c r="V26" s="35">
        <f>2/27</f>
        <v>0.07407407407</v>
      </c>
      <c r="W26" s="35">
        <f>8/27</f>
        <v>0.2962962963</v>
      </c>
    </row>
    <row r="27" ht="15.75" customHeight="1">
      <c r="B27" s="5" t="s">
        <v>256</v>
      </c>
      <c r="C27" s="2" t="s">
        <v>250</v>
      </c>
      <c r="D27" s="41" t="s">
        <v>217</v>
      </c>
      <c r="E27" s="41" t="s">
        <v>217</v>
      </c>
      <c r="F27" s="42" t="s">
        <v>217</v>
      </c>
      <c r="G27" s="2">
        <v>0.0</v>
      </c>
      <c r="H27" s="2">
        <v>61.0</v>
      </c>
      <c r="K27" s="5" t="s">
        <v>255</v>
      </c>
      <c r="L27" s="2" t="s">
        <v>171</v>
      </c>
      <c r="M27" s="41">
        <v>0.13</v>
      </c>
      <c r="N27" s="41">
        <v>0.03</v>
      </c>
      <c r="O27" s="42">
        <v>0.03</v>
      </c>
      <c r="P27" s="5">
        <v>30.0</v>
      </c>
      <c r="Q27" s="2">
        <v>30.0</v>
      </c>
      <c r="S27" s="26" t="s">
        <v>213</v>
      </c>
      <c r="T27" s="27" t="s">
        <v>8</v>
      </c>
      <c r="U27" s="28">
        <v>0.66</v>
      </c>
      <c r="V27" s="28">
        <v>0.45</v>
      </c>
      <c r="W27" s="28">
        <v>0.51</v>
      </c>
    </row>
    <row r="28" ht="15.75" customHeight="1">
      <c r="B28" s="5" t="s">
        <v>256</v>
      </c>
      <c r="C28" s="2" t="s">
        <v>179</v>
      </c>
      <c r="D28" s="41" t="s">
        <v>217</v>
      </c>
      <c r="E28" s="41" t="s">
        <v>217</v>
      </c>
      <c r="F28" s="42" t="s">
        <v>217</v>
      </c>
      <c r="G28" s="2">
        <v>0.0</v>
      </c>
      <c r="H28" s="2">
        <v>61.0</v>
      </c>
      <c r="K28" s="5" t="s">
        <v>255</v>
      </c>
      <c r="L28" s="2" t="s">
        <v>172</v>
      </c>
      <c r="M28" s="41">
        <v>0.13</v>
      </c>
      <c r="N28" s="41">
        <v>0.03</v>
      </c>
      <c r="O28" s="42">
        <v>0.03</v>
      </c>
      <c r="P28" s="5">
        <v>30.0</v>
      </c>
      <c r="Q28" s="2">
        <v>30.0</v>
      </c>
      <c r="S28" s="27"/>
      <c r="T28" s="27" t="s">
        <v>11</v>
      </c>
      <c r="U28" s="28">
        <v>0.58</v>
      </c>
      <c r="V28" s="28">
        <v>0.22</v>
      </c>
      <c r="W28" s="28">
        <v>0.3</v>
      </c>
    </row>
    <row r="29" ht="15.75" customHeight="1">
      <c r="B29" s="5" t="s">
        <v>256</v>
      </c>
      <c r="C29" s="2" t="s">
        <v>180</v>
      </c>
      <c r="D29" s="41" t="s">
        <v>217</v>
      </c>
      <c r="E29" s="41" t="s">
        <v>217</v>
      </c>
      <c r="F29" s="42" t="s">
        <v>217</v>
      </c>
      <c r="G29" s="2">
        <v>0.0</v>
      </c>
      <c r="H29" s="2">
        <v>61.0</v>
      </c>
      <c r="K29" s="5" t="s">
        <v>255</v>
      </c>
      <c r="L29" s="2" t="s">
        <v>173</v>
      </c>
      <c r="M29" s="43">
        <v>0.1</v>
      </c>
      <c r="N29" s="43">
        <v>0.03</v>
      </c>
      <c r="O29" s="44">
        <v>0.2</v>
      </c>
      <c r="P29" s="5">
        <v>30.0</v>
      </c>
      <c r="Q29" s="2">
        <v>30.0</v>
      </c>
      <c r="S29" s="27"/>
      <c r="T29" s="27" t="s">
        <v>10</v>
      </c>
      <c r="U29" s="28">
        <v>0.52</v>
      </c>
      <c r="V29" s="28">
        <v>0.3</v>
      </c>
      <c r="W29" s="28">
        <v>0.28</v>
      </c>
    </row>
    <row r="30" ht="15.75" customHeight="1">
      <c r="B30" s="5" t="s">
        <v>256</v>
      </c>
      <c r="C30" s="2" t="s">
        <v>254</v>
      </c>
      <c r="D30" s="43" t="s">
        <v>217</v>
      </c>
      <c r="E30" s="43" t="s">
        <v>217</v>
      </c>
      <c r="F30" s="44" t="s">
        <v>217</v>
      </c>
      <c r="G30" s="2">
        <v>0.0</v>
      </c>
      <c r="H30" s="2">
        <v>61.0</v>
      </c>
      <c r="K30" s="38" t="s">
        <v>212</v>
      </c>
      <c r="L30" s="19" t="s">
        <v>169</v>
      </c>
      <c r="M30" s="39">
        <v>0.84</v>
      </c>
      <c r="N30" s="39">
        <v>0.74</v>
      </c>
      <c r="O30" s="40">
        <v>0.53</v>
      </c>
      <c r="P30" s="5">
        <v>19.0</v>
      </c>
      <c r="Q30" s="2">
        <v>19.0</v>
      </c>
      <c r="S30" s="27"/>
      <c r="T30" s="27" t="s">
        <v>13</v>
      </c>
      <c r="U30" s="28">
        <v>0.53</v>
      </c>
      <c r="V30" s="28">
        <v>0.53</v>
      </c>
      <c r="W30" s="28">
        <v>0.31</v>
      </c>
    </row>
    <row r="31" ht="15.75" customHeight="1">
      <c r="B31" s="38" t="s">
        <v>252</v>
      </c>
      <c r="C31" s="19" t="s">
        <v>169</v>
      </c>
      <c r="D31" s="39">
        <v>0.86</v>
      </c>
      <c r="E31" s="39">
        <v>0.62</v>
      </c>
      <c r="F31" s="40">
        <v>0.84</v>
      </c>
      <c r="G31" s="2">
        <v>50.0</v>
      </c>
      <c r="H31" s="2">
        <v>50.0</v>
      </c>
      <c r="K31" s="5" t="s">
        <v>212</v>
      </c>
      <c r="L31" s="2" t="s">
        <v>170</v>
      </c>
      <c r="M31" s="41">
        <v>0.68</v>
      </c>
      <c r="N31" s="41">
        <v>0.32</v>
      </c>
      <c r="O31" s="42">
        <v>0.47</v>
      </c>
      <c r="P31" s="5">
        <v>19.0</v>
      </c>
      <c r="Q31" s="2">
        <v>19.0</v>
      </c>
      <c r="S31" s="27"/>
      <c r="T31" s="27" t="s">
        <v>15</v>
      </c>
      <c r="U31" s="28">
        <v>0.13</v>
      </c>
      <c r="V31" s="28">
        <v>0.03</v>
      </c>
      <c r="W31" s="28">
        <v>0.03</v>
      </c>
    </row>
    <row r="32" ht="15.75" customHeight="1">
      <c r="B32" s="5" t="s">
        <v>252</v>
      </c>
      <c r="C32" s="2" t="s">
        <v>170</v>
      </c>
      <c r="D32" s="41">
        <v>0.8</v>
      </c>
      <c r="E32" s="41">
        <v>0.72</v>
      </c>
      <c r="F32" s="42">
        <v>0.58</v>
      </c>
      <c r="G32" s="2">
        <v>50.0</v>
      </c>
      <c r="H32" s="2">
        <v>50.0</v>
      </c>
      <c r="K32" s="5" t="s">
        <v>212</v>
      </c>
      <c r="L32" s="2" t="s">
        <v>171</v>
      </c>
      <c r="M32" s="41">
        <v>0.53</v>
      </c>
      <c r="N32" s="41">
        <v>0.26</v>
      </c>
      <c r="O32" s="42">
        <v>0.32</v>
      </c>
      <c r="P32" s="5">
        <v>19.0</v>
      </c>
      <c r="Q32" s="2">
        <v>19.0</v>
      </c>
      <c r="S32" s="27"/>
      <c r="T32" s="27" t="s">
        <v>17</v>
      </c>
      <c r="U32" s="28">
        <v>0.53</v>
      </c>
      <c r="V32" s="28">
        <v>0.26</v>
      </c>
      <c r="W32" s="28">
        <v>0.32</v>
      </c>
    </row>
    <row r="33" ht="15.75" customHeight="1">
      <c r="B33" s="5" t="s">
        <v>252</v>
      </c>
      <c r="C33" s="2" t="s">
        <v>171</v>
      </c>
      <c r="D33" s="41">
        <v>0.58</v>
      </c>
      <c r="E33" s="41">
        <v>0.22</v>
      </c>
      <c r="F33" s="42">
        <v>0.3</v>
      </c>
      <c r="G33" s="2">
        <v>50.0</v>
      </c>
      <c r="H33" s="2">
        <v>50.0</v>
      </c>
      <c r="K33" s="52" t="s">
        <v>212</v>
      </c>
      <c r="L33" s="53" t="s">
        <v>172</v>
      </c>
      <c r="M33" s="41">
        <v>0.42</v>
      </c>
      <c r="N33" s="41">
        <v>0.11</v>
      </c>
      <c r="O33" s="42">
        <v>0.26</v>
      </c>
      <c r="P33" s="5">
        <v>19.0</v>
      </c>
      <c r="Q33" s="2">
        <v>19.0</v>
      </c>
      <c r="S33" s="34"/>
      <c r="T33" s="27" t="s">
        <v>19</v>
      </c>
      <c r="U33" s="28">
        <v>0.55</v>
      </c>
      <c r="V33" s="28">
        <v>0.18</v>
      </c>
      <c r="W33" s="28">
        <v>0.45</v>
      </c>
    </row>
    <row r="34" ht="15.75" customHeight="1">
      <c r="B34" s="5" t="s">
        <v>252</v>
      </c>
      <c r="C34" s="2" t="s">
        <v>172</v>
      </c>
      <c r="D34" s="41">
        <v>0.52</v>
      </c>
      <c r="E34" s="41">
        <v>0.22</v>
      </c>
      <c r="F34" s="42">
        <v>0.28</v>
      </c>
      <c r="G34" s="2">
        <v>50.0</v>
      </c>
      <c r="H34" s="2">
        <v>50.0</v>
      </c>
      <c r="K34" s="5" t="s">
        <v>212</v>
      </c>
      <c r="L34" s="2" t="s">
        <v>173</v>
      </c>
      <c r="M34" s="54">
        <v>0.26</v>
      </c>
      <c r="N34" s="54">
        <v>0.32</v>
      </c>
      <c r="O34" s="55">
        <v>0.47</v>
      </c>
      <c r="P34" s="5">
        <v>19.0</v>
      </c>
      <c r="Q34" s="2">
        <v>19.0</v>
      </c>
      <c r="S34" s="36"/>
      <c r="T34" s="34" t="s">
        <v>206</v>
      </c>
      <c r="U34" s="35">
        <f>13/27</f>
        <v>0.4814814815</v>
      </c>
      <c r="V34" s="35">
        <f>3/27</f>
        <v>0.1111111111</v>
      </c>
      <c r="W34" s="35">
        <f>4/27</f>
        <v>0.1481481481</v>
      </c>
    </row>
    <row r="35" ht="15.75" customHeight="1">
      <c r="B35" s="5" t="s">
        <v>252</v>
      </c>
      <c r="C35" s="2" t="s">
        <v>173</v>
      </c>
      <c r="D35" s="41">
        <v>0.4</v>
      </c>
      <c r="E35" s="41">
        <v>0.26</v>
      </c>
      <c r="F35" s="42">
        <v>0.6</v>
      </c>
      <c r="G35" s="2">
        <v>50.0</v>
      </c>
      <c r="H35" s="2">
        <v>50.0</v>
      </c>
      <c r="K35" s="38" t="s">
        <v>214</v>
      </c>
      <c r="L35" s="19" t="s">
        <v>169</v>
      </c>
      <c r="M35" s="39">
        <v>0.91</v>
      </c>
      <c r="N35" s="39">
        <v>0.82</v>
      </c>
      <c r="O35" s="40">
        <v>0.82</v>
      </c>
      <c r="P35" s="5">
        <v>11.0</v>
      </c>
      <c r="Q35" s="2">
        <v>11.0</v>
      </c>
      <c r="S35" s="26" t="s">
        <v>215</v>
      </c>
      <c r="T35" s="27" t="s">
        <v>8</v>
      </c>
      <c r="U35" s="28">
        <v>0.68</v>
      </c>
      <c r="V35" s="28">
        <v>0.37</v>
      </c>
      <c r="W35" s="28">
        <v>0.52</v>
      </c>
    </row>
    <row r="36" ht="15.75" customHeight="1">
      <c r="B36" s="5" t="s">
        <v>252</v>
      </c>
      <c r="C36" s="2" t="s">
        <v>174</v>
      </c>
      <c r="D36" s="41">
        <v>0.26</v>
      </c>
      <c r="E36" s="41">
        <v>0.18</v>
      </c>
      <c r="F36" s="42">
        <v>0.36</v>
      </c>
      <c r="G36" s="2">
        <v>50.0</v>
      </c>
      <c r="H36" s="2">
        <v>50.0</v>
      </c>
      <c r="K36" s="5" t="s">
        <v>214</v>
      </c>
      <c r="L36" s="2" t="s">
        <v>170</v>
      </c>
      <c r="M36" s="41">
        <v>0.36</v>
      </c>
      <c r="N36" s="41">
        <v>0.18</v>
      </c>
      <c r="O36" s="42">
        <v>0.73</v>
      </c>
      <c r="P36" s="5">
        <v>11.0</v>
      </c>
      <c r="Q36" s="2">
        <v>11.0</v>
      </c>
      <c r="S36" s="36"/>
      <c r="T36" s="27" t="s">
        <v>11</v>
      </c>
      <c r="U36" s="28">
        <v>0.52</v>
      </c>
      <c r="V36" s="28">
        <v>0.22</v>
      </c>
      <c r="W36" s="28">
        <v>0.28</v>
      </c>
    </row>
    <row r="37" ht="15.75" customHeight="1">
      <c r="B37" s="5" t="s">
        <v>252</v>
      </c>
      <c r="C37" s="2" t="s">
        <v>175</v>
      </c>
      <c r="D37" s="41">
        <v>0.4</v>
      </c>
      <c r="E37" s="41">
        <v>0.24</v>
      </c>
      <c r="F37" s="42">
        <v>0.44</v>
      </c>
      <c r="G37" s="2">
        <v>50.0</v>
      </c>
      <c r="H37" s="2">
        <v>50.0</v>
      </c>
      <c r="K37" s="5" t="s">
        <v>214</v>
      </c>
      <c r="L37" s="2" t="s">
        <v>171</v>
      </c>
      <c r="M37" s="41">
        <v>0.55</v>
      </c>
      <c r="N37" s="41">
        <v>0.18</v>
      </c>
      <c r="O37" s="42">
        <v>0.45</v>
      </c>
      <c r="P37" s="5">
        <v>11.0</v>
      </c>
      <c r="Q37" s="2">
        <v>11.0</v>
      </c>
      <c r="S37" s="36"/>
      <c r="T37" s="27" t="s">
        <v>10</v>
      </c>
      <c r="U37" s="28">
        <v>0.49</v>
      </c>
      <c r="V37" s="28">
        <v>0.26</v>
      </c>
      <c r="W37" s="28">
        <v>0.28</v>
      </c>
    </row>
    <row r="38" ht="15.75" customHeight="1">
      <c r="B38" s="5" t="s">
        <v>252</v>
      </c>
      <c r="C38" s="2" t="s">
        <v>176</v>
      </c>
      <c r="D38" s="41">
        <v>0.36</v>
      </c>
      <c r="E38" s="41">
        <v>0.24</v>
      </c>
      <c r="F38" s="42">
        <v>0.5</v>
      </c>
      <c r="G38" s="2">
        <v>50.0</v>
      </c>
      <c r="H38" s="2">
        <v>50.0</v>
      </c>
      <c r="K38" s="5" t="s">
        <v>214</v>
      </c>
      <c r="L38" s="2" t="s">
        <v>172</v>
      </c>
      <c r="M38" s="41">
        <v>0.55</v>
      </c>
      <c r="N38" s="41">
        <v>0.18</v>
      </c>
      <c r="O38" s="42">
        <v>0.64</v>
      </c>
      <c r="P38" s="5">
        <v>11.0</v>
      </c>
      <c r="Q38" s="2">
        <v>11.0</v>
      </c>
      <c r="S38" s="36"/>
      <c r="T38" s="27" t="s">
        <v>13</v>
      </c>
      <c r="U38" s="28">
        <v>0.5</v>
      </c>
      <c r="V38" s="28">
        <v>0.56</v>
      </c>
      <c r="W38" s="28">
        <v>0.33</v>
      </c>
    </row>
    <row r="39" ht="15.75" customHeight="1">
      <c r="B39" s="5" t="s">
        <v>252</v>
      </c>
      <c r="C39" s="2" t="s">
        <v>177</v>
      </c>
      <c r="D39" s="41">
        <v>0.54</v>
      </c>
      <c r="E39" s="41">
        <v>0.34</v>
      </c>
      <c r="F39" s="42">
        <v>0.54</v>
      </c>
      <c r="G39" s="2">
        <v>50.0</v>
      </c>
      <c r="H39" s="2">
        <v>50.0</v>
      </c>
      <c r="K39" s="5" t="s">
        <v>214</v>
      </c>
      <c r="L39" s="2" t="s">
        <v>173</v>
      </c>
      <c r="M39" s="43">
        <v>0.55</v>
      </c>
      <c r="N39" s="43">
        <v>0.18</v>
      </c>
      <c r="O39" s="44">
        <v>0.73</v>
      </c>
      <c r="P39" s="5">
        <v>11.0</v>
      </c>
      <c r="Q39" s="2">
        <v>11.0</v>
      </c>
      <c r="S39" s="36"/>
      <c r="T39" s="27" t="s">
        <v>15</v>
      </c>
      <c r="U39" s="28">
        <v>0.13</v>
      </c>
      <c r="V39" s="28">
        <v>0.03</v>
      </c>
      <c r="W39" s="28">
        <v>0.03</v>
      </c>
    </row>
    <row r="40" ht="15.75" customHeight="1">
      <c r="B40" s="5" t="s">
        <v>259</v>
      </c>
      <c r="C40" s="2" t="s">
        <v>180</v>
      </c>
      <c r="D40" s="41">
        <v>1.0</v>
      </c>
      <c r="E40" s="41">
        <v>1.0</v>
      </c>
      <c r="F40" s="42">
        <v>1.0</v>
      </c>
      <c r="G40" s="2">
        <v>2.0</v>
      </c>
      <c r="H40" s="2">
        <v>50.0</v>
      </c>
      <c r="K40" s="38" t="s">
        <v>258</v>
      </c>
      <c r="L40" s="19" t="s">
        <v>169</v>
      </c>
      <c r="M40" s="39">
        <v>0.86</v>
      </c>
      <c r="N40" s="39">
        <v>0.86</v>
      </c>
      <c r="O40" s="40">
        <v>0.86</v>
      </c>
      <c r="P40" s="5">
        <v>7.0</v>
      </c>
      <c r="Q40" s="2">
        <v>7.0</v>
      </c>
      <c r="S40" s="36"/>
      <c r="T40" s="27" t="s">
        <v>17</v>
      </c>
      <c r="U40" s="28">
        <v>0.42</v>
      </c>
      <c r="V40" s="28">
        <v>0.11</v>
      </c>
      <c r="W40" s="28">
        <v>0.26</v>
      </c>
    </row>
    <row r="41" ht="15.75" customHeight="1">
      <c r="B41" s="5" t="s">
        <v>260</v>
      </c>
      <c r="C41" s="2" t="s">
        <v>254</v>
      </c>
      <c r="D41" s="41">
        <v>1.0</v>
      </c>
      <c r="E41" s="41">
        <v>0.0</v>
      </c>
      <c r="F41" s="42">
        <v>1.0</v>
      </c>
      <c r="G41" s="2">
        <v>1.0</v>
      </c>
      <c r="H41" s="2">
        <v>50.0</v>
      </c>
      <c r="K41" s="5" t="s">
        <v>258</v>
      </c>
      <c r="L41" s="2" t="s">
        <v>170</v>
      </c>
      <c r="M41" s="41">
        <v>0.43</v>
      </c>
      <c r="N41" s="41">
        <v>0.0</v>
      </c>
      <c r="O41" s="42">
        <v>0.86</v>
      </c>
      <c r="P41" s="5">
        <v>7.0</v>
      </c>
      <c r="Q41" s="2">
        <v>7.0</v>
      </c>
      <c r="S41" s="36"/>
      <c r="T41" s="27" t="s">
        <v>19</v>
      </c>
      <c r="U41" s="28">
        <v>0.55</v>
      </c>
      <c r="V41" s="28">
        <v>0.18</v>
      </c>
      <c r="W41" s="28">
        <v>0.64</v>
      </c>
    </row>
    <row r="42" ht="15.75" customHeight="1">
      <c r="B42" s="5" t="s">
        <v>257</v>
      </c>
      <c r="C42" s="2" t="s">
        <v>250</v>
      </c>
      <c r="D42" s="41" t="s">
        <v>217</v>
      </c>
      <c r="E42" s="41" t="s">
        <v>217</v>
      </c>
      <c r="F42" s="42" t="s">
        <v>217</v>
      </c>
      <c r="G42" s="2">
        <v>0.0</v>
      </c>
      <c r="H42" s="2">
        <v>50.0</v>
      </c>
      <c r="K42" s="5" t="s">
        <v>258</v>
      </c>
      <c r="L42" s="2" t="s">
        <v>171</v>
      </c>
      <c r="M42" s="41">
        <v>0.43</v>
      </c>
      <c r="N42" s="41">
        <v>0.0</v>
      </c>
      <c r="O42" s="42">
        <v>0.14</v>
      </c>
      <c r="P42" s="5">
        <v>7.0</v>
      </c>
      <c r="Q42" s="2">
        <v>7.0</v>
      </c>
      <c r="S42" s="36"/>
      <c r="T42" s="34" t="s">
        <v>206</v>
      </c>
      <c r="U42" s="35">
        <f>8/27</f>
        <v>0.2962962963</v>
      </c>
      <c r="V42" s="35">
        <f>2/27</f>
        <v>0.07407407407</v>
      </c>
      <c r="W42" s="35">
        <f>5/27</f>
        <v>0.1851851852</v>
      </c>
    </row>
    <row r="43" ht="15.75" customHeight="1">
      <c r="B43" s="45" t="s">
        <v>257</v>
      </c>
      <c r="C43" s="30" t="s">
        <v>179</v>
      </c>
      <c r="D43" s="46" t="s">
        <v>217</v>
      </c>
      <c r="E43" s="46" t="s">
        <v>217</v>
      </c>
      <c r="F43" s="47" t="s">
        <v>217</v>
      </c>
      <c r="G43" s="2">
        <v>0.0</v>
      </c>
      <c r="H43" s="2">
        <v>50.0</v>
      </c>
      <c r="K43" s="5" t="s">
        <v>258</v>
      </c>
      <c r="L43" s="2" t="s">
        <v>172</v>
      </c>
      <c r="M43" s="41">
        <v>0.43</v>
      </c>
      <c r="N43" s="41">
        <v>0.0</v>
      </c>
      <c r="O43" s="42">
        <v>0.14</v>
      </c>
      <c r="P43" s="5">
        <v>7.0</v>
      </c>
      <c r="Q43" s="2">
        <v>7.0</v>
      </c>
      <c r="S43" s="37" t="s">
        <v>219</v>
      </c>
    </row>
    <row r="44" ht="15.75" customHeight="1">
      <c r="B44" s="5" t="s">
        <v>209</v>
      </c>
      <c r="C44" s="2" t="s">
        <v>169</v>
      </c>
      <c r="D44" s="48">
        <v>0.86</v>
      </c>
      <c r="E44" s="48">
        <v>0.64</v>
      </c>
      <c r="F44" s="49">
        <v>0.78</v>
      </c>
      <c r="G44" s="2">
        <v>36.0</v>
      </c>
      <c r="H44" s="2">
        <v>36.0</v>
      </c>
      <c r="K44" s="5" t="s">
        <v>258</v>
      </c>
      <c r="L44" s="2" t="s">
        <v>173</v>
      </c>
      <c r="M44" s="43">
        <v>0.14</v>
      </c>
      <c r="N44" s="43">
        <v>0.14</v>
      </c>
      <c r="O44" s="44">
        <v>0.43</v>
      </c>
      <c r="P44" s="5">
        <v>7.0</v>
      </c>
      <c r="Q44" s="2">
        <v>7.0</v>
      </c>
      <c r="S44" s="14" t="s">
        <v>320</v>
      </c>
    </row>
    <row r="45" ht="15.75" customHeight="1">
      <c r="B45" s="50" t="s">
        <v>209</v>
      </c>
      <c r="C45" s="51" t="s">
        <v>170</v>
      </c>
      <c r="D45" s="41">
        <v>0.86</v>
      </c>
      <c r="E45" s="41">
        <v>0.83</v>
      </c>
      <c r="F45" s="42">
        <v>0.56</v>
      </c>
      <c r="G45" s="2">
        <v>36.0</v>
      </c>
      <c r="H45" s="2">
        <v>36.0</v>
      </c>
      <c r="K45" s="56" t="s">
        <v>221</v>
      </c>
      <c r="L45" s="57" t="s">
        <v>169</v>
      </c>
      <c r="M45" s="39">
        <v>1.0</v>
      </c>
      <c r="N45" s="39">
        <v>1.0</v>
      </c>
      <c r="O45" s="40">
        <v>1.0</v>
      </c>
      <c r="P45" s="5">
        <v>6.0</v>
      </c>
      <c r="Q45" s="2">
        <v>6.0</v>
      </c>
    </row>
    <row r="46" ht="15.75" customHeight="1">
      <c r="B46" s="5" t="s">
        <v>209</v>
      </c>
      <c r="C46" s="2" t="s">
        <v>171</v>
      </c>
      <c r="D46" s="41">
        <v>0.53</v>
      </c>
      <c r="E46" s="41">
        <v>0.53</v>
      </c>
      <c r="F46" s="42">
        <v>0.31</v>
      </c>
      <c r="G46" s="2">
        <v>36.0</v>
      </c>
      <c r="H46" s="2">
        <v>36.0</v>
      </c>
      <c r="K46" s="5" t="s">
        <v>221</v>
      </c>
      <c r="L46" s="2" t="s">
        <v>170</v>
      </c>
      <c r="M46" s="48">
        <v>0.33</v>
      </c>
      <c r="N46" s="48">
        <v>0.0</v>
      </c>
      <c r="O46" s="49">
        <v>0.67</v>
      </c>
      <c r="P46" s="5">
        <v>6.0</v>
      </c>
      <c r="Q46" s="2">
        <v>6.0</v>
      </c>
    </row>
    <row r="47" ht="15.75" customHeight="1">
      <c r="B47" s="5" t="s">
        <v>209</v>
      </c>
      <c r="C47" s="2" t="s">
        <v>172</v>
      </c>
      <c r="D47" s="41">
        <v>0.5</v>
      </c>
      <c r="E47" s="41">
        <v>0.56</v>
      </c>
      <c r="F47" s="42">
        <v>0.33</v>
      </c>
      <c r="G47" s="2">
        <v>36.0</v>
      </c>
      <c r="H47" s="2">
        <v>36.0</v>
      </c>
      <c r="K47" s="5" t="s">
        <v>221</v>
      </c>
      <c r="L47" s="2" t="s">
        <v>171</v>
      </c>
      <c r="M47" s="41">
        <v>0.17</v>
      </c>
      <c r="N47" s="41">
        <v>0.17</v>
      </c>
      <c r="O47" s="42">
        <v>0.17</v>
      </c>
      <c r="P47" s="5">
        <v>6.0</v>
      </c>
      <c r="Q47" s="2">
        <v>6.0</v>
      </c>
    </row>
    <row r="48" ht="15.75" customHeight="1">
      <c r="B48" s="5" t="s">
        <v>209</v>
      </c>
      <c r="C48" s="2" t="s">
        <v>173</v>
      </c>
      <c r="D48" s="41">
        <v>0.44</v>
      </c>
      <c r="E48" s="41">
        <v>0.44</v>
      </c>
      <c r="F48" s="42">
        <v>0.61</v>
      </c>
      <c r="G48" s="2">
        <v>36.0</v>
      </c>
      <c r="H48" s="2">
        <v>36.0</v>
      </c>
      <c r="K48" s="5" t="s">
        <v>221</v>
      </c>
      <c r="L48" s="2" t="s">
        <v>172</v>
      </c>
      <c r="M48" s="41">
        <v>0.17</v>
      </c>
      <c r="N48" s="41">
        <v>0.17</v>
      </c>
      <c r="O48" s="42">
        <v>0.17</v>
      </c>
      <c r="P48" s="5">
        <v>6.0</v>
      </c>
      <c r="Q48" s="2">
        <v>6.0</v>
      </c>
    </row>
    <row r="49" ht="15.75" customHeight="1">
      <c r="B49" s="5" t="s">
        <v>209</v>
      </c>
      <c r="C49" s="2" t="s">
        <v>174</v>
      </c>
      <c r="D49" s="41">
        <v>0.61</v>
      </c>
      <c r="E49" s="41">
        <v>0.64</v>
      </c>
      <c r="F49" s="42">
        <v>0.58</v>
      </c>
      <c r="G49" s="2">
        <v>36.0</v>
      </c>
      <c r="H49" s="2">
        <v>36.0</v>
      </c>
      <c r="K49" s="5" t="s">
        <v>221</v>
      </c>
      <c r="L49" s="2" t="s">
        <v>173</v>
      </c>
      <c r="M49" s="43">
        <v>0.17</v>
      </c>
      <c r="N49" s="43">
        <v>0.17</v>
      </c>
      <c r="O49" s="44">
        <v>0.33</v>
      </c>
      <c r="P49" s="5">
        <v>6.0</v>
      </c>
      <c r="Q49" s="2">
        <v>6.0</v>
      </c>
    </row>
    <row r="50" ht="15.75" customHeight="1">
      <c r="B50" s="5" t="s">
        <v>209</v>
      </c>
      <c r="C50" s="2" t="s">
        <v>175</v>
      </c>
      <c r="D50" s="41">
        <v>0.64</v>
      </c>
      <c r="E50" s="41">
        <v>0.78</v>
      </c>
      <c r="F50" s="42">
        <v>0.58</v>
      </c>
      <c r="G50" s="2">
        <v>36.0</v>
      </c>
      <c r="H50" s="2">
        <v>36.0</v>
      </c>
      <c r="K50" s="38" t="s">
        <v>261</v>
      </c>
      <c r="L50" s="19" t="s">
        <v>169</v>
      </c>
      <c r="M50" s="39">
        <v>1.0</v>
      </c>
      <c r="N50" s="39">
        <v>0.5</v>
      </c>
      <c r="O50" s="40">
        <v>1.0</v>
      </c>
      <c r="P50" s="5">
        <v>6.0</v>
      </c>
      <c r="Q50" s="2">
        <v>6.0</v>
      </c>
    </row>
    <row r="51" ht="15.75" customHeight="1">
      <c r="B51" s="5" t="s">
        <v>209</v>
      </c>
      <c r="C51" s="2" t="s">
        <v>176</v>
      </c>
      <c r="D51" s="41">
        <v>0.44</v>
      </c>
      <c r="E51" s="41">
        <v>0.44</v>
      </c>
      <c r="F51" s="42">
        <v>0.58</v>
      </c>
      <c r="G51" s="2">
        <v>36.0</v>
      </c>
      <c r="H51" s="2">
        <v>36.0</v>
      </c>
      <c r="K51" s="5" t="s">
        <v>261</v>
      </c>
      <c r="L51" s="2" t="s">
        <v>170</v>
      </c>
      <c r="M51" s="41">
        <v>0.67</v>
      </c>
      <c r="N51" s="41">
        <v>0.33</v>
      </c>
      <c r="O51" s="42">
        <v>0.33</v>
      </c>
      <c r="P51" s="5">
        <v>6.0</v>
      </c>
      <c r="Q51" s="2">
        <v>6.0</v>
      </c>
    </row>
    <row r="52" ht="15.75" customHeight="1">
      <c r="B52" s="5" t="s">
        <v>209</v>
      </c>
      <c r="C52" s="2" t="s">
        <v>177</v>
      </c>
      <c r="D52" s="41">
        <v>0.69</v>
      </c>
      <c r="E52" s="41">
        <v>0.67</v>
      </c>
      <c r="F52" s="42">
        <v>0.5</v>
      </c>
      <c r="G52" s="2">
        <v>36.0</v>
      </c>
      <c r="H52" s="2">
        <v>36.0</v>
      </c>
      <c r="K52" s="5" t="s">
        <v>261</v>
      </c>
      <c r="L52" s="2" t="s">
        <v>171</v>
      </c>
      <c r="M52" s="41">
        <v>0.67</v>
      </c>
      <c r="N52" s="41">
        <v>0.33</v>
      </c>
      <c r="O52" s="42">
        <v>0.0</v>
      </c>
      <c r="P52" s="5">
        <v>6.0</v>
      </c>
      <c r="Q52" s="2">
        <v>6.0</v>
      </c>
    </row>
    <row r="53" ht="15.75" customHeight="1">
      <c r="B53" s="52" t="s">
        <v>262</v>
      </c>
      <c r="C53" s="53" t="s">
        <v>250</v>
      </c>
      <c r="D53" s="41" t="s">
        <v>217</v>
      </c>
      <c r="E53" s="41" t="s">
        <v>217</v>
      </c>
      <c r="F53" s="42" t="s">
        <v>217</v>
      </c>
      <c r="G53" s="2">
        <v>0.0</v>
      </c>
      <c r="H53" s="2">
        <v>36.0</v>
      </c>
      <c r="K53" s="5" t="s">
        <v>261</v>
      </c>
      <c r="L53" s="2" t="s">
        <v>172</v>
      </c>
      <c r="M53" s="41">
        <v>0.17</v>
      </c>
      <c r="N53" s="41">
        <v>0.0</v>
      </c>
      <c r="O53" s="42">
        <v>0.0</v>
      </c>
      <c r="P53" s="5">
        <v>6.0</v>
      </c>
      <c r="Q53" s="2">
        <v>6.0</v>
      </c>
    </row>
    <row r="54" ht="15.75" customHeight="1">
      <c r="B54" s="5" t="s">
        <v>262</v>
      </c>
      <c r="C54" s="2" t="s">
        <v>179</v>
      </c>
      <c r="D54" s="43" t="s">
        <v>217</v>
      </c>
      <c r="E54" s="43" t="s">
        <v>217</v>
      </c>
      <c r="F54" s="44" t="s">
        <v>217</v>
      </c>
      <c r="G54" s="2">
        <v>0.0</v>
      </c>
      <c r="H54" s="2">
        <v>36.0</v>
      </c>
      <c r="K54" s="5" t="s">
        <v>261</v>
      </c>
      <c r="L54" s="2" t="s">
        <v>173</v>
      </c>
      <c r="M54" s="43">
        <v>0.33</v>
      </c>
      <c r="N54" s="43">
        <v>0.17</v>
      </c>
      <c r="O54" s="44">
        <v>0.17</v>
      </c>
      <c r="P54" s="5">
        <v>6.0</v>
      </c>
      <c r="Q54" s="2">
        <v>6.0</v>
      </c>
    </row>
    <row r="55" ht="15.75" customHeight="1">
      <c r="B55" s="5" t="s">
        <v>262</v>
      </c>
      <c r="C55" s="2" t="s">
        <v>180</v>
      </c>
      <c r="D55" s="43" t="s">
        <v>217</v>
      </c>
      <c r="E55" s="43" t="s">
        <v>217</v>
      </c>
      <c r="F55" s="44" t="s">
        <v>217</v>
      </c>
      <c r="G55" s="2">
        <v>0.0</v>
      </c>
      <c r="H55" s="2">
        <v>36.0</v>
      </c>
      <c r="K55" s="38" t="s">
        <v>218</v>
      </c>
      <c r="L55" s="19" t="s">
        <v>169</v>
      </c>
      <c r="M55" s="39">
        <v>0.17</v>
      </c>
      <c r="N55" s="39">
        <v>0.17</v>
      </c>
      <c r="O55" s="40">
        <v>0.0</v>
      </c>
      <c r="P55" s="5">
        <v>6.0</v>
      </c>
      <c r="Q55" s="2">
        <v>6.0</v>
      </c>
    </row>
    <row r="56" ht="15.75" customHeight="1">
      <c r="B56" s="5" t="s">
        <v>262</v>
      </c>
      <c r="C56" s="2" t="s">
        <v>254</v>
      </c>
      <c r="D56" s="54" t="s">
        <v>217</v>
      </c>
      <c r="E56" s="54" t="s">
        <v>217</v>
      </c>
      <c r="F56" s="55" t="s">
        <v>217</v>
      </c>
      <c r="G56" s="2">
        <v>0.0</v>
      </c>
      <c r="H56" s="2">
        <v>36.0</v>
      </c>
      <c r="K56" s="5" t="s">
        <v>218</v>
      </c>
      <c r="L56" s="2" t="s">
        <v>170</v>
      </c>
      <c r="M56" s="43">
        <v>0.17</v>
      </c>
      <c r="N56" s="43">
        <v>0.0</v>
      </c>
      <c r="O56" s="44">
        <v>0.17</v>
      </c>
      <c r="P56" s="5">
        <v>6.0</v>
      </c>
      <c r="Q56" s="2">
        <v>6.0</v>
      </c>
    </row>
    <row r="57" ht="15.75" customHeight="1">
      <c r="B57" s="38" t="s">
        <v>255</v>
      </c>
      <c r="C57" s="19" t="s">
        <v>169</v>
      </c>
      <c r="D57" s="39">
        <v>0.97</v>
      </c>
      <c r="E57" s="39">
        <v>0.83</v>
      </c>
      <c r="F57" s="40">
        <v>0.83</v>
      </c>
      <c r="G57" s="2">
        <v>30.0</v>
      </c>
      <c r="H57" s="2">
        <v>30.0</v>
      </c>
      <c r="K57" s="50" t="s">
        <v>218</v>
      </c>
      <c r="L57" s="51" t="s">
        <v>171</v>
      </c>
      <c r="M57" s="41">
        <v>0.0</v>
      </c>
      <c r="N57" s="41">
        <v>0.0</v>
      </c>
      <c r="O57" s="42">
        <v>0.0</v>
      </c>
      <c r="P57" s="5">
        <v>6.0</v>
      </c>
      <c r="Q57" s="2">
        <v>6.0</v>
      </c>
    </row>
    <row r="58" ht="15.75" customHeight="1">
      <c r="B58" s="5" t="s">
        <v>255</v>
      </c>
      <c r="C58" s="2" t="s">
        <v>170</v>
      </c>
      <c r="D58" s="41">
        <v>0.13</v>
      </c>
      <c r="E58" s="41">
        <v>0.03</v>
      </c>
      <c r="F58" s="42">
        <v>0.27</v>
      </c>
      <c r="G58" s="2">
        <v>30.0</v>
      </c>
      <c r="H58" s="2">
        <v>30.0</v>
      </c>
      <c r="K58" s="5" t="s">
        <v>218</v>
      </c>
      <c r="L58" s="2" t="s">
        <v>172</v>
      </c>
      <c r="M58" s="41">
        <v>0.0</v>
      </c>
      <c r="N58" s="41">
        <v>0.0</v>
      </c>
      <c r="O58" s="42">
        <v>0.0</v>
      </c>
      <c r="P58" s="5">
        <v>6.0</v>
      </c>
      <c r="Q58" s="2">
        <v>6.0</v>
      </c>
    </row>
    <row r="59" ht="15.75" customHeight="1">
      <c r="B59" s="5" t="s">
        <v>255</v>
      </c>
      <c r="C59" s="2" t="s">
        <v>171</v>
      </c>
      <c r="D59" s="41">
        <v>0.13</v>
      </c>
      <c r="E59" s="41">
        <v>0.03</v>
      </c>
      <c r="F59" s="42">
        <v>0.03</v>
      </c>
      <c r="G59" s="2">
        <v>30.0</v>
      </c>
      <c r="H59" s="2">
        <v>30.0</v>
      </c>
      <c r="K59" s="5" t="s">
        <v>218</v>
      </c>
      <c r="L59" s="2" t="s">
        <v>173</v>
      </c>
      <c r="M59" s="43">
        <v>0.0</v>
      </c>
      <c r="N59" s="43">
        <v>0.0</v>
      </c>
      <c r="O59" s="44">
        <v>0.0</v>
      </c>
      <c r="P59" s="5">
        <v>6.0</v>
      </c>
      <c r="Q59" s="2">
        <v>6.0</v>
      </c>
    </row>
    <row r="60" ht="15.75" customHeight="1">
      <c r="B60" s="5" t="s">
        <v>255</v>
      </c>
      <c r="C60" s="2" t="s">
        <v>172</v>
      </c>
      <c r="D60" s="41">
        <v>0.13</v>
      </c>
      <c r="E60" s="41">
        <v>0.03</v>
      </c>
      <c r="F60" s="42">
        <v>0.03</v>
      </c>
      <c r="G60" s="2">
        <v>30.0</v>
      </c>
      <c r="H60" s="2">
        <v>30.0</v>
      </c>
      <c r="K60" s="38" t="s">
        <v>264</v>
      </c>
      <c r="L60" s="19" t="s">
        <v>169</v>
      </c>
      <c r="M60" s="39">
        <v>1.0</v>
      </c>
      <c r="N60" s="39">
        <v>0.8</v>
      </c>
      <c r="O60" s="40">
        <v>1.0</v>
      </c>
      <c r="P60" s="5">
        <v>5.0</v>
      </c>
      <c r="Q60" s="2">
        <v>5.0</v>
      </c>
    </row>
    <row r="61" ht="15.75" customHeight="1">
      <c r="B61" s="5" t="s">
        <v>255</v>
      </c>
      <c r="C61" s="2" t="s">
        <v>173</v>
      </c>
      <c r="D61" s="41">
        <v>0.1</v>
      </c>
      <c r="E61" s="41">
        <v>0.03</v>
      </c>
      <c r="F61" s="42">
        <v>0.2</v>
      </c>
      <c r="G61" s="2">
        <v>30.0</v>
      </c>
      <c r="H61" s="2">
        <v>30.0</v>
      </c>
      <c r="K61" s="5" t="s">
        <v>264</v>
      </c>
      <c r="L61" s="2" t="s">
        <v>170</v>
      </c>
      <c r="M61" s="41">
        <v>0.6</v>
      </c>
      <c r="N61" s="41">
        <v>0.0</v>
      </c>
      <c r="O61" s="42">
        <v>0.6</v>
      </c>
      <c r="P61" s="5">
        <v>5.0</v>
      </c>
      <c r="Q61" s="2">
        <v>5.0</v>
      </c>
    </row>
    <row r="62" ht="15.75" customHeight="1">
      <c r="B62" s="5" t="s">
        <v>255</v>
      </c>
      <c r="C62" s="2" t="s">
        <v>174</v>
      </c>
      <c r="D62" s="41">
        <v>0.23</v>
      </c>
      <c r="E62" s="41">
        <v>0.03</v>
      </c>
      <c r="F62" s="42">
        <v>0.23</v>
      </c>
      <c r="G62" s="2">
        <v>30.0</v>
      </c>
      <c r="H62" s="2">
        <v>30.0</v>
      </c>
      <c r="K62" s="52" t="s">
        <v>264</v>
      </c>
      <c r="L62" s="53" t="s">
        <v>171</v>
      </c>
      <c r="M62" s="41">
        <v>0.8</v>
      </c>
      <c r="N62" s="41">
        <v>0.0</v>
      </c>
      <c r="O62" s="42">
        <v>0.2</v>
      </c>
      <c r="P62" s="5">
        <v>5.0</v>
      </c>
      <c r="Q62" s="2">
        <v>5.0</v>
      </c>
    </row>
    <row r="63" ht="15.75" customHeight="1">
      <c r="B63" s="5" t="s">
        <v>255</v>
      </c>
      <c r="C63" s="2" t="s">
        <v>175</v>
      </c>
      <c r="D63" s="41">
        <v>0.3</v>
      </c>
      <c r="E63" s="41">
        <v>0.07</v>
      </c>
      <c r="F63" s="42">
        <v>0.23</v>
      </c>
      <c r="G63" s="2">
        <v>30.0</v>
      </c>
      <c r="H63" s="2">
        <v>30.0</v>
      </c>
      <c r="K63" s="5" t="s">
        <v>264</v>
      </c>
      <c r="L63" s="2" t="s">
        <v>172</v>
      </c>
      <c r="M63" s="48">
        <v>0.4</v>
      </c>
      <c r="N63" s="48">
        <v>0.0</v>
      </c>
      <c r="O63" s="49">
        <v>0.2</v>
      </c>
      <c r="P63" s="5">
        <v>5.0</v>
      </c>
      <c r="Q63" s="2">
        <v>5.0</v>
      </c>
    </row>
    <row r="64" ht="15.75" customHeight="1">
      <c r="B64" s="5" t="s">
        <v>255</v>
      </c>
      <c r="C64" s="2" t="s">
        <v>176</v>
      </c>
      <c r="D64" s="43">
        <v>0.1</v>
      </c>
      <c r="E64" s="43">
        <v>0.03</v>
      </c>
      <c r="F64" s="44">
        <v>0.13</v>
      </c>
      <c r="G64" s="2">
        <v>30.0</v>
      </c>
      <c r="H64" s="2">
        <v>30.0</v>
      </c>
      <c r="K64" s="5" t="s">
        <v>264</v>
      </c>
      <c r="L64" s="2" t="s">
        <v>173</v>
      </c>
      <c r="M64" s="43">
        <v>0.2</v>
      </c>
      <c r="N64" s="43">
        <v>0.0</v>
      </c>
      <c r="O64" s="44">
        <v>0.4</v>
      </c>
      <c r="P64" s="5">
        <v>5.0</v>
      </c>
      <c r="Q64" s="2">
        <v>5.0</v>
      </c>
    </row>
    <row r="65" ht="15.75" customHeight="1">
      <c r="B65" s="50" t="s">
        <v>255</v>
      </c>
      <c r="C65" s="51" t="s">
        <v>177</v>
      </c>
      <c r="D65" s="41">
        <v>0.1</v>
      </c>
      <c r="E65" s="41">
        <v>0.0</v>
      </c>
      <c r="F65" s="42">
        <v>0.13</v>
      </c>
      <c r="G65" s="2">
        <v>30.0</v>
      </c>
      <c r="H65" s="2">
        <v>30.0</v>
      </c>
      <c r="K65" s="38" t="s">
        <v>223</v>
      </c>
      <c r="L65" s="19" t="s">
        <v>169</v>
      </c>
      <c r="M65" s="39">
        <v>1.0</v>
      </c>
      <c r="N65" s="39">
        <v>1.0</v>
      </c>
      <c r="O65" s="40">
        <v>1.0</v>
      </c>
      <c r="P65" s="5">
        <v>5.0</v>
      </c>
      <c r="Q65" s="2">
        <v>5.0</v>
      </c>
    </row>
    <row r="66" ht="15.75" customHeight="1">
      <c r="B66" s="5" t="s">
        <v>265</v>
      </c>
      <c r="C66" s="2" t="s">
        <v>250</v>
      </c>
      <c r="D66" s="41" t="s">
        <v>217</v>
      </c>
      <c r="E66" s="41" t="s">
        <v>217</v>
      </c>
      <c r="F66" s="42" t="s">
        <v>217</v>
      </c>
      <c r="G66" s="2">
        <v>0.0</v>
      </c>
      <c r="H66" s="2">
        <v>30.0</v>
      </c>
      <c r="K66" s="5" t="s">
        <v>223</v>
      </c>
      <c r="L66" s="2" t="s">
        <v>170</v>
      </c>
      <c r="M66" s="41">
        <v>0.6</v>
      </c>
      <c r="N66" s="41">
        <v>0.8</v>
      </c>
      <c r="O66" s="42">
        <v>0.8</v>
      </c>
      <c r="P66" s="5">
        <v>5.0</v>
      </c>
      <c r="Q66" s="2">
        <v>5.0</v>
      </c>
    </row>
    <row r="67" ht="15.75" customHeight="1">
      <c r="B67" s="5" t="s">
        <v>265</v>
      </c>
      <c r="C67" s="2" t="s">
        <v>179</v>
      </c>
      <c r="D67" s="41" t="s">
        <v>217</v>
      </c>
      <c r="E67" s="41" t="s">
        <v>217</v>
      </c>
      <c r="F67" s="42" t="s">
        <v>217</v>
      </c>
      <c r="G67" s="2">
        <v>0.0</v>
      </c>
      <c r="H67" s="2">
        <v>30.0</v>
      </c>
      <c r="K67" s="5" t="s">
        <v>223</v>
      </c>
      <c r="L67" s="2" t="s">
        <v>171</v>
      </c>
      <c r="M67" s="41">
        <v>0.6</v>
      </c>
      <c r="N67" s="41">
        <v>0.6</v>
      </c>
      <c r="O67" s="42">
        <v>0.6</v>
      </c>
      <c r="P67" s="5">
        <v>5.0</v>
      </c>
      <c r="Q67" s="2">
        <v>5.0</v>
      </c>
    </row>
    <row r="68" ht="15.75" customHeight="1">
      <c r="B68" s="5" t="s">
        <v>265</v>
      </c>
      <c r="C68" s="2" t="s">
        <v>180</v>
      </c>
      <c r="D68" s="41" t="s">
        <v>217</v>
      </c>
      <c r="E68" s="41" t="s">
        <v>217</v>
      </c>
      <c r="F68" s="42" t="s">
        <v>217</v>
      </c>
      <c r="G68" s="2">
        <v>0.0</v>
      </c>
      <c r="H68" s="2">
        <v>30.0</v>
      </c>
      <c r="K68" s="5" t="s">
        <v>223</v>
      </c>
      <c r="L68" s="2" t="s">
        <v>172</v>
      </c>
      <c r="M68" s="41">
        <v>0.6</v>
      </c>
      <c r="N68" s="41">
        <v>0.4</v>
      </c>
      <c r="O68" s="42">
        <v>0.6</v>
      </c>
      <c r="P68" s="5">
        <v>5.0</v>
      </c>
      <c r="Q68" s="2">
        <v>5.0</v>
      </c>
    </row>
    <row r="69" ht="15.75" customHeight="1">
      <c r="B69" s="45" t="s">
        <v>265</v>
      </c>
      <c r="C69" s="30" t="s">
        <v>254</v>
      </c>
      <c r="D69" s="46" t="s">
        <v>217</v>
      </c>
      <c r="E69" s="46" t="s">
        <v>217</v>
      </c>
      <c r="F69" s="47" t="s">
        <v>217</v>
      </c>
      <c r="G69" s="2">
        <v>0.0</v>
      </c>
      <c r="H69" s="2">
        <v>30.0</v>
      </c>
      <c r="K69" s="5" t="s">
        <v>223</v>
      </c>
      <c r="L69" s="2" t="s">
        <v>173</v>
      </c>
      <c r="M69" s="43">
        <v>0.6</v>
      </c>
      <c r="N69" s="43">
        <v>0.4</v>
      </c>
      <c r="O69" s="44">
        <v>0.4</v>
      </c>
      <c r="P69" s="5">
        <v>5.0</v>
      </c>
      <c r="Q69" s="2">
        <v>5.0</v>
      </c>
    </row>
    <row r="70" ht="15.75" customHeight="1">
      <c r="B70" s="5" t="s">
        <v>212</v>
      </c>
      <c r="C70" s="2" t="s">
        <v>169</v>
      </c>
      <c r="D70" s="48">
        <v>0.84</v>
      </c>
      <c r="E70" s="48">
        <v>0.74</v>
      </c>
      <c r="F70" s="49">
        <v>0.53</v>
      </c>
      <c r="G70" s="2">
        <v>19.0</v>
      </c>
      <c r="H70" s="2">
        <v>19.0</v>
      </c>
      <c r="K70" s="38" t="s">
        <v>263</v>
      </c>
      <c r="L70" s="19" t="s">
        <v>169</v>
      </c>
      <c r="M70" s="39">
        <v>0.8</v>
      </c>
      <c r="N70" s="39">
        <v>0.2</v>
      </c>
      <c r="O70" s="40">
        <v>0.2</v>
      </c>
      <c r="P70" s="5">
        <v>5.0</v>
      </c>
      <c r="Q70" s="2">
        <v>5.0</v>
      </c>
    </row>
    <row r="71" ht="15.75" customHeight="1">
      <c r="B71" s="5" t="s">
        <v>212</v>
      </c>
      <c r="C71" s="2" t="s">
        <v>170</v>
      </c>
      <c r="D71" s="41">
        <v>0.68</v>
      </c>
      <c r="E71" s="41">
        <v>0.32</v>
      </c>
      <c r="F71" s="42">
        <v>0.47</v>
      </c>
      <c r="G71" s="2">
        <v>19.0</v>
      </c>
      <c r="H71" s="2">
        <v>19.0</v>
      </c>
      <c r="K71" s="5" t="s">
        <v>263</v>
      </c>
      <c r="L71" s="2" t="s">
        <v>170</v>
      </c>
      <c r="M71" s="41">
        <v>0.4</v>
      </c>
      <c r="N71" s="41">
        <v>0.4</v>
      </c>
      <c r="O71" s="42">
        <v>0.4</v>
      </c>
      <c r="P71" s="5">
        <v>5.0</v>
      </c>
      <c r="Q71" s="2">
        <v>5.0</v>
      </c>
    </row>
    <row r="72" ht="15.75" customHeight="1">
      <c r="B72" s="5" t="s">
        <v>212</v>
      </c>
      <c r="C72" s="2" t="s">
        <v>171</v>
      </c>
      <c r="D72" s="41">
        <v>0.53</v>
      </c>
      <c r="E72" s="41">
        <v>0.26</v>
      </c>
      <c r="F72" s="42">
        <v>0.32</v>
      </c>
      <c r="G72" s="2">
        <v>19.0</v>
      </c>
      <c r="H72" s="2">
        <v>19.0</v>
      </c>
      <c r="K72" s="5" t="s">
        <v>263</v>
      </c>
      <c r="L72" s="2" t="s">
        <v>171</v>
      </c>
      <c r="M72" s="41">
        <v>0.4</v>
      </c>
      <c r="N72" s="41">
        <v>0.2</v>
      </c>
      <c r="O72" s="42">
        <v>0.0</v>
      </c>
      <c r="P72" s="5">
        <v>5.0</v>
      </c>
      <c r="Q72" s="2">
        <v>5.0</v>
      </c>
    </row>
    <row r="73" ht="15.75" customHeight="1">
      <c r="B73" s="52" t="s">
        <v>212</v>
      </c>
      <c r="C73" s="53" t="s">
        <v>172</v>
      </c>
      <c r="D73" s="41">
        <v>0.42</v>
      </c>
      <c r="E73" s="41">
        <v>0.11</v>
      </c>
      <c r="F73" s="42">
        <v>0.26</v>
      </c>
      <c r="G73" s="2">
        <v>19.0</v>
      </c>
      <c r="H73" s="2">
        <v>19.0</v>
      </c>
      <c r="K73" s="5" t="s">
        <v>263</v>
      </c>
      <c r="L73" s="2" t="s">
        <v>172</v>
      </c>
      <c r="M73" s="43">
        <v>0.0</v>
      </c>
      <c r="N73" s="43">
        <v>0.0</v>
      </c>
      <c r="O73" s="44">
        <v>0.0</v>
      </c>
      <c r="P73" s="5">
        <v>5.0</v>
      </c>
      <c r="Q73" s="2">
        <v>5.0</v>
      </c>
    </row>
    <row r="74" ht="15.75" customHeight="1">
      <c r="B74" s="5" t="s">
        <v>212</v>
      </c>
      <c r="C74" s="2" t="s">
        <v>173</v>
      </c>
      <c r="D74" s="48">
        <v>0.26</v>
      </c>
      <c r="E74" s="48">
        <v>0.32</v>
      </c>
      <c r="F74" s="49">
        <v>0.47</v>
      </c>
      <c r="G74" s="2">
        <v>19.0</v>
      </c>
      <c r="H74" s="2">
        <v>19.0</v>
      </c>
      <c r="K74" s="50" t="s">
        <v>263</v>
      </c>
      <c r="L74" s="51" t="s">
        <v>173</v>
      </c>
      <c r="M74" s="43">
        <v>0.0</v>
      </c>
      <c r="N74" s="43">
        <v>0.2</v>
      </c>
      <c r="O74" s="44">
        <v>0.0</v>
      </c>
      <c r="P74" s="5">
        <v>5.0</v>
      </c>
      <c r="Q74" s="2">
        <v>5.0</v>
      </c>
    </row>
    <row r="75" ht="15.75" customHeight="1">
      <c r="B75" s="5" t="s">
        <v>212</v>
      </c>
      <c r="C75" s="2" t="s">
        <v>174</v>
      </c>
      <c r="D75" s="41">
        <v>0.26</v>
      </c>
      <c r="E75" s="41">
        <v>0.0</v>
      </c>
      <c r="F75" s="42">
        <v>0.32</v>
      </c>
      <c r="G75" s="2">
        <v>19.0</v>
      </c>
      <c r="H75" s="2">
        <v>19.0</v>
      </c>
      <c r="K75" s="38" t="s">
        <v>226</v>
      </c>
      <c r="L75" s="19" t="s">
        <v>169</v>
      </c>
      <c r="M75" s="39">
        <v>0.67</v>
      </c>
      <c r="N75" s="39">
        <v>0.67</v>
      </c>
      <c r="O75" s="40">
        <v>1.0</v>
      </c>
      <c r="P75" s="5">
        <v>3.0</v>
      </c>
      <c r="Q75" s="2">
        <v>3.0</v>
      </c>
    </row>
    <row r="76" ht="15.75" customHeight="1">
      <c r="B76" s="5" t="s">
        <v>212</v>
      </c>
      <c r="C76" s="2" t="s">
        <v>175</v>
      </c>
      <c r="D76" s="41">
        <v>0.58</v>
      </c>
      <c r="E76" s="41">
        <v>0.16</v>
      </c>
      <c r="F76" s="42">
        <v>0.47</v>
      </c>
      <c r="G76" s="2">
        <v>19.0</v>
      </c>
      <c r="H76" s="2">
        <v>19.0</v>
      </c>
      <c r="K76" s="5" t="s">
        <v>226</v>
      </c>
      <c r="L76" s="2" t="s">
        <v>170</v>
      </c>
      <c r="M76" s="41">
        <v>0.67</v>
      </c>
      <c r="N76" s="41">
        <v>0.67</v>
      </c>
      <c r="O76" s="42">
        <v>0.67</v>
      </c>
      <c r="P76" s="5">
        <v>3.0</v>
      </c>
      <c r="Q76" s="2">
        <v>3.0</v>
      </c>
    </row>
    <row r="77" ht="15.75" customHeight="1">
      <c r="B77" s="5" t="s">
        <v>212</v>
      </c>
      <c r="C77" s="2" t="s">
        <v>176</v>
      </c>
      <c r="D77" s="41">
        <v>0.16</v>
      </c>
      <c r="E77" s="41">
        <v>0.16</v>
      </c>
      <c r="F77" s="42">
        <v>0.21</v>
      </c>
      <c r="G77" s="2">
        <v>19.0</v>
      </c>
      <c r="H77" s="2">
        <v>19.0</v>
      </c>
      <c r="K77" s="5" t="s">
        <v>226</v>
      </c>
      <c r="L77" s="2" t="s">
        <v>171</v>
      </c>
      <c r="M77" s="41">
        <v>0.0</v>
      </c>
      <c r="N77" s="41">
        <v>0.0</v>
      </c>
      <c r="O77" s="42">
        <v>0.33</v>
      </c>
      <c r="P77" s="5">
        <v>3.0</v>
      </c>
      <c r="Q77" s="2">
        <v>3.0</v>
      </c>
    </row>
    <row r="78" ht="15.75" customHeight="1">
      <c r="B78" s="5" t="s">
        <v>212</v>
      </c>
      <c r="C78" s="2" t="s">
        <v>177</v>
      </c>
      <c r="D78" s="41">
        <v>0.32</v>
      </c>
      <c r="E78" s="41">
        <v>0.16</v>
      </c>
      <c r="F78" s="42">
        <v>0.42</v>
      </c>
      <c r="G78" s="2">
        <v>19.0</v>
      </c>
      <c r="H78" s="2">
        <v>19.0</v>
      </c>
      <c r="K78" s="5" t="s">
        <v>226</v>
      </c>
      <c r="L78" s="2" t="s">
        <v>172</v>
      </c>
      <c r="M78" s="41">
        <v>0.0</v>
      </c>
      <c r="N78" s="41">
        <v>0.0</v>
      </c>
      <c r="O78" s="42">
        <v>0.33</v>
      </c>
      <c r="P78" s="5">
        <v>3.0</v>
      </c>
      <c r="Q78" s="2">
        <v>3.0</v>
      </c>
    </row>
    <row r="79" ht="15.75" customHeight="1">
      <c r="B79" s="5" t="s">
        <v>266</v>
      </c>
      <c r="C79" s="2" t="s">
        <v>250</v>
      </c>
      <c r="D79" s="41">
        <v>1.0</v>
      </c>
      <c r="E79" s="41">
        <v>1.0</v>
      </c>
      <c r="F79" s="42">
        <v>1.0</v>
      </c>
      <c r="G79" s="2">
        <v>1.0</v>
      </c>
      <c r="H79" s="2">
        <v>19.0</v>
      </c>
      <c r="K79" s="5" t="s">
        <v>226</v>
      </c>
      <c r="L79" s="2" t="s">
        <v>173</v>
      </c>
      <c r="M79" s="43">
        <v>0.0</v>
      </c>
      <c r="N79" s="43">
        <v>0.33</v>
      </c>
      <c r="O79" s="44">
        <v>0.33</v>
      </c>
      <c r="P79" s="5">
        <v>3.0</v>
      </c>
      <c r="Q79" s="2">
        <v>3.0</v>
      </c>
    </row>
    <row r="80" ht="15.75" customHeight="1">
      <c r="B80" s="5" t="s">
        <v>266</v>
      </c>
      <c r="C80" s="2" t="s">
        <v>254</v>
      </c>
      <c r="D80" s="41">
        <v>1.0</v>
      </c>
      <c r="E80" s="41">
        <v>1.0</v>
      </c>
      <c r="F80" s="42">
        <v>1.0</v>
      </c>
      <c r="G80" s="2">
        <v>1.0</v>
      </c>
      <c r="H80" s="2">
        <v>19.0</v>
      </c>
      <c r="K80" s="38" t="s">
        <v>269</v>
      </c>
      <c r="L80" s="19" t="s">
        <v>169</v>
      </c>
      <c r="M80" s="39">
        <v>1.0</v>
      </c>
      <c r="N80" s="39">
        <v>1.0</v>
      </c>
      <c r="O80" s="40">
        <v>1.0</v>
      </c>
      <c r="P80" s="5">
        <v>2.0</v>
      </c>
      <c r="Q80" s="2">
        <v>2.0</v>
      </c>
    </row>
    <row r="81" ht="15.75" customHeight="1">
      <c r="B81" s="5" t="s">
        <v>267</v>
      </c>
      <c r="C81" s="2" t="s">
        <v>179</v>
      </c>
      <c r="D81" s="41" t="s">
        <v>217</v>
      </c>
      <c r="E81" s="41" t="s">
        <v>217</v>
      </c>
      <c r="F81" s="42" t="s">
        <v>217</v>
      </c>
      <c r="G81" s="2">
        <v>0.0</v>
      </c>
      <c r="H81" s="2">
        <v>19.0</v>
      </c>
      <c r="K81" s="5" t="s">
        <v>269</v>
      </c>
      <c r="L81" s="2" t="s">
        <v>170</v>
      </c>
      <c r="M81" s="41">
        <v>0.5</v>
      </c>
      <c r="N81" s="41">
        <v>0.5</v>
      </c>
      <c r="O81" s="42">
        <v>0.5</v>
      </c>
      <c r="P81" s="5">
        <v>2.0</v>
      </c>
      <c r="Q81" s="2">
        <v>2.0</v>
      </c>
    </row>
    <row r="82" ht="15.75" customHeight="1">
      <c r="B82" s="5" t="s">
        <v>267</v>
      </c>
      <c r="C82" s="2" t="s">
        <v>180</v>
      </c>
      <c r="D82" s="43" t="s">
        <v>217</v>
      </c>
      <c r="E82" s="43" t="s">
        <v>217</v>
      </c>
      <c r="F82" s="44" t="s">
        <v>217</v>
      </c>
      <c r="G82" s="2">
        <v>0.0</v>
      </c>
      <c r="H82" s="2">
        <v>19.0</v>
      </c>
      <c r="K82" s="5" t="s">
        <v>269</v>
      </c>
      <c r="L82" s="2" t="s">
        <v>171</v>
      </c>
      <c r="M82" s="41">
        <v>0.5</v>
      </c>
      <c r="N82" s="41">
        <v>0.0</v>
      </c>
      <c r="O82" s="42">
        <v>0.5</v>
      </c>
      <c r="P82" s="5">
        <v>2.0</v>
      </c>
      <c r="Q82" s="2">
        <v>2.0</v>
      </c>
    </row>
    <row r="83" ht="15.75" customHeight="1">
      <c r="B83" s="38" t="s">
        <v>214</v>
      </c>
      <c r="C83" s="19" t="s">
        <v>169</v>
      </c>
      <c r="D83" s="39">
        <v>0.91</v>
      </c>
      <c r="E83" s="39">
        <v>0.82</v>
      </c>
      <c r="F83" s="40">
        <v>0.82</v>
      </c>
      <c r="G83" s="2">
        <v>11.0</v>
      </c>
      <c r="H83" s="2">
        <v>11.0</v>
      </c>
      <c r="K83" s="5" t="s">
        <v>269</v>
      </c>
      <c r="L83" s="2" t="s">
        <v>172</v>
      </c>
      <c r="M83" s="41">
        <v>0.5</v>
      </c>
      <c r="N83" s="41">
        <v>0.0</v>
      </c>
      <c r="O83" s="42">
        <v>0.5</v>
      </c>
      <c r="P83" s="5">
        <v>2.0</v>
      </c>
      <c r="Q83" s="2">
        <v>2.0</v>
      </c>
    </row>
    <row r="84" ht="15.75" customHeight="1">
      <c r="B84" s="5" t="s">
        <v>214</v>
      </c>
      <c r="C84" s="2" t="s">
        <v>170</v>
      </c>
      <c r="D84" s="41">
        <v>0.36</v>
      </c>
      <c r="E84" s="41">
        <v>0.18</v>
      </c>
      <c r="F84" s="42">
        <v>0.73</v>
      </c>
      <c r="G84" s="2">
        <v>11.0</v>
      </c>
      <c r="H84" s="2">
        <v>11.0</v>
      </c>
      <c r="K84" s="5" t="s">
        <v>269</v>
      </c>
      <c r="L84" s="2" t="s">
        <v>173</v>
      </c>
      <c r="M84" s="43">
        <v>0.0</v>
      </c>
      <c r="N84" s="43">
        <v>0.5</v>
      </c>
      <c r="O84" s="44">
        <v>0.5</v>
      </c>
      <c r="P84" s="5">
        <v>2.0</v>
      </c>
      <c r="Q84" s="2">
        <v>2.0</v>
      </c>
    </row>
    <row r="85" ht="15.75" customHeight="1">
      <c r="B85" s="5" t="s">
        <v>214</v>
      </c>
      <c r="C85" s="2" t="s">
        <v>171</v>
      </c>
      <c r="D85" s="41">
        <v>0.55</v>
      </c>
      <c r="E85" s="41">
        <v>0.18</v>
      </c>
      <c r="F85" s="42">
        <v>0.45</v>
      </c>
      <c r="G85" s="2">
        <v>11.0</v>
      </c>
      <c r="H85" s="2">
        <v>11.0</v>
      </c>
      <c r="K85" s="38" t="s">
        <v>232</v>
      </c>
      <c r="L85" s="19" t="s">
        <v>169</v>
      </c>
      <c r="M85" s="39">
        <v>0.5</v>
      </c>
      <c r="N85" s="39">
        <v>0.5</v>
      </c>
      <c r="O85" s="40">
        <v>0.5</v>
      </c>
      <c r="P85" s="5">
        <v>2.0</v>
      </c>
      <c r="Q85" s="2">
        <v>2.0</v>
      </c>
    </row>
    <row r="86" ht="15.75" customHeight="1">
      <c r="B86" s="5" t="s">
        <v>214</v>
      </c>
      <c r="C86" s="2" t="s">
        <v>172</v>
      </c>
      <c r="D86" s="41">
        <v>0.55</v>
      </c>
      <c r="E86" s="41">
        <v>0.18</v>
      </c>
      <c r="F86" s="42">
        <v>0.64</v>
      </c>
      <c r="G86" s="2">
        <v>11.0</v>
      </c>
      <c r="H86" s="2">
        <v>11.0</v>
      </c>
      <c r="K86" s="5" t="s">
        <v>232</v>
      </c>
      <c r="L86" s="2" t="s">
        <v>170</v>
      </c>
      <c r="M86" s="41">
        <v>0.5</v>
      </c>
      <c r="N86" s="41">
        <v>0.5</v>
      </c>
      <c r="O86" s="42">
        <v>0.5</v>
      </c>
      <c r="P86" s="5">
        <v>2.0</v>
      </c>
      <c r="Q86" s="2">
        <v>2.0</v>
      </c>
    </row>
    <row r="87" ht="15.75" customHeight="1">
      <c r="B87" s="5" t="s">
        <v>214</v>
      </c>
      <c r="C87" s="2" t="s">
        <v>173</v>
      </c>
      <c r="D87" s="41">
        <v>0.55</v>
      </c>
      <c r="E87" s="41">
        <v>0.18</v>
      </c>
      <c r="F87" s="42">
        <v>0.73</v>
      </c>
      <c r="G87" s="2">
        <v>11.0</v>
      </c>
      <c r="H87" s="2">
        <v>11.0</v>
      </c>
      <c r="K87" s="52" t="s">
        <v>232</v>
      </c>
      <c r="L87" s="53" t="s">
        <v>171</v>
      </c>
      <c r="M87" s="41">
        <v>0.5</v>
      </c>
      <c r="N87" s="41">
        <v>0.0</v>
      </c>
      <c r="O87" s="42">
        <v>0.5</v>
      </c>
      <c r="P87" s="5">
        <v>2.0</v>
      </c>
      <c r="Q87" s="2">
        <v>2.0</v>
      </c>
    </row>
    <row r="88" ht="15.75" customHeight="1">
      <c r="B88" s="5" t="s">
        <v>214</v>
      </c>
      <c r="C88" s="2" t="s">
        <v>174</v>
      </c>
      <c r="D88" s="41">
        <v>0.18</v>
      </c>
      <c r="E88" s="41">
        <v>0.09</v>
      </c>
      <c r="F88" s="42">
        <v>0.55</v>
      </c>
      <c r="G88" s="2">
        <v>11.0</v>
      </c>
      <c r="H88" s="2">
        <v>11.0</v>
      </c>
      <c r="K88" s="5" t="s">
        <v>232</v>
      </c>
      <c r="L88" s="2" t="s">
        <v>172</v>
      </c>
      <c r="M88" s="48">
        <v>0.0</v>
      </c>
      <c r="N88" s="48">
        <v>0.0</v>
      </c>
      <c r="O88" s="49">
        <v>0.5</v>
      </c>
      <c r="P88" s="5">
        <v>2.0</v>
      </c>
      <c r="Q88" s="2">
        <v>2.0</v>
      </c>
    </row>
    <row r="89" ht="15.75" customHeight="1">
      <c r="B89" s="5" t="s">
        <v>214</v>
      </c>
      <c r="C89" s="2" t="s">
        <v>175</v>
      </c>
      <c r="D89" s="41">
        <v>0.27</v>
      </c>
      <c r="E89" s="41">
        <v>0.09</v>
      </c>
      <c r="F89" s="42">
        <v>0.55</v>
      </c>
      <c r="G89" s="2">
        <v>11.0</v>
      </c>
      <c r="H89" s="2">
        <v>11.0</v>
      </c>
      <c r="K89" s="5" t="s">
        <v>232</v>
      </c>
      <c r="L89" s="2" t="s">
        <v>173</v>
      </c>
      <c r="M89" s="43">
        <v>0.0</v>
      </c>
      <c r="N89" s="43">
        <v>0.0</v>
      </c>
      <c r="O89" s="44">
        <v>0.0</v>
      </c>
      <c r="P89" s="5">
        <v>2.0</v>
      </c>
      <c r="Q89" s="2">
        <v>2.0</v>
      </c>
    </row>
    <row r="90" ht="15.75" customHeight="1">
      <c r="B90" s="5" t="s">
        <v>214</v>
      </c>
      <c r="C90" s="2" t="s">
        <v>176</v>
      </c>
      <c r="D90" s="41">
        <v>0.45</v>
      </c>
      <c r="E90" s="41">
        <v>0.09</v>
      </c>
      <c r="F90" s="42">
        <v>0.64</v>
      </c>
      <c r="G90" s="2">
        <v>11.0</v>
      </c>
      <c r="H90" s="2">
        <v>11.0</v>
      </c>
      <c r="K90" s="38" t="s">
        <v>231</v>
      </c>
      <c r="L90" s="19" t="s">
        <v>169</v>
      </c>
      <c r="M90" s="39">
        <v>1.0</v>
      </c>
      <c r="N90" s="39">
        <v>1.0</v>
      </c>
      <c r="O90" s="40">
        <v>0.5</v>
      </c>
      <c r="P90" s="5">
        <v>2.0</v>
      </c>
      <c r="Q90" s="2">
        <v>2.0</v>
      </c>
    </row>
    <row r="91" ht="15.75" customHeight="1">
      <c r="B91" s="52" t="s">
        <v>214</v>
      </c>
      <c r="C91" s="53" t="s">
        <v>177</v>
      </c>
      <c r="D91" s="41">
        <v>0.36</v>
      </c>
      <c r="E91" s="41">
        <v>0.18</v>
      </c>
      <c r="F91" s="42">
        <v>0.45</v>
      </c>
      <c r="G91" s="2">
        <v>11.0</v>
      </c>
      <c r="H91" s="2">
        <v>11.0</v>
      </c>
      <c r="K91" s="5" t="s">
        <v>231</v>
      </c>
      <c r="L91" s="2" t="s">
        <v>170</v>
      </c>
      <c r="M91" s="41">
        <v>0.0</v>
      </c>
      <c r="N91" s="41">
        <v>0.0</v>
      </c>
      <c r="O91" s="42">
        <v>0.5</v>
      </c>
      <c r="P91" s="5">
        <v>2.0</v>
      </c>
      <c r="Q91" s="2">
        <v>2.0</v>
      </c>
    </row>
    <row r="92" ht="15.75" customHeight="1">
      <c r="B92" s="5" t="s">
        <v>270</v>
      </c>
      <c r="C92" s="2" t="s">
        <v>250</v>
      </c>
      <c r="D92" s="48" t="s">
        <v>217</v>
      </c>
      <c r="E92" s="48" t="s">
        <v>217</v>
      </c>
      <c r="F92" s="49" t="s">
        <v>217</v>
      </c>
      <c r="G92" s="2">
        <v>0.0</v>
      </c>
      <c r="H92" s="2">
        <v>11.0</v>
      </c>
      <c r="K92" s="5" t="s">
        <v>231</v>
      </c>
      <c r="L92" s="2" t="s">
        <v>171</v>
      </c>
      <c r="M92" s="41">
        <v>0.5</v>
      </c>
      <c r="N92" s="41">
        <v>0.0</v>
      </c>
      <c r="O92" s="42">
        <v>0.0</v>
      </c>
      <c r="P92" s="5">
        <v>2.0</v>
      </c>
      <c r="Q92" s="2">
        <v>2.0</v>
      </c>
    </row>
    <row r="93" ht="15.75" customHeight="1">
      <c r="B93" s="5" t="s">
        <v>270</v>
      </c>
      <c r="C93" s="2" t="s">
        <v>179</v>
      </c>
      <c r="D93" s="41" t="s">
        <v>217</v>
      </c>
      <c r="E93" s="41" t="s">
        <v>217</v>
      </c>
      <c r="F93" s="42" t="s">
        <v>217</v>
      </c>
      <c r="G93" s="2">
        <v>0.0</v>
      </c>
      <c r="H93" s="2">
        <v>11.0</v>
      </c>
      <c r="K93" s="5" t="s">
        <v>231</v>
      </c>
      <c r="L93" s="2" t="s">
        <v>172</v>
      </c>
      <c r="M93" s="41">
        <v>0.0</v>
      </c>
      <c r="N93" s="41">
        <v>0.0</v>
      </c>
      <c r="O93" s="42">
        <v>0.0</v>
      </c>
      <c r="P93" s="5">
        <v>2.0</v>
      </c>
      <c r="Q93" s="2">
        <v>2.0</v>
      </c>
    </row>
    <row r="94" ht="15.75" customHeight="1">
      <c r="B94" s="5" t="s">
        <v>270</v>
      </c>
      <c r="C94" s="2" t="s">
        <v>180</v>
      </c>
      <c r="D94" s="41" t="s">
        <v>217</v>
      </c>
      <c r="E94" s="41" t="s">
        <v>217</v>
      </c>
      <c r="F94" s="42" t="s">
        <v>217</v>
      </c>
      <c r="G94" s="2">
        <v>0.0</v>
      </c>
      <c r="H94" s="2">
        <v>11.0</v>
      </c>
      <c r="K94" s="5" t="s">
        <v>231</v>
      </c>
      <c r="L94" s="2" t="s">
        <v>173</v>
      </c>
      <c r="M94" s="43">
        <v>0.0</v>
      </c>
      <c r="N94" s="43">
        <v>0.0</v>
      </c>
      <c r="O94" s="44">
        <v>0.0</v>
      </c>
      <c r="P94" s="5">
        <v>2.0</v>
      </c>
      <c r="Q94" s="2">
        <v>2.0</v>
      </c>
    </row>
    <row r="95" ht="15.75" customHeight="1">
      <c r="B95" s="45" t="s">
        <v>270</v>
      </c>
      <c r="C95" s="30" t="s">
        <v>254</v>
      </c>
      <c r="D95" s="46" t="s">
        <v>217</v>
      </c>
      <c r="E95" s="46" t="s">
        <v>217</v>
      </c>
      <c r="F95" s="47" t="s">
        <v>217</v>
      </c>
      <c r="G95" s="2">
        <v>0.0</v>
      </c>
      <c r="H95" s="2">
        <v>11.0</v>
      </c>
      <c r="K95" s="38" t="s">
        <v>268</v>
      </c>
      <c r="L95" s="19" t="s">
        <v>169</v>
      </c>
      <c r="M95" s="39">
        <v>1.0</v>
      </c>
      <c r="N95" s="39">
        <v>1.0</v>
      </c>
      <c r="O95" s="40">
        <v>1.0</v>
      </c>
      <c r="P95" s="5">
        <v>2.0</v>
      </c>
      <c r="Q95" s="2">
        <v>2.0</v>
      </c>
    </row>
    <row r="96" ht="15.75" customHeight="1">
      <c r="B96" s="5" t="s">
        <v>258</v>
      </c>
      <c r="C96" s="2" t="s">
        <v>169</v>
      </c>
      <c r="D96" s="48">
        <v>0.86</v>
      </c>
      <c r="E96" s="48">
        <v>0.86</v>
      </c>
      <c r="F96" s="49">
        <v>0.86</v>
      </c>
      <c r="G96" s="2">
        <v>7.0</v>
      </c>
      <c r="H96" s="2">
        <v>7.0</v>
      </c>
      <c r="K96" s="5" t="s">
        <v>268</v>
      </c>
      <c r="L96" s="2" t="s">
        <v>170</v>
      </c>
      <c r="M96" s="41">
        <v>0.5</v>
      </c>
      <c r="N96" s="41">
        <v>0.5</v>
      </c>
      <c r="O96" s="42">
        <v>1.0</v>
      </c>
      <c r="P96" s="5">
        <v>2.0</v>
      </c>
      <c r="Q96" s="2">
        <v>2.0</v>
      </c>
    </row>
    <row r="97" ht="15.75" customHeight="1">
      <c r="B97" s="5" t="s">
        <v>258</v>
      </c>
      <c r="C97" s="2" t="s">
        <v>170</v>
      </c>
      <c r="D97" s="41">
        <v>0.43</v>
      </c>
      <c r="E97" s="41">
        <v>0.0</v>
      </c>
      <c r="F97" s="42">
        <v>0.86</v>
      </c>
      <c r="G97" s="2">
        <v>7.0</v>
      </c>
      <c r="H97" s="2">
        <v>7.0</v>
      </c>
      <c r="K97" s="5" t="s">
        <v>268</v>
      </c>
      <c r="L97" s="2" t="s">
        <v>171</v>
      </c>
      <c r="M97" s="41">
        <v>0.0</v>
      </c>
      <c r="N97" s="41">
        <v>0.0</v>
      </c>
      <c r="O97" s="42">
        <v>0.0</v>
      </c>
      <c r="P97" s="5">
        <v>2.0</v>
      </c>
      <c r="Q97" s="2">
        <v>2.0</v>
      </c>
    </row>
    <row r="98" ht="15.75" customHeight="1">
      <c r="B98" s="5" t="s">
        <v>258</v>
      </c>
      <c r="C98" s="2" t="s">
        <v>171</v>
      </c>
      <c r="D98" s="41">
        <v>0.43</v>
      </c>
      <c r="E98" s="41">
        <v>0.0</v>
      </c>
      <c r="F98" s="42">
        <v>0.14</v>
      </c>
      <c r="G98" s="2">
        <v>7.0</v>
      </c>
      <c r="H98" s="2">
        <v>7.0</v>
      </c>
      <c r="K98" s="5" t="s">
        <v>268</v>
      </c>
      <c r="L98" s="2" t="s">
        <v>172</v>
      </c>
      <c r="M98" s="41">
        <v>0.0</v>
      </c>
      <c r="N98" s="41">
        <v>0.0</v>
      </c>
      <c r="O98" s="42">
        <v>0.5</v>
      </c>
      <c r="P98" s="5">
        <v>2.0</v>
      </c>
      <c r="Q98" s="2">
        <v>2.0</v>
      </c>
    </row>
    <row r="99" ht="15.75" customHeight="1">
      <c r="B99" s="5" t="s">
        <v>258</v>
      </c>
      <c r="C99" s="2" t="s">
        <v>172</v>
      </c>
      <c r="D99" s="41">
        <v>0.43</v>
      </c>
      <c r="E99" s="41">
        <v>0.0</v>
      </c>
      <c r="F99" s="42">
        <v>0.14</v>
      </c>
      <c r="G99" s="2">
        <v>7.0</v>
      </c>
      <c r="H99" s="2">
        <v>7.0</v>
      </c>
      <c r="K99" s="5" t="s">
        <v>268</v>
      </c>
      <c r="L99" s="2" t="s">
        <v>173</v>
      </c>
      <c r="M99" s="43">
        <v>0.0</v>
      </c>
      <c r="N99" s="43">
        <v>0.0</v>
      </c>
      <c r="O99" s="44">
        <v>0.5</v>
      </c>
      <c r="P99" s="5">
        <v>2.0</v>
      </c>
      <c r="Q99" s="2">
        <v>2.0</v>
      </c>
    </row>
    <row r="100" ht="15.75" customHeight="1">
      <c r="B100" s="5" t="s">
        <v>258</v>
      </c>
      <c r="C100" s="2" t="s">
        <v>173</v>
      </c>
      <c r="D100" s="43">
        <v>0.14</v>
      </c>
      <c r="E100" s="43">
        <v>0.14</v>
      </c>
      <c r="F100" s="44">
        <v>0.43</v>
      </c>
      <c r="G100" s="2">
        <v>7.0</v>
      </c>
      <c r="H100" s="2">
        <v>7.0</v>
      </c>
      <c r="K100" s="38" t="s">
        <v>275</v>
      </c>
      <c r="L100" s="19" t="s">
        <v>169</v>
      </c>
      <c r="M100" s="39">
        <v>1.0</v>
      </c>
      <c r="N100" s="39">
        <v>1.0</v>
      </c>
      <c r="O100" s="40">
        <v>0.0</v>
      </c>
      <c r="P100" s="5">
        <v>1.0</v>
      </c>
      <c r="Q100" s="2">
        <v>1.0</v>
      </c>
    </row>
    <row r="101" ht="15.75" customHeight="1">
      <c r="B101" s="50" t="s">
        <v>258</v>
      </c>
      <c r="C101" s="51" t="s">
        <v>174</v>
      </c>
      <c r="D101" s="41">
        <v>0.14</v>
      </c>
      <c r="E101" s="41">
        <v>0.0</v>
      </c>
      <c r="F101" s="42">
        <v>0.29</v>
      </c>
      <c r="G101" s="2">
        <v>7.0</v>
      </c>
      <c r="H101" s="2">
        <v>7.0</v>
      </c>
      <c r="K101" s="52" t="s">
        <v>275</v>
      </c>
      <c r="L101" s="53" t="s">
        <v>170</v>
      </c>
      <c r="M101" s="41">
        <v>1.0</v>
      </c>
      <c r="N101" s="41">
        <v>1.0</v>
      </c>
      <c r="O101" s="42">
        <v>1.0</v>
      </c>
      <c r="P101" s="5">
        <v>1.0</v>
      </c>
      <c r="Q101" s="2">
        <v>1.0</v>
      </c>
    </row>
    <row r="102" ht="15.75" customHeight="1">
      <c r="B102" s="5" t="s">
        <v>258</v>
      </c>
      <c r="C102" s="2" t="s">
        <v>175</v>
      </c>
      <c r="D102" s="41">
        <v>0.14</v>
      </c>
      <c r="E102" s="41">
        <v>0.0</v>
      </c>
      <c r="F102" s="42">
        <v>0.57</v>
      </c>
      <c r="G102" s="2">
        <v>7.0</v>
      </c>
      <c r="H102" s="2">
        <v>7.0</v>
      </c>
      <c r="K102" s="5" t="s">
        <v>275</v>
      </c>
      <c r="L102" s="2" t="s">
        <v>171</v>
      </c>
      <c r="M102" s="48">
        <v>1.0</v>
      </c>
      <c r="N102" s="48">
        <v>0.0</v>
      </c>
      <c r="O102" s="49">
        <v>1.0</v>
      </c>
      <c r="P102" s="5">
        <v>1.0</v>
      </c>
      <c r="Q102" s="2">
        <v>1.0</v>
      </c>
    </row>
    <row r="103" ht="15.75" customHeight="1">
      <c r="B103" s="5" t="s">
        <v>258</v>
      </c>
      <c r="C103" s="2" t="s">
        <v>176</v>
      </c>
      <c r="D103" s="41">
        <v>0.14</v>
      </c>
      <c r="E103" s="41">
        <v>0.14</v>
      </c>
      <c r="F103" s="42">
        <v>0.29</v>
      </c>
      <c r="G103" s="2">
        <v>7.0</v>
      </c>
      <c r="H103" s="2">
        <v>7.0</v>
      </c>
      <c r="K103" s="5" t="s">
        <v>275</v>
      </c>
      <c r="L103" s="2" t="s">
        <v>172</v>
      </c>
      <c r="M103" s="41">
        <v>1.0</v>
      </c>
      <c r="N103" s="41">
        <v>0.0</v>
      </c>
      <c r="O103" s="42">
        <v>1.0</v>
      </c>
      <c r="P103" s="5">
        <v>1.0</v>
      </c>
      <c r="Q103" s="2">
        <v>1.0</v>
      </c>
    </row>
    <row r="104" ht="15.75" customHeight="1">
      <c r="B104" s="5" t="s">
        <v>258</v>
      </c>
      <c r="C104" s="2" t="s">
        <v>177</v>
      </c>
      <c r="D104" s="41">
        <v>0.29</v>
      </c>
      <c r="E104" s="41">
        <v>0.0</v>
      </c>
      <c r="F104" s="42">
        <v>0.57</v>
      </c>
      <c r="G104" s="2">
        <v>7.0</v>
      </c>
      <c r="H104" s="2">
        <v>7.0</v>
      </c>
      <c r="K104" s="5" t="s">
        <v>275</v>
      </c>
      <c r="L104" s="2" t="s">
        <v>173</v>
      </c>
      <c r="M104" s="43">
        <v>1.0</v>
      </c>
      <c r="N104" s="43">
        <v>1.0</v>
      </c>
      <c r="O104" s="44">
        <v>1.0</v>
      </c>
      <c r="P104" s="5">
        <v>1.0</v>
      </c>
      <c r="Q104" s="2">
        <v>1.0</v>
      </c>
    </row>
    <row r="105" ht="15.75" customHeight="1">
      <c r="B105" s="5" t="s">
        <v>274</v>
      </c>
      <c r="C105" s="2" t="s">
        <v>250</v>
      </c>
      <c r="D105" s="41" t="s">
        <v>217</v>
      </c>
      <c r="E105" s="41" t="s">
        <v>217</v>
      </c>
      <c r="F105" s="42" t="s">
        <v>217</v>
      </c>
      <c r="G105" s="2">
        <v>0.0</v>
      </c>
      <c r="H105" s="2">
        <v>7.0</v>
      </c>
      <c r="K105" s="38" t="s">
        <v>237</v>
      </c>
      <c r="L105" s="19" t="s">
        <v>169</v>
      </c>
      <c r="M105" s="58">
        <v>1.0</v>
      </c>
      <c r="N105" s="58">
        <v>1.0</v>
      </c>
      <c r="O105" s="59">
        <v>1.0</v>
      </c>
      <c r="P105" s="5">
        <v>1.0</v>
      </c>
      <c r="Q105" s="2">
        <v>1.0</v>
      </c>
    </row>
    <row r="106" ht="15.75" customHeight="1">
      <c r="B106" s="5" t="s">
        <v>274</v>
      </c>
      <c r="C106" s="2" t="s">
        <v>179</v>
      </c>
      <c r="D106" s="41" t="s">
        <v>217</v>
      </c>
      <c r="E106" s="41" t="s">
        <v>217</v>
      </c>
      <c r="F106" s="42" t="s">
        <v>217</v>
      </c>
      <c r="G106" s="2">
        <v>0.0</v>
      </c>
      <c r="H106" s="2">
        <v>7.0</v>
      </c>
      <c r="K106" s="50" t="s">
        <v>237</v>
      </c>
      <c r="L106" s="51" t="s">
        <v>170</v>
      </c>
      <c r="M106" s="41">
        <v>1.0</v>
      </c>
      <c r="N106" s="41">
        <v>1.0</v>
      </c>
      <c r="O106" s="42">
        <v>1.0</v>
      </c>
      <c r="P106" s="5">
        <v>1.0</v>
      </c>
      <c r="Q106" s="2">
        <v>1.0</v>
      </c>
    </row>
    <row r="107" ht="15.75" customHeight="1">
      <c r="B107" s="5" t="s">
        <v>274</v>
      </c>
      <c r="C107" s="2" t="s">
        <v>180</v>
      </c>
      <c r="D107" s="41" t="s">
        <v>217</v>
      </c>
      <c r="E107" s="41" t="s">
        <v>217</v>
      </c>
      <c r="F107" s="42" t="s">
        <v>217</v>
      </c>
      <c r="G107" s="2">
        <v>0.0</v>
      </c>
      <c r="H107" s="2">
        <v>7.0</v>
      </c>
      <c r="K107" s="5" t="s">
        <v>237</v>
      </c>
      <c r="L107" s="2" t="s">
        <v>171</v>
      </c>
      <c r="M107" s="41">
        <v>1.0</v>
      </c>
      <c r="N107" s="41">
        <v>1.0</v>
      </c>
      <c r="O107" s="42">
        <v>0.0</v>
      </c>
      <c r="P107" s="5">
        <v>1.0</v>
      </c>
      <c r="Q107" s="2">
        <v>1.0</v>
      </c>
    </row>
    <row r="108" ht="15.75" customHeight="1">
      <c r="B108" s="5" t="s">
        <v>274</v>
      </c>
      <c r="C108" s="2" t="s">
        <v>254</v>
      </c>
      <c r="D108" s="43" t="s">
        <v>217</v>
      </c>
      <c r="E108" s="43" t="s">
        <v>217</v>
      </c>
      <c r="F108" s="44" t="s">
        <v>217</v>
      </c>
      <c r="G108" s="2">
        <v>0.0</v>
      </c>
      <c r="H108" s="2">
        <v>7.0</v>
      </c>
      <c r="K108" s="5" t="s">
        <v>237</v>
      </c>
      <c r="L108" s="2" t="s">
        <v>172</v>
      </c>
      <c r="M108" s="41">
        <v>1.0</v>
      </c>
      <c r="N108" s="41">
        <v>1.0</v>
      </c>
      <c r="O108" s="42">
        <v>0.0</v>
      </c>
      <c r="P108" s="5">
        <v>1.0</v>
      </c>
      <c r="Q108" s="2">
        <v>1.0</v>
      </c>
    </row>
    <row r="109" ht="15.75" customHeight="1">
      <c r="B109" s="56" t="s">
        <v>221</v>
      </c>
      <c r="C109" s="57" t="s">
        <v>169</v>
      </c>
      <c r="D109" s="39">
        <v>1.0</v>
      </c>
      <c r="E109" s="39">
        <v>1.0</v>
      </c>
      <c r="F109" s="40">
        <v>1.0</v>
      </c>
      <c r="G109" s="2">
        <v>6.0</v>
      </c>
      <c r="H109" s="2">
        <v>6.0</v>
      </c>
      <c r="K109" s="5" t="s">
        <v>237</v>
      </c>
      <c r="L109" s="2" t="s">
        <v>173</v>
      </c>
      <c r="M109" s="43">
        <v>0.0</v>
      </c>
      <c r="N109" s="43">
        <v>1.0</v>
      </c>
      <c r="O109" s="44">
        <v>1.0</v>
      </c>
      <c r="P109" s="5">
        <v>1.0</v>
      </c>
      <c r="Q109" s="2">
        <v>1.0</v>
      </c>
    </row>
    <row r="110" ht="15.75" customHeight="1">
      <c r="B110" s="5" t="s">
        <v>221</v>
      </c>
      <c r="C110" s="2" t="s">
        <v>170</v>
      </c>
      <c r="D110" s="48">
        <v>0.33</v>
      </c>
      <c r="E110" s="48">
        <v>0.0</v>
      </c>
      <c r="F110" s="49">
        <v>0.67</v>
      </c>
      <c r="G110" s="2">
        <v>6.0</v>
      </c>
      <c r="H110" s="2">
        <v>6.0</v>
      </c>
      <c r="K110" s="38" t="s">
        <v>236</v>
      </c>
      <c r="L110" s="19" t="s">
        <v>169</v>
      </c>
      <c r="M110" s="39">
        <v>1.0</v>
      </c>
      <c r="N110" s="39">
        <v>0.0</v>
      </c>
      <c r="O110" s="40">
        <v>1.0</v>
      </c>
      <c r="P110" s="5">
        <v>1.0</v>
      </c>
      <c r="Q110" s="2">
        <v>1.0</v>
      </c>
    </row>
    <row r="111" ht="15.75" customHeight="1">
      <c r="B111" s="5" t="s">
        <v>221</v>
      </c>
      <c r="C111" s="2" t="s">
        <v>171</v>
      </c>
      <c r="D111" s="41">
        <v>0.17</v>
      </c>
      <c r="E111" s="41">
        <v>0.17</v>
      </c>
      <c r="F111" s="42">
        <v>0.17</v>
      </c>
      <c r="G111" s="2">
        <v>6.0</v>
      </c>
      <c r="H111" s="2">
        <v>6.0</v>
      </c>
      <c r="K111" s="5" t="s">
        <v>236</v>
      </c>
      <c r="L111" s="2" t="s">
        <v>170</v>
      </c>
      <c r="M111" s="41">
        <v>1.0</v>
      </c>
      <c r="N111" s="41">
        <v>0.0</v>
      </c>
      <c r="O111" s="42">
        <v>0.0</v>
      </c>
      <c r="P111" s="5">
        <v>1.0</v>
      </c>
      <c r="Q111" s="2">
        <v>1.0</v>
      </c>
    </row>
    <row r="112" ht="15.75" customHeight="1">
      <c r="B112" s="5" t="s">
        <v>221</v>
      </c>
      <c r="C112" s="2" t="s">
        <v>172</v>
      </c>
      <c r="D112" s="41">
        <v>0.17</v>
      </c>
      <c r="E112" s="41">
        <v>0.17</v>
      </c>
      <c r="F112" s="42">
        <v>0.17</v>
      </c>
      <c r="G112" s="2">
        <v>6.0</v>
      </c>
      <c r="H112" s="2">
        <v>6.0</v>
      </c>
      <c r="K112" s="5" t="s">
        <v>236</v>
      </c>
      <c r="L112" s="2" t="s">
        <v>171</v>
      </c>
      <c r="M112" s="41">
        <v>1.0</v>
      </c>
      <c r="N112" s="41">
        <v>0.0</v>
      </c>
      <c r="O112" s="42">
        <v>0.0</v>
      </c>
      <c r="P112" s="5">
        <v>1.0</v>
      </c>
      <c r="Q112" s="2">
        <v>1.0</v>
      </c>
    </row>
    <row r="113" ht="15.75" customHeight="1">
      <c r="B113" s="5" t="s">
        <v>221</v>
      </c>
      <c r="C113" s="2" t="s">
        <v>173</v>
      </c>
      <c r="D113" s="41">
        <v>0.17</v>
      </c>
      <c r="E113" s="41">
        <v>0.17</v>
      </c>
      <c r="F113" s="42">
        <v>0.33</v>
      </c>
      <c r="G113" s="2">
        <v>6.0</v>
      </c>
      <c r="H113" s="2">
        <v>6.0</v>
      </c>
      <c r="K113" s="5" t="s">
        <v>236</v>
      </c>
      <c r="L113" s="2" t="s">
        <v>172</v>
      </c>
      <c r="M113" s="41">
        <v>1.0</v>
      </c>
      <c r="N113" s="41">
        <v>0.0</v>
      </c>
      <c r="O113" s="42">
        <v>0.0</v>
      </c>
      <c r="P113" s="5">
        <v>1.0</v>
      </c>
      <c r="Q113" s="2">
        <v>1.0</v>
      </c>
    </row>
    <row r="114" ht="15.75" customHeight="1">
      <c r="B114" s="5" t="s">
        <v>221</v>
      </c>
      <c r="C114" s="2" t="s">
        <v>174</v>
      </c>
      <c r="D114" s="41">
        <v>0.17</v>
      </c>
      <c r="E114" s="41">
        <v>0.17</v>
      </c>
      <c r="F114" s="42">
        <v>0.17</v>
      </c>
      <c r="G114" s="2">
        <v>6.0</v>
      </c>
      <c r="H114" s="2">
        <v>6.0</v>
      </c>
      <c r="K114" s="5" t="s">
        <v>236</v>
      </c>
      <c r="L114" s="2" t="s">
        <v>173</v>
      </c>
      <c r="M114" s="43">
        <v>1.0</v>
      </c>
      <c r="N114" s="43">
        <v>0.0</v>
      </c>
      <c r="O114" s="44">
        <v>0.0</v>
      </c>
      <c r="P114" s="5">
        <v>1.0</v>
      </c>
      <c r="Q114" s="2">
        <v>1.0</v>
      </c>
    </row>
    <row r="115" ht="15.75" customHeight="1">
      <c r="B115" s="5" t="s">
        <v>221</v>
      </c>
      <c r="C115" s="2" t="s">
        <v>175</v>
      </c>
      <c r="D115" s="41">
        <v>0.17</v>
      </c>
      <c r="E115" s="41">
        <v>0.17</v>
      </c>
      <c r="F115" s="42">
        <v>0.17</v>
      </c>
      <c r="G115" s="2">
        <v>6.0</v>
      </c>
      <c r="H115" s="2">
        <v>6.0</v>
      </c>
      <c r="K115" s="38" t="s">
        <v>235</v>
      </c>
      <c r="L115" s="19" t="s">
        <v>169</v>
      </c>
      <c r="M115" s="39">
        <v>1.0</v>
      </c>
      <c r="N115" s="39">
        <v>1.0</v>
      </c>
      <c r="O115" s="40">
        <v>1.0</v>
      </c>
      <c r="P115" s="5">
        <v>1.0</v>
      </c>
      <c r="Q115" s="2">
        <v>1.0</v>
      </c>
    </row>
    <row r="116" ht="15.75" customHeight="1">
      <c r="B116" s="5" t="s">
        <v>221</v>
      </c>
      <c r="C116" s="2" t="s">
        <v>176</v>
      </c>
      <c r="D116" s="41">
        <v>0.17</v>
      </c>
      <c r="E116" s="41">
        <v>0.17</v>
      </c>
      <c r="F116" s="42">
        <v>0.17</v>
      </c>
      <c r="G116" s="2">
        <v>6.0</v>
      </c>
      <c r="H116" s="2">
        <v>6.0</v>
      </c>
      <c r="K116" s="5" t="s">
        <v>235</v>
      </c>
      <c r="L116" s="2" t="s">
        <v>170</v>
      </c>
      <c r="M116" s="41">
        <v>1.0</v>
      </c>
      <c r="N116" s="41">
        <v>0.0</v>
      </c>
      <c r="O116" s="42">
        <v>1.0</v>
      </c>
      <c r="P116" s="5">
        <v>1.0</v>
      </c>
      <c r="Q116" s="2">
        <v>1.0</v>
      </c>
    </row>
    <row r="117" ht="15.75" customHeight="1">
      <c r="B117" s="5" t="s">
        <v>221</v>
      </c>
      <c r="C117" s="2" t="s">
        <v>177</v>
      </c>
      <c r="D117" s="41">
        <v>0.33</v>
      </c>
      <c r="E117" s="41">
        <v>0.0</v>
      </c>
      <c r="F117" s="42">
        <v>0.33</v>
      </c>
      <c r="G117" s="2">
        <v>6.0</v>
      </c>
      <c r="H117" s="2">
        <v>6.0</v>
      </c>
      <c r="K117" s="5" t="s">
        <v>235</v>
      </c>
      <c r="L117" s="2" t="s">
        <v>171</v>
      </c>
      <c r="M117" s="41">
        <v>1.0</v>
      </c>
      <c r="N117" s="41">
        <v>0.0</v>
      </c>
      <c r="O117" s="42">
        <v>1.0</v>
      </c>
      <c r="P117" s="5">
        <v>1.0</v>
      </c>
      <c r="Q117" s="2">
        <v>1.0</v>
      </c>
    </row>
    <row r="118" ht="15.75" customHeight="1">
      <c r="B118" s="5" t="s">
        <v>280</v>
      </c>
      <c r="C118" s="2" t="s">
        <v>254</v>
      </c>
      <c r="D118" s="43">
        <v>1.0</v>
      </c>
      <c r="E118" s="43">
        <v>1.0</v>
      </c>
      <c r="F118" s="44">
        <v>1.0</v>
      </c>
      <c r="G118" s="2">
        <v>1.0</v>
      </c>
      <c r="H118" s="2">
        <v>6.0</v>
      </c>
      <c r="K118" s="5" t="s">
        <v>235</v>
      </c>
      <c r="L118" s="2" t="s">
        <v>172</v>
      </c>
      <c r="M118" s="41">
        <v>1.0</v>
      </c>
      <c r="N118" s="41">
        <v>0.0</v>
      </c>
      <c r="O118" s="42">
        <v>1.0</v>
      </c>
      <c r="P118" s="5">
        <v>1.0</v>
      </c>
      <c r="Q118" s="2">
        <v>1.0</v>
      </c>
    </row>
    <row r="119" ht="15.75" customHeight="1">
      <c r="B119" s="50" t="s">
        <v>279</v>
      </c>
      <c r="C119" s="51" t="s">
        <v>250</v>
      </c>
      <c r="D119" s="41" t="s">
        <v>217</v>
      </c>
      <c r="E119" s="41" t="s">
        <v>217</v>
      </c>
      <c r="F119" s="42" t="s">
        <v>217</v>
      </c>
      <c r="G119" s="2">
        <v>0.0</v>
      </c>
      <c r="H119" s="2">
        <v>6.0</v>
      </c>
      <c r="K119" s="5" t="s">
        <v>235</v>
      </c>
      <c r="L119" s="2" t="s">
        <v>173</v>
      </c>
      <c r="M119" s="43">
        <v>1.0</v>
      </c>
      <c r="N119" s="43">
        <v>0.0</v>
      </c>
      <c r="O119" s="44">
        <v>1.0</v>
      </c>
      <c r="P119" s="5">
        <v>1.0</v>
      </c>
      <c r="Q119" s="2">
        <v>1.0</v>
      </c>
    </row>
    <row r="120" ht="15.75" customHeight="1">
      <c r="B120" s="5" t="s">
        <v>279</v>
      </c>
      <c r="C120" s="2" t="s">
        <v>179</v>
      </c>
      <c r="D120" s="41" t="s">
        <v>217</v>
      </c>
      <c r="E120" s="41" t="s">
        <v>217</v>
      </c>
      <c r="F120" s="42" t="s">
        <v>217</v>
      </c>
      <c r="G120" s="2">
        <v>0.0</v>
      </c>
      <c r="H120" s="2">
        <v>6.0</v>
      </c>
      <c r="K120" s="38" t="s">
        <v>273</v>
      </c>
      <c r="L120" s="19" t="s">
        <v>169</v>
      </c>
      <c r="M120" s="39">
        <v>1.0</v>
      </c>
      <c r="N120" s="39">
        <v>0.0</v>
      </c>
      <c r="O120" s="40">
        <v>0.0</v>
      </c>
      <c r="P120" s="5">
        <v>1.0</v>
      </c>
      <c r="Q120" s="2">
        <v>1.0</v>
      </c>
    </row>
    <row r="121" ht="15.75" customHeight="1">
      <c r="B121" s="45" t="s">
        <v>279</v>
      </c>
      <c r="C121" s="30" t="s">
        <v>180</v>
      </c>
      <c r="D121" s="46" t="s">
        <v>217</v>
      </c>
      <c r="E121" s="46" t="s">
        <v>217</v>
      </c>
      <c r="F121" s="47" t="s">
        <v>217</v>
      </c>
      <c r="G121" s="2">
        <v>0.0</v>
      </c>
      <c r="H121" s="2">
        <v>6.0</v>
      </c>
      <c r="K121" s="5" t="s">
        <v>273</v>
      </c>
      <c r="L121" s="2" t="s">
        <v>170</v>
      </c>
      <c r="M121" s="41">
        <v>0.0</v>
      </c>
      <c r="N121" s="41">
        <v>0.0</v>
      </c>
      <c r="O121" s="42">
        <v>0.0</v>
      </c>
      <c r="P121" s="5">
        <v>1.0</v>
      </c>
      <c r="Q121" s="2">
        <v>1.0</v>
      </c>
    </row>
    <row r="122" ht="15.75" customHeight="1">
      <c r="B122" s="5" t="s">
        <v>261</v>
      </c>
      <c r="C122" s="2" t="s">
        <v>169</v>
      </c>
      <c r="D122" s="48">
        <v>1.0</v>
      </c>
      <c r="E122" s="48">
        <v>0.5</v>
      </c>
      <c r="F122" s="49">
        <v>1.0</v>
      </c>
      <c r="G122" s="2">
        <v>6.0</v>
      </c>
      <c r="H122" s="2">
        <v>6.0</v>
      </c>
      <c r="K122" s="5" t="s">
        <v>273</v>
      </c>
      <c r="L122" s="2" t="s">
        <v>171</v>
      </c>
      <c r="M122" s="41">
        <v>0.0</v>
      </c>
      <c r="N122" s="41">
        <v>0.0</v>
      </c>
      <c r="O122" s="42">
        <v>0.0</v>
      </c>
      <c r="P122" s="5">
        <v>1.0</v>
      </c>
      <c r="Q122" s="2">
        <v>1.0</v>
      </c>
    </row>
    <row r="123" ht="15.75" customHeight="1">
      <c r="B123" s="5" t="s">
        <v>261</v>
      </c>
      <c r="C123" s="2" t="s">
        <v>170</v>
      </c>
      <c r="D123" s="41">
        <v>0.67</v>
      </c>
      <c r="E123" s="41">
        <v>0.33</v>
      </c>
      <c r="F123" s="42">
        <v>0.33</v>
      </c>
      <c r="G123" s="2">
        <v>6.0</v>
      </c>
      <c r="H123" s="2">
        <v>6.0</v>
      </c>
      <c r="K123" s="5" t="s">
        <v>273</v>
      </c>
      <c r="L123" s="2" t="s">
        <v>172</v>
      </c>
      <c r="M123" s="41">
        <v>0.0</v>
      </c>
      <c r="N123" s="41">
        <v>0.0</v>
      </c>
      <c r="O123" s="42">
        <v>0.0</v>
      </c>
      <c r="P123" s="5">
        <v>1.0</v>
      </c>
      <c r="Q123" s="2">
        <v>1.0</v>
      </c>
    </row>
    <row r="124" ht="15.75" customHeight="1">
      <c r="B124" s="5" t="s">
        <v>261</v>
      </c>
      <c r="C124" s="2" t="s">
        <v>171</v>
      </c>
      <c r="D124" s="41">
        <v>0.67</v>
      </c>
      <c r="E124" s="41">
        <v>0.33</v>
      </c>
      <c r="F124" s="42">
        <v>0.0</v>
      </c>
      <c r="G124" s="2">
        <v>6.0</v>
      </c>
      <c r="H124" s="2">
        <v>6.0</v>
      </c>
      <c r="K124" s="5" t="s">
        <v>273</v>
      </c>
      <c r="L124" s="2" t="s">
        <v>173</v>
      </c>
      <c r="M124" s="43">
        <v>0.0</v>
      </c>
      <c r="N124" s="43">
        <v>0.0</v>
      </c>
      <c r="O124" s="44">
        <v>0.0</v>
      </c>
      <c r="P124" s="5">
        <v>1.0</v>
      </c>
      <c r="Q124" s="2">
        <v>1.0</v>
      </c>
    </row>
    <row r="125" ht="15.75" customHeight="1">
      <c r="B125" s="5" t="s">
        <v>261</v>
      </c>
      <c r="C125" s="2" t="s">
        <v>172</v>
      </c>
      <c r="D125" s="41">
        <v>0.17</v>
      </c>
      <c r="E125" s="41">
        <v>0.0</v>
      </c>
      <c r="F125" s="42">
        <v>0.0</v>
      </c>
      <c r="G125" s="2">
        <v>6.0</v>
      </c>
      <c r="H125" s="2">
        <v>6.0</v>
      </c>
      <c r="K125" s="38" t="s">
        <v>272</v>
      </c>
      <c r="L125" s="19" t="s">
        <v>169</v>
      </c>
      <c r="M125" s="39">
        <v>1.0</v>
      </c>
      <c r="N125" s="39">
        <v>1.0</v>
      </c>
      <c r="O125" s="40">
        <v>1.0</v>
      </c>
      <c r="P125" s="5">
        <v>1.0</v>
      </c>
      <c r="Q125" s="2">
        <v>1.0</v>
      </c>
    </row>
    <row r="126" ht="15.75" customHeight="1">
      <c r="B126" s="5" t="s">
        <v>261</v>
      </c>
      <c r="C126" s="2" t="s">
        <v>173</v>
      </c>
      <c r="D126" s="41">
        <v>0.33</v>
      </c>
      <c r="E126" s="41">
        <v>0.17</v>
      </c>
      <c r="F126" s="42">
        <v>0.17</v>
      </c>
      <c r="G126" s="2">
        <v>6.0</v>
      </c>
      <c r="H126" s="2">
        <v>6.0</v>
      </c>
      <c r="K126" s="5" t="s">
        <v>272</v>
      </c>
      <c r="L126" s="2" t="s">
        <v>170</v>
      </c>
      <c r="M126" s="41">
        <v>1.0</v>
      </c>
      <c r="N126" s="41">
        <v>0.0</v>
      </c>
      <c r="O126" s="42">
        <v>1.0</v>
      </c>
      <c r="P126" s="5">
        <v>1.0</v>
      </c>
      <c r="Q126" s="2">
        <v>1.0</v>
      </c>
    </row>
    <row r="127" ht="15.75" customHeight="1">
      <c r="B127" s="52" t="s">
        <v>261</v>
      </c>
      <c r="C127" s="53" t="s">
        <v>174</v>
      </c>
      <c r="D127" s="41">
        <v>0.5</v>
      </c>
      <c r="E127" s="41">
        <v>0.17</v>
      </c>
      <c r="F127" s="42">
        <v>0.33</v>
      </c>
      <c r="G127" s="2">
        <v>6.0</v>
      </c>
      <c r="H127" s="2">
        <v>6.0</v>
      </c>
      <c r="K127" s="5" t="s">
        <v>272</v>
      </c>
      <c r="L127" s="2" t="s">
        <v>171</v>
      </c>
      <c r="M127" s="41">
        <v>0.0</v>
      </c>
      <c r="N127" s="41">
        <v>0.0</v>
      </c>
      <c r="O127" s="42">
        <v>0.0</v>
      </c>
      <c r="P127" s="5">
        <v>1.0</v>
      </c>
      <c r="Q127" s="2">
        <v>1.0</v>
      </c>
    </row>
    <row r="128" ht="15.75" customHeight="1">
      <c r="B128" s="5" t="s">
        <v>261</v>
      </c>
      <c r="C128" s="2" t="s">
        <v>175</v>
      </c>
      <c r="D128" s="48">
        <v>0.5</v>
      </c>
      <c r="E128" s="48">
        <v>0.17</v>
      </c>
      <c r="F128" s="49">
        <v>0.5</v>
      </c>
      <c r="G128" s="2">
        <v>6.0</v>
      </c>
      <c r="H128" s="2">
        <v>6.0</v>
      </c>
      <c r="K128" s="5" t="s">
        <v>272</v>
      </c>
      <c r="L128" s="2" t="s">
        <v>172</v>
      </c>
      <c r="M128" s="41">
        <v>0.0</v>
      </c>
      <c r="N128" s="41">
        <v>0.0</v>
      </c>
      <c r="O128" s="42">
        <v>0.0</v>
      </c>
      <c r="P128" s="5">
        <v>1.0</v>
      </c>
      <c r="Q128" s="2">
        <v>1.0</v>
      </c>
    </row>
    <row r="129" ht="15.75" customHeight="1">
      <c r="B129" s="5" t="s">
        <v>261</v>
      </c>
      <c r="C129" s="2" t="s">
        <v>176</v>
      </c>
      <c r="D129" s="41">
        <v>0.33</v>
      </c>
      <c r="E129" s="41">
        <v>0.17</v>
      </c>
      <c r="F129" s="42">
        <v>0.17</v>
      </c>
      <c r="G129" s="2">
        <v>6.0</v>
      </c>
      <c r="H129" s="2">
        <v>6.0</v>
      </c>
      <c r="K129" s="5" t="s">
        <v>272</v>
      </c>
      <c r="L129" s="2" t="s">
        <v>173</v>
      </c>
      <c r="M129" s="43">
        <v>0.0</v>
      </c>
      <c r="N129" s="43">
        <v>0.0</v>
      </c>
      <c r="O129" s="44">
        <v>1.0</v>
      </c>
      <c r="P129" s="5">
        <v>1.0</v>
      </c>
      <c r="Q129" s="2">
        <v>1.0</v>
      </c>
    </row>
    <row r="130" ht="15.75" customHeight="1">
      <c r="B130" s="5" t="s">
        <v>261</v>
      </c>
      <c r="C130" s="2" t="s">
        <v>177</v>
      </c>
      <c r="D130" s="41">
        <v>0.33</v>
      </c>
      <c r="E130" s="41">
        <v>0.0</v>
      </c>
      <c r="F130" s="42">
        <v>0.33</v>
      </c>
      <c r="G130" s="2">
        <v>6.0</v>
      </c>
      <c r="H130" s="2">
        <v>6.0</v>
      </c>
      <c r="K130" s="38" t="s">
        <v>271</v>
      </c>
      <c r="L130" s="19" t="s">
        <v>169</v>
      </c>
      <c r="M130" s="39">
        <v>0.0</v>
      </c>
      <c r="N130" s="39">
        <v>1.0</v>
      </c>
      <c r="O130" s="40">
        <v>1.0</v>
      </c>
      <c r="P130" s="5">
        <v>1.0</v>
      </c>
      <c r="Q130" s="2">
        <v>1.0</v>
      </c>
    </row>
    <row r="131" ht="15.75" customHeight="1">
      <c r="B131" s="5" t="s">
        <v>278</v>
      </c>
      <c r="C131" s="2" t="s">
        <v>180</v>
      </c>
      <c r="D131" s="41">
        <v>1.0</v>
      </c>
      <c r="E131" s="41">
        <v>1.0</v>
      </c>
      <c r="F131" s="42">
        <v>0.0</v>
      </c>
      <c r="G131" s="2">
        <v>1.0</v>
      </c>
      <c r="H131" s="2">
        <v>6.0</v>
      </c>
      <c r="K131" s="5" t="s">
        <v>271</v>
      </c>
      <c r="L131" s="2" t="s">
        <v>170</v>
      </c>
      <c r="M131" s="41">
        <v>0.0</v>
      </c>
      <c r="N131" s="41">
        <v>0.0</v>
      </c>
      <c r="O131" s="42">
        <v>0.0</v>
      </c>
      <c r="P131" s="5">
        <v>1.0</v>
      </c>
      <c r="Q131" s="2">
        <v>1.0</v>
      </c>
    </row>
    <row r="132" ht="15.75" customHeight="1">
      <c r="B132" s="5" t="s">
        <v>277</v>
      </c>
      <c r="C132" s="2" t="s">
        <v>250</v>
      </c>
      <c r="D132" s="41" t="s">
        <v>217</v>
      </c>
      <c r="E132" s="41" t="s">
        <v>217</v>
      </c>
      <c r="F132" s="42" t="s">
        <v>217</v>
      </c>
      <c r="G132" s="2">
        <v>0.0</v>
      </c>
      <c r="H132" s="2">
        <v>6.0</v>
      </c>
      <c r="K132" s="5" t="s">
        <v>271</v>
      </c>
      <c r="L132" s="2" t="s">
        <v>171</v>
      </c>
      <c r="M132" s="41">
        <v>0.0</v>
      </c>
      <c r="N132" s="41">
        <v>0.0</v>
      </c>
      <c r="O132" s="42">
        <v>0.0</v>
      </c>
      <c r="P132" s="5">
        <v>1.0</v>
      </c>
      <c r="Q132" s="2">
        <v>1.0</v>
      </c>
    </row>
    <row r="133" ht="15.75" customHeight="1">
      <c r="B133" s="5" t="s">
        <v>277</v>
      </c>
      <c r="C133" s="2" t="s">
        <v>179</v>
      </c>
      <c r="D133" s="41" t="s">
        <v>217</v>
      </c>
      <c r="E133" s="41" t="s">
        <v>217</v>
      </c>
      <c r="F133" s="42" t="s">
        <v>217</v>
      </c>
      <c r="G133" s="2">
        <v>0.0</v>
      </c>
      <c r="H133" s="2">
        <v>6.0</v>
      </c>
      <c r="K133" s="5" t="s">
        <v>271</v>
      </c>
      <c r="L133" s="2" t="s">
        <v>172</v>
      </c>
      <c r="M133" s="41">
        <v>0.0</v>
      </c>
      <c r="N133" s="41">
        <v>0.0</v>
      </c>
      <c r="O133" s="42">
        <v>0.0</v>
      </c>
      <c r="P133" s="5">
        <v>1.0</v>
      </c>
      <c r="Q133" s="2">
        <v>1.0</v>
      </c>
    </row>
    <row r="134" ht="15.75" customHeight="1">
      <c r="B134" s="5" t="s">
        <v>277</v>
      </c>
      <c r="C134" s="2" t="s">
        <v>254</v>
      </c>
      <c r="D134" s="43" t="s">
        <v>217</v>
      </c>
      <c r="E134" s="43" t="s">
        <v>217</v>
      </c>
      <c r="F134" s="44" t="s">
        <v>217</v>
      </c>
      <c r="G134" s="2">
        <v>0.0</v>
      </c>
      <c r="H134" s="2">
        <v>6.0</v>
      </c>
      <c r="K134" s="5" t="s">
        <v>271</v>
      </c>
      <c r="L134" s="2" t="s">
        <v>173</v>
      </c>
      <c r="M134" s="43">
        <v>0.0</v>
      </c>
      <c r="N134" s="43">
        <v>0.0</v>
      </c>
      <c r="O134" s="44">
        <v>0.0</v>
      </c>
      <c r="P134" s="5">
        <v>1.0</v>
      </c>
      <c r="Q134" s="2">
        <v>1.0</v>
      </c>
    </row>
    <row r="135" ht="15.75" customHeight="1">
      <c r="B135" s="38" t="s">
        <v>218</v>
      </c>
      <c r="C135" s="19" t="s">
        <v>169</v>
      </c>
      <c r="D135" s="39">
        <v>0.17</v>
      </c>
      <c r="E135" s="39">
        <v>0.17</v>
      </c>
      <c r="F135" s="40">
        <v>0.0</v>
      </c>
      <c r="G135" s="2">
        <v>6.0</v>
      </c>
      <c r="H135" s="2">
        <v>6.0</v>
      </c>
      <c r="K135" s="38" t="s">
        <v>234</v>
      </c>
      <c r="L135" s="19" t="s">
        <v>169</v>
      </c>
      <c r="M135" s="39">
        <v>1.0</v>
      </c>
      <c r="N135" s="39">
        <v>0.0</v>
      </c>
      <c r="O135" s="40">
        <v>0.0</v>
      </c>
      <c r="P135" s="5">
        <v>1.0</v>
      </c>
      <c r="Q135" s="2">
        <v>1.0</v>
      </c>
    </row>
    <row r="136" ht="15.75" customHeight="1">
      <c r="B136" s="5" t="s">
        <v>218</v>
      </c>
      <c r="C136" s="2" t="s">
        <v>170</v>
      </c>
      <c r="D136" s="43">
        <v>0.17</v>
      </c>
      <c r="E136" s="43">
        <v>0.0</v>
      </c>
      <c r="F136" s="44">
        <v>0.17</v>
      </c>
      <c r="G136" s="2">
        <v>6.0</v>
      </c>
      <c r="H136" s="2">
        <v>6.0</v>
      </c>
      <c r="K136" s="5" t="s">
        <v>234</v>
      </c>
      <c r="L136" s="2" t="s">
        <v>170</v>
      </c>
      <c r="M136" s="41">
        <v>0.0</v>
      </c>
      <c r="N136" s="41">
        <v>0.0</v>
      </c>
      <c r="O136" s="42">
        <v>0.0</v>
      </c>
      <c r="P136" s="5">
        <v>1.0</v>
      </c>
      <c r="Q136" s="2">
        <v>1.0</v>
      </c>
    </row>
    <row r="137" ht="15.75" customHeight="1">
      <c r="B137" s="50" t="s">
        <v>218</v>
      </c>
      <c r="C137" s="51" t="s">
        <v>171</v>
      </c>
      <c r="D137" s="41">
        <v>0.0</v>
      </c>
      <c r="E137" s="41">
        <v>0.0</v>
      </c>
      <c r="F137" s="42">
        <v>0.0</v>
      </c>
      <c r="G137" s="2">
        <v>6.0</v>
      </c>
      <c r="H137" s="2">
        <v>6.0</v>
      </c>
      <c r="K137" s="5" t="s">
        <v>234</v>
      </c>
      <c r="L137" s="2" t="s">
        <v>171</v>
      </c>
      <c r="M137" s="41">
        <v>0.0</v>
      </c>
      <c r="N137" s="41">
        <v>0.0</v>
      </c>
      <c r="O137" s="42">
        <v>0.0</v>
      </c>
      <c r="P137" s="5">
        <v>1.0</v>
      </c>
      <c r="Q137" s="2">
        <v>1.0</v>
      </c>
    </row>
    <row r="138" ht="15.75" customHeight="1">
      <c r="B138" s="5" t="s">
        <v>218</v>
      </c>
      <c r="C138" s="2" t="s">
        <v>172</v>
      </c>
      <c r="D138" s="41">
        <v>0.0</v>
      </c>
      <c r="E138" s="41">
        <v>0.0</v>
      </c>
      <c r="F138" s="42">
        <v>0.0</v>
      </c>
      <c r="G138" s="2">
        <v>6.0</v>
      </c>
      <c r="H138" s="2">
        <v>6.0</v>
      </c>
      <c r="K138" s="5" t="s">
        <v>234</v>
      </c>
      <c r="L138" s="2" t="s">
        <v>172</v>
      </c>
      <c r="M138" s="41">
        <v>0.0</v>
      </c>
      <c r="N138" s="41">
        <v>0.0</v>
      </c>
      <c r="O138" s="42">
        <v>0.0</v>
      </c>
      <c r="P138" s="5">
        <v>1.0</v>
      </c>
      <c r="Q138" s="2">
        <v>1.0</v>
      </c>
    </row>
    <row r="139" ht="15.75" customHeight="1">
      <c r="B139" s="5" t="s">
        <v>218</v>
      </c>
      <c r="C139" s="2" t="s">
        <v>173</v>
      </c>
      <c r="D139" s="41">
        <v>0.0</v>
      </c>
      <c r="E139" s="41">
        <v>0.0</v>
      </c>
      <c r="F139" s="42">
        <v>0.0</v>
      </c>
      <c r="G139" s="2">
        <v>6.0</v>
      </c>
      <c r="H139" s="2">
        <v>6.0</v>
      </c>
      <c r="K139" s="5" t="s">
        <v>234</v>
      </c>
      <c r="L139" s="2" t="s">
        <v>173</v>
      </c>
      <c r="M139" s="43">
        <v>0.0</v>
      </c>
      <c r="N139" s="43">
        <v>0.0</v>
      </c>
      <c r="O139" s="44">
        <v>0.0</v>
      </c>
      <c r="P139" s="5">
        <v>1.0</v>
      </c>
      <c r="Q139" s="2">
        <v>1.0</v>
      </c>
    </row>
    <row r="140" ht="15.75" customHeight="1">
      <c r="B140" s="5" t="s">
        <v>218</v>
      </c>
      <c r="C140" s="2" t="s">
        <v>174</v>
      </c>
      <c r="D140" s="41">
        <v>0.0</v>
      </c>
      <c r="E140" s="41">
        <v>0.0</v>
      </c>
      <c r="F140" s="42">
        <v>0.0</v>
      </c>
      <c r="G140" s="2">
        <v>6.0</v>
      </c>
      <c r="H140" s="2">
        <v>6.0</v>
      </c>
      <c r="K140" s="38" t="s">
        <v>239</v>
      </c>
      <c r="L140" s="19" t="s">
        <v>169</v>
      </c>
      <c r="M140" s="39" t="s">
        <v>217</v>
      </c>
      <c r="N140" s="39" t="s">
        <v>217</v>
      </c>
      <c r="O140" s="40" t="s">
        <v>217</v>
      </c>
      <c r="P140" s="5">
        <v>0.0</v>
      </c>
      <c r="Q140" s="2">
        <v>0.0</v>
      </c>
    </row>
    <row r="141" ht="15.75" customHeight="1">
      <c r="B141" s="5" t="s">
        <v>218</v>
      </c>
      <c r="C141" s="2" t="s">
        <v>175</v>
      </c>
      <c r="D141" s="41">
        <v>0.0</v>
      </c>
      <c r="E141" s="41">
        <v>0.0</v>
      </c>
      <c r="F141" s="42">
        <v>0.0</v>
      </c>
      <c r="G141" s="2">
        <v>6.0</v>
      </c>
      <c r="H141" s="2">
        <v>6.0</v>
      </c>
      <c r="K141" s="5" t="s">
        <v>239</v>
      </c>
      <c r="L141" s="2" t="s">
        <v>170</v>
      </c>
      <c r="M141" s="41" t="s">
        <v>217</v>
      </c>
      <c r="N141" s="41" t="s">
        <v>217</v>
      </c>
      <c r="O141" s="42" t="s">
        <v>217</v>
      </c>
      <c r="P141" s="5">
        <v>0.0</v>
      </c>
      <c r="Q141" s="2">
        <v>0.0</v>
      </c>
    </row>
    <row r="142" ht="15.75" customHeight="1">
      <c r="B142" s="5" t="s">
        <v>218</v>
      </c>
      <c r="C142" s="2" t="s">
        <v>176</v>
      </c>
      <c r="D142" s="41">
        <v>0.0</v>
      </c>
      <c r="E142" s="41">
        <v>0.0</v>
      </c>
      <c r="F142" s="42">
        <v>0.0</v>
      </c>
      <c r="G142" s="2">
        <v>6.0</v>
      </c>
      <c r="H142" s="2">
        <v>6.0</v>
      </c>
      <c r="K142" s="5" t="s">
        <v>239</v>
      </c>
      <c r="L142" s="2" t="s">
        <v>171</v>
      </c>
      <c r="M142" s="41" t="s">
        <v>217</v>
      </c>
      <c r="N142" s="41" t="s">
        <v>217</v>
      </c>
      <c r="O142" s="42" t="s">
        <v>217</v>
      </c>
      <c r="P142" s="5">
        <v>0.0</v>
      </c>
      <c r="Q142" s="2">
        <v>0.0</v>
      </c>
    </row>
    <row r="143" ht="15.75" customHeight="1">
      <c r="B143" s="5" t="s">
        <v>218</v>
      </c>
      <c r="C143" s="2" t="s">
        <v>177</v>
      </c>
      <c r="D143" s="41">
        <v>0.0</v>
      </c>
      <c r="E143" s="41">
        <v>0.0</v>
      </c>
      <c r="F143" s="42">
        <v>0.0</v>
      </c>
      <c r="G143" s="2">
        <v>6.0</v>
      </c>
      <c r="H143" s="2">
        <v>6.0</v>
      </c>
      <c r="K143" s="5" t="s">
        <v>239</v>
      </c>
      <c r="L143" s="2" t="s">
        <v>172</v>
      </c>
      <c r="M143" s="41" t="s">
        <v>217</v>
      </c>
      <c r="N143" s="41" t="s">
        <v>217</v>
      </c>
      <c r="O143" s="42" t="s">
        <v>217</v>
      </c>
      <c r="P143" s="5">
        <v>0.0</v>
      </c>
      <c r="Q143" s="2">
        <v>0.0</v>
      </c>
    </row>
    <row r="144" ht="15.75" customHeight="1">
      <c r="B144" s="5" t="s">
        <v>276</v>
      </c>
      <c r="C144" s="2" t="s">
        <v>250</v>
      </c>
      <c r="D144" s="41" t="s">
        <v>217</v>
      </c>
      <c r="E144" s="41" t="s">
        <v>217</v>
      </c>
      <c r="F144" s="42" t="s">
        <v>217</v>
      </c>
      <c r="G144" s="2">
        <v>0.0</v>
      </c>
      <c r="H144" s="2">
        <v>6.0</v>
      </c>
      <c r="K144" s="5" t="s">
        <v>239</v>
      </c>
      <c r="L144" s="2" t="s">
        <v>173</v>
      </c>
      <c r="M144" s="43" t="s">
        <v>217</v>
      </c>
      <c r="N144" s="43" t="s">
        <v>217</v>
      </c>
      <c r="O144" s="44" t="s">
        <v>217</v>
      </c>
      <c r="P144" s="5">
        <v>0.0</v>
      </c>
      <c r="Q144" s="2">
        <v>0.0</v>
      </c>
    </row>
    <row r="145" ht="15.75" customHeight="1">
      <c r="B145" s="52" t="s">
        <v>276</v>
      </c>
      <c r="C145" s="53" t="s">
        <v>179</v>
      </c>
      <c r="D145" s="41" t="s">
        <v>217</v>
      </c>
      <c r="E145" s="41" t="s">
        <v>217</v>
      </c>
      <c r="F145" s="42" t="s">
        <v>217</v>
      </c>
      <c r="G145" s="2">
        <v>0.0</v>
      </c>
      <c r="H145" s="2">
        <v>6.0</v>
      </c>
      <c r="K145" s="38" t="s">
        <v>238</v>
      </c>
      <c r="L145" s="19" t="s">
        <v>169</v>
      </c>
      <c r="M145" s="39" t="s">
        <v>217</v>
      </c>
      <c r="N145" s="39" t="s">
        <v>217</v>
      </c>
      <c r="O145" s="40" t="s">
        <v>217</v>
      </c>
      <c r="P145" s="5">
        <v>0.0</v>
      </c>
      <c r="Q145" s="2">
        <v>0.0</v>
      </c>
    </row>
    <row r="146" ht="15.75" customHeight="1">
      <c r="B146" s="5" t="s">
        <v>276</v>
      </c>
      <c r="C146" s="2" t="s">
        <v>180</v>
      </c>
      <c r="D146" s="48" t="s">
        <v>217</v>
      </c>
      <c r="E146" s="48" t="s">
        <v>217</v>
      </c>
      <c r="F146" s="49" t="s">
        <v>217</v>
      </c>
      <c r="G146" s="2">
        <v>0.0</v>
      </c>
      <c r="H146" s="2">
        <v>6.0</v>
      </c>
      <c r="K146" s="5" t="s">
        <v>238</v>
      </c>
      <c r="L146" s="2" t="s">
        <v>170</v>
      </c>
      <c r="M146" s="41" t="s">
        <v>217</v>
      </c>
      <c r="N146" s="41" t="s">
        <v>217</v>
      </c>
      <c r="O146" s="42" t="s">
        <v>217</v>
      </c>
      <c r="P146" s="5">
        <v>0.0</v>
      </c>
      <c r="Q146" s="2">
        <v>0.0</v>
      </c>
    </row>
    <row r="147" ht="15.75" customHeight="1">
      <c r="B147" s="45" t="s">
        <v>276</v>
      </c>
      <c r="C147" s="30" t="s">
        <v>254</v>
      </c>
      <c r="D147" s="46" t="s">
        <v>217</v>
      </c>
      <c r="E147" s="46" t="s">
        <v>217</v>
      </c>
      <c r="F147" s="47" t="s">
        <v>217</v>
      </c>
      <c r="G147" s="2">
        <v>0.0</v>
      </c>
      <c r="H147" s="2">
        <v>6.0</v>
      </c>
      <c r="K147" s="5" t="s">
        <v>238</v>
      </c>
      <c r="L147" s="2" t="s">
        <v>171</v>
      </c>
      <c r="M147" s="41" t="s">
        <v>217</v>
      </c>
      <c r="N147" s="41" t="s">
        <v>217</v>
      </c>
      <c r="O147" s="42" t="s">
        <v>217</v>
      </c>
      <c r="P147" s="5">
        <v>0.0</v>
      </c>
      <c r="Q147" s="2">
        <v>0.0</v>
      </c>
    </row>
    <row r="148" ht="15.75" customHeight="1">
      <c r="B148" s="5" t="s">
        <v>264</v>
      </c>
      <c r="C148" s="2" t="s">
        <v>169</v>
      </c>
      <c r="D148" s="48">
        <v>1.0</v>
      </c>
      <c r="E148" s="48">
        <v>0.8</v>
      </c>
      <c r="F148" s="49">
        <v>1.0</v>
      </c>
      <c r="G148" s="2">
        <v>5.0</v>
      </c>
      <c r="H148" s="2">
        <v>5.0</v>
      </c>
      <c r="K148" s="5" t="s">
        <v>238</v>
      </c>
      <c r="L148" s="2" t="s">
        <v>172</v>
      </c>
      <c r="M148" s="41" t="s">
        <v>217</v>
      </c>
      <c r="N148" s="41" t="s">
        <v>217</v>
      </c>
      <c r="O148" s="42" t="s">
        <v>217</v>
      </c>
      <c r="P148" s="5">
        <v>0.0</v>
      </c>
      <c r="Q148" s="2">
        <v>0.0</v>
      </c>
    </row>
    <row r="149" ht="15.75" customHeight="1">
      <c r="B149" s="5" t="s">
        <v>264</v>
      </c>
      <c r="C149" s="2" t="s">
        <v>170</v>
      </c>
      <c r="D149" s="41">
        <v>0.6</v>
      </c>
      <c r="E149" s="41">
        <v>0.0</v>
      </c>
      <c r="F149" s="42">
        <v>0.6</v>
      </c>
      <c r="G149" s="2">
        <v>5.0</v>
      </c>
      <c r="H149" s="2">
        <v>5.0</v>
      </c>
      <c r="K149" s="5" t="s">
        <v>238</v>
      </c>
      <c r="L149" s="2" t="s">
        <v>173</v>
      </c>
      <c r="M149" s="43" t="s">
        <v>217</v>
      </c>
      <c r="N149" s="43" t="s">
        <v>217</v>
      </c>
      <c r="O149" s="44" t="s">
        <v>217</v>
      </c>
      <c r="P149" s="5">
        <v>0.0</v>
      </c>
      <c r="Q149" s="2">
        <v>0.0</v>
      </c>
    </row>
    <row r="150" ht="15.75" customHeight="1">
      <c r="B150" s="52" t="s">
        <v>264</v>
      </c>
      <c r="C150" s="53" t="s">
        <v>171</v>
      </c>
      <c r="D150" s="41">
        <v>0.8</v>
      </c>
      <c r="E150" s="41">
        <v>0.0</v>
      </c>
      <c r="F150" s="42">
        <v>0.2</v>
      </c>
      <c r="G150" s="2">
        <v>5.0</v>
      </c>
      <c r="H150" s="2">
        <v>5.0</v>
      </c>
      <c r="K150" s="19"/>
      <c r="L150" s="19"/>
      <c r="M150" s="19"/>
      <c r="N150" s="19"/>
      <c r="O150" s="19"/>
      <c r="P150" s="2"/>
      <c r="Q150" s="2"/>
    </row>
    <row r="151" ht="15.75" customHeight="1">
      <c r="B151" s="5" t="s">
        <v>264</v>
      </c>
      <c r="C151" s="2" t="s">
        <v>172</v>
      </c>
      <c r="D151" s="48">
        <v>0.4</v>
      </c>
      <c r="E151" s="48">
        <v>0.0</v>
      </c>
      <c r="F151" s="49">
        <v>0.2</v>
      </c>
      <c r="G151" s="2">
        <v>5.0</v>
      </c>
      <c r="H151" s="2">
        <v>5.0</v>
      </c>
      <c r="K151" s="2" t="s">
        <v>281</v>
      </c>
      <c r="L151" s="2"/>
      <c r="M151" s="2"/>
      <c r="N151" s="2"/>
      <c r="O151" s="2"/>
      <c r="P151" s="2"/>
      <c r="Q151" s="2"/>
    </row>
    <row r="152" ht="15.75" customHeight="1">
      <c r="B152" s="5" t="s">
        <v>264</v>
      </c>
      <c r="C152" s="2" t="s">
        <v>173</v>
      </c>
      <c r="D152" s="41">
        <v>0.2</v>
      </c>
      <c r="E152" s="41">
        <v>0.0</v>
      </c>
      <c r="F152" s="42">
        <v>0.4</v>
      </c>
      <c r="G152" s="2">
        <v>5.0</v>
      </c>
      <c r="H152" s="2">
        <v>5.0</v>
      </c>
      <c r="K152" s="2"/>
      <c r="L152" s="2"/>
      <c r="M152" s="2"/>
      <c r="N152" s="2"/>
      <c r="O152" s="2"/>
      <c r="P152" s="2"/>
      <c r="Q152" s="2"/>
    </row>
    <row r="153" ht="15.75" customHeight="1">
      <c r="B153" s="5" t="s">
        <v>264</v>
      </c>
      <c r="C153" s="2" t="s">
        <v>174</v>
      </c>
      <c r="D153" s="41">
        <v>0.2</v>
      </c>
      <c r="E153" s="41">
        <v>0.0</v>
      </c>
      <c r="F153" s="42">
        <v>0.0</v>
      </c>
      <c r="G153" s="2">
        <v>5.0</v>
      </c>
      <c r="H153" s="2">
        <v>5.0</v>
      </c>
      <c r="K153" s="2"/>
      <c r="L153" s="1" t="s">
        <v>316</v>
      </c>
      <c r="M153" s="1" t="s">
        <v>317</v>
      </c>
      <c r="N153" s="1" t="s">
        <v>318</v>
      </c>
      <c r="O153" s="1"/>
      <c r="P153" s="2"/>
      <c r="Q153" s="2"/>
    </row>
    <row r="154" ht="15.75" customHeight="1">
      <c r="B154" s="5" t="s">
        <v>264</v>
      </c>
      <c r="C154" s="2" t="s">
        <v>175</v>
      </c>
      <c r="D154" s="41">
        <v>0.2</v>
      </c>
      <c r="E154" s="41">
        <v>0.0</v>
      </c>
      <c r="F154" s="42">
        <v>0.2</v>
      </c>
      <c r="G154" s="2">
        <v>5.0</v>
      </c>
      <c r="H154" s="2">
        <v>5.0</v>
      </c>
      <c r="K154" s="1" t="s">
        <v>169</v>
      </c>
      <c r="L154" s="2">
        <v>24.0</v>
      </c>
      <c r="M154" s="2">
        <v>20.0</v>
      </c>
      <c r="N154" s="2">
        <v>19.0</v>
      </c>
      <c r="O154" s="2">
        <v>27.0</v>
      </c>
      <c r="P154" s="2"/>
      <c r="Q154" s="2"/>
    </row>
    <row r="155" ht="15.75" customHeight="1">
      <c r="B155" s="5" t="s">
        <v>264</v>
      </c>
      <c r="C155" s="2" t="s">
        <v>176</v>
      </c>
      <c r="D155" s="41">
        <v>0.0</v>
      </c>
      <c r="E155" s="41">
        <v>0.0</v>
      </c>
      <c r="F155" s="42">
        <v>0.4</v>
      </c>
      <c r="G155" s="2">
        <v>5.0</v>
      </c>
      <c r="H155" s="2">
        <v>5.0</v>
      </c>
      <c r="K155" s="1" t="s">
        <v>170</v>
      </c>
      <c r="L155" s="2">
        <v>14.0</v>
      </c>
      <c r="M155" s="2">
        <v>7.0</v>
      </c>
      <c r="N155" s="2">
        <v>13.0</v>
      </c>
      <c r="O155" s="2">
        <v>27.0</v>
      </c>
      <c r="P155" s="2"/>
      <c r="Q155" s="2"/>
    </row>
    <row r="156" ht="15.75" customHeight="1">
      <c r="B156" s="5" t="s">
        <v>264</v>
      </c>
      <c r="C156" s="2" t="s">
        <v>177</v>
      </c>
      <c r="D156" s="41">
        <v>0.4</v>
      </c>
      <c r="E156" s="41">
        <v>0.0</v>
      </c>
      <c r="F156" s="42">
        <v>0.2</v>
      </c>
      <c r="G156" s="2">
        <v>5.0</v>
      </c>
      <c r="H156" s="2">
        <v>5.0</v>
      </c>
      <c r="K156" s="1" t="s">
        <v>171</v>
      </c>
      <c r="L156" s="2">
        <v>13.0</v>
      </c>
      <c r="M156" s="2">
        <v>3.0</v>
      </c>
      <c r="N156" s="2">
        <v>4.0</v>
      </c>
      <c r="O156" s="2">
        <v>27.0</v>
      </c>
      <c r="P156" s="2"/>
      <c r="Q156" s="2"/>
    </row>
    <row r="157" ht="15.75" customHeight="1">
      <c r="B157" s="5" t="s">
        <v>286</v>
      </c>
      <c r="C157" s="2" t="s">
        <v>250</v>
      </c>
      <c r="D157" s="41">
        <v>1.0</v>
      </c>
      <c r="E157" s="41">
        <v>0.0</v>
      </c>
      <c r="F157" s="42">
        <v>0.5</v>
      </c>
      <c r="G157" s="2">
        <v>2.0</v>
      </c>
      <c r="H157" s="2">
        <v>5.0</v>
      </c>
      <c r="K157" s="1" t="s">
        <v>172</v>
      </c>
      <c r="L157" s="2">
        <v>8.0</v>
      </c>
      <c r="M157" s="2">
        <v>2.0</v>
      </c>
      <c r="N157" s="2">
        <v>5.0</v>
      </c>
      <c r="O157" s="2">
        <v>27.0</v>
      </c>
      <c r="P157" s="2"/>
      <c r="Q157" s="2"/>
    </row>
    <row r="158" ht="15.75" customHeight="1">
      <c r="B158" s="5" t="s">
        <v>288</v>
      </c>
      <c r="C158" s="2" t="s">
        <v>254</v>
      </c>
      <c r="D158" s="41">
        <v>1.0</v>
      </c>
      <c r="E158" s="41">
        <v>1.0</v>
      </c>
      <c r="F158" s="42">
        <v>1.0</v>
      </c>
      <c r="G158" s="2">
        <v>1.0</v>
      </c>
      <c r="H158" s="2">
        <v>5.0</v>
      </c>
      <c r="K158" s="1" t="s">
        <v>173</v>
      </c>
      <c r="L158" s="2">
        <v>5.0</v>
      </c>
      <c r="M158" s="2">
        <v>2.0</v>
      </c>
      <c r="N158" s="2">
        <v>8.0</v>
      </c>
      <c r="O158" s="2">
        <v>27.0</v>
      </c>
    </row>
    <row r="159" ht="15.75" customHeight="1">
      <c r="B159" s="5" t="s">
        <v>287</v>
      </c>
      <c r="C159" s="2" t="s">
        <v>179</v>
      </c>
      <c r="D159" s="41" t="s">
        <v>217</v>
      </c>
      <c r="E159" s="41" t="s">
        <v>217</v>
      </c>
      <c r="F159" s="42" t="s">
        <v>217</v>
      </c>
      <c r="G159" s="2">
        <v>0.0</v>
      </c>
      <c r="H159" s="2">
        <v>5.0</v>
      </c>
      <c r="K159" s="2" t="s">
        <v>174</v>
      </c>
      <c r="L159" s="2">
        <v>7.0</v>
      </c>
      <c r="M159" s="2">
        <v>4.0</v>
      </c>
      <c r="N159" s="2">
        <v>8.0</v>
      </c>
      <c r="O159" s="2">
        <v>27.0</v>
      </c>
    </row>
    <row r="160" ht="15.75" customHeight="1">
      <c r="B160" s="50" t="s">
        <v>287</v>
      </c>
      <c r="C160" s="51" t="s">
        <v>180</v>
      </c>
      <c r="D160" s="43" t="s">
        <v>217</v>
      </c>
      <c r="E160" s="43" t="s">
        <v>217</v>
      </c>
      <c r="F160" s="44" t="s">
        <v>217</v>
      </c>
      <c r="G160" s="2">
        <v>0.0</v>
      </c>
      <c r="H160" s="2">
        <v>5.0</v>
      </c>
      <c r="K160" s="2" t="s">
        <v>175</v>
      </c>
      <c r="L160" s="2">
        <v>9.0</v>
      </c>
      <c r="M160" s="2">
        <v>4.0</v>
      </c>
      <c r="N160" s="2">
        <v>10.0</v>
      </c>
      <c r="O160" s="2">
        <v>27.0</v>
      </c>
    </row>
    <row r="161" ht="15.75" customHeight="1">
      <c r="B161" s="38" t="s">
        <v>223</v>
      </c>
      <c r="C161" s="19" t="s">
        <v>169</v>
      </c>
      <c r="D161" s="39">
        <v>1.0</v>
      </c>
      <c r="E161" s="39">
        <v>1.0</v>
      </c>
      <c r="F161" s="40">
        <v>1.0</v>
      </c>
      <c r="G161" s="2">
        <v>5.0</v>
      </c>
      <c r="H161" s="2">
        <v>5.0</v>
      </c>
      <c r="K161" s="2" t="s">
        <v>176</v>
      </c>
      <c r="L161" s="2">
        <v>3.0</v>
      </c>
      <c r="M161" s="2">
        <v>2.0</v>
      </c>
      <c r="N161" s="2">
        <v>4.0</v>
      </c>
      <c r="O161" s="2">
        <v>27.0</v>
      </c>
    </row>
    <row r="162" ht="15.75" customHeight="1">
      <c r="B162" s="5" t="s">
        <v>223</v>
      </c>
      <c r="C162" s="2" t="s">
        <v>170</v>
      </c>
      <c r="D162" s="41">
        <v>0.6</v>
      </c>
      <c r="E162" s="41">
        <v>0.8</v>
      </c>
      <c r="F162" s="42">
        <v>0.8</v>
      </c>
      <c r="G162" s="2">
        <v>5.0</v>
      </c>
      <c r="H162" s="2">
        <v>5.0</v>
      </c>
      <c r="K162" s="2" t="s">
        <v>177</v>
      </c>
      <c r="L162" s="2">
        <v>6.0</v>
      </c>
      <c r="M162" s="2">
        <v>3.0</v>
      </c>
      <c r="N162" s="2">
        <v>9.0</v>
      </c>
      <c r="O162" s="2">
        <v>27.0</v>
      </c>
    </row>
    <row r="163" ht="15.75" customHeight="1">
      <c r="B163" s="5" t="s">
        <v>223</v>
      </c>
      <c r="C163" s="2" t="s">
        <v>171</v>
      </c>
      <c r="D163" s="41">
        <v>0.6</v>
      </c>
      <c r="E163" s="41">
        <v>0.6</v>
      </c>
      <c r="F163" s="42">
        <v>0.6</v>
      </c>
      <c r="G163" s="2">
        <v>5.0</v>
      </c>
      <c r="H163" s="2">
        <v>5.0</v>
      </c>
      <c r="K163" s="2" t="s">
        <v>250</v>
      </c>
      <c r="L163" s="2">
        <v>3.0</v>
      </c>
      <c r="M163" s="2">
        <v>2.0</v>
      </c>
      <c r="N163" s="2">
        <v>2.0</v>
      </c>
      <c r="O163" s="2">
        <v>3.0</v>
      </c>
    </row>
    <row r="164" ht="15.75" customHeight="1">
      <c r="B164" s="5" t="s">
        <v>223</v>
      </c>
      <c r="C164" s="2" t="s">
        <v>172</v>
      </c>
      <c r="D164" s="41">
        <v>0.6</v>
      </c>
      <c r="E164" s="41">
        <v>0.4</v>
      </c>
      <c r="F164" s="42">
        <v>0.6</v>
      </c>
      <c r="G164" s="2">
        <v>5.0</v>
      </c>
      <c r="H164" s="2">
        <v>5.0</v>
      </c>
      <c r="K164" s="2" t="s">
        <v>179</v>
      </c>
      <c r="L164" s="2">
        <v>2.0</v>
      </c>
      <c r="M164" s="2">
        <v>1.0</v>
      </c>
      <c r="N164" s="2">
        <v>2.0</v>
      </c>
      <c r="O164" s="2">
        <v>2.0</v>
      </c>
    </row>
    <row r="165" ht="15.75" customHeight="1">
      <c r="B165" s="5" t="s">
        <v>223</v>
      </c>
      <c r="C165" s="2" t="s">
        <v>173</v>
      </c>
      <c r="D165" s="41">
        <v>0.6</v>
      </c>
      <c r="E165" s="41">
        <v>0.4</v>
      </c>
      <c r="F165" s="42">
        <v>0.4</v>
      </c>
      <c r="G165" s="2">
        <v>5.0</v>
      </c>
      <c r="H165" s="2">
        <v>5.0</v>
      </c>
      <c r="K165" s="2" t="s">
        <v>180</v>
      </c>
      <c r="L165" s="2">
        <v>2.0</v>
      </c>
      <c r="M165" s="2">
        <v>3.0</v>
      </c>
      <c r="N165" s="2">
        <v>2.0</v>
      </c>
      <c r="O165" s="2">
        <v>3.0</v>
      </c>
    </row>
    <row r="166" ht="15.75" customHeight="1">
      <c r="B166" s="5" t="s">
        <v>223</v>
      </c>
      <c r="C166" s="2" t="s">
        <v>174</v>
      </c>
      <c r="D166" s="41">
        <v>0.6</v>
      </c>
      <c r="E166" s="41">
        <v>0.6</v>
      </c>
      <c r="F166" s="42">
        <v>0.6</v>
      </c>
      <c r="G166" s="2">
        <v>5.0</v>
      </c>
      <c r="H166" s="2">
        <v>5.0</v>
      </c>
      <c r="K166" s="2" t="s">
        <v>254</v>
      </c>
      <c r="L166" s="2">
        <v>4.0</v>
      </c>
      <c r="M166" s="2">
        <v>4.0</v>
      </c>
      <c r="N166" s="2">
        <v>5.0</v>
      </c>
      <c r="O166" s="2">
        <v>5.0</v>
      </c>
    </row>
    <row r="167" ht="15.75" customHeight="1">
      <c r="B167" s="5" t="s">
        <v>223</v>
      </c>
      <c r="C167" s="2" t="s">
        <v>175</v>
      </c>
      <c r="D167" s="41">
        <v>0.6</v>
      </c>
      <c r="E167" s="41">
        <v>0.6</v>
      </c>
      <c r="F167" s="42">
        <v>0.6</v>
      </c>
      <c r="G167" s="2">
        <v>5.0</v>
      </c>
      <c r="H167" s="2">
        <v>5.0</v>
      </c>
      <c r="L167" s="7" t="s">
        <v>321</v>
      </c>
    </row>
    <row r="168" ht="15.75" customHeight="1">
      <c r="B168" s="52" t="s">
        <v>223</v>
      </c>
      <c r="C168" s="53" t="s">
        <v>176</v>
      </c>
      <c r="D168" s="41">
        <v>0.4</v>
      </c>
      <c r="E168" s="41">
        <v>0.4</v>
      </c>
      <c r="F168" s="42">
        <v>0.4</v>
      </c>
      <c r="G168" s="2">
        <v>5.0</v>
      </c>
      <c r="H168" s="2">
        <v>5.0</v>
      </c>
      <c r="K168" s="72"/>
      <c r="L168" s="73" t="s">
        <v>313</v>
      </c>
      <c r="M168" s="73" t="s">
        <v>314</v>
      </c>
      <c r="N168" s="73" t="s">
        <v>315</v>
      </c>
    </row>
    <row r="169" ht="15.75" customHeight="1">
      <c r="B169" s="5" t="s">
        <v>223</v>
      </c>
      <c r="C169" s="2" t="s">
        <v>177</v>
      </c>
      <c r="D169" s="48">
        <v>0.6</v>
      </c>
      <c r="E169" s="48">
        <v>0.4</v>
      </c>
      <c r="F169" s="49">
        <v>0.6</v>
      </c>
      <c r="G169" s="2">
        <v>5.0</v>
      </c>
      <c r="H169" s="2">
        <v>5.0</v>
      </c>
      <c r="K169" s="15" t="s">
        <v>169</v>
      </c>
      <c r="L169" s="74">
        <f>24/27</f>
        <v>0.8888888889</v>
      </c>
      <c r="M169" s="74">
        <f>20/27</f>
        <v>0.7407407407</v>
      </c>
      <c r="N169" s="74">
        <f>19/27</f>
        <v>0.7037037037</v>
      </c>
    </row>
    <row r="170" ht="15.75" customHeight="1">
      <c r="B170" s="5" t="s">
        <v>284</v>
      </c>
      <c r="C170" s="2" t="s">
        <v>250</v>
      </c>
      <c r="D170" s="41">
        <v>1.0</v>
      </c>
      <c r="E170" s="41">
        <v>1.0</v>
      </c>
      <c r="F170" s="42">
        <v>1.0</v>
      </c>
      <c r="G170" s="2">
        <v>1.0</v>
      </c>
      <c r="H170" s="2">
        <v>5.0</v>
      </c>
      <c r="K170" s="1" t="s">
        <v>207</v>
      </c>
      <c r="L170" s="74">
        <f>14/27</f>
        <v>0.5185185185</v>
      </c>
      <c r="M170" s="74">
        <f>7/27</f>
        <v>0.2592592593</v>
      </c>
      <c r="N170" s="74">
        <f>13/27</f>
        <v>0.4814814815</v>
      </c>
    </row>
    <row r="171" ht="15.75" customHeight="1">
      <c r="B171" s="5" t="s">
        <v>284</v>
      </c>
      <c r="C171" s="2" t="s">
        <v>179</v>
      </c>
      <c r="D171" s="41">
        <v>1.0</v>
      </c>
      <c r="E171" s="41">
        <v>1.0</v>
      </c>
      <c r="F171" s="42">
        <v>1.0</v>
      </c>
      <c r="G171" s="2">
        <v>1.0</v>
      </c>
      <c r="H171" s="2">
        <v>5.0</v>
      </c>
      <c r="K171" s="15" t="s">
        <v>210</v>
      </c>
      <c r="L171" s="74">
        <f>5/27</f>
        <v>0.1851851852</v>
      </c>
      <c r="M171" s="74">
        <f>2/27</f>
        <v>0.07407407407</v>
      </c>
      <c r="N171" s="74">
        <f>8/27</f>
        <v>0.2962962963</v>
      </c>
    </row>
    <row r="172" ht="15.75" customHeight="1">
      <c r="B172" s="5" t="s">
        <v>285</v>
      </c>
      <c r="C172" s="2" t="s">
        <v>180</v>
      </c>
      <c r="D172" s="41" t="s">
        <v>217</v>
      </c>
      <c r="E172" s="41" t="s">
        <v>217</v>
      </c>
      <c r="F172" s="42" t="s">
        <v>217</v>
      </c>
      <c r="G172" s="2">
        <v>0.0</v>
      </c>
      <c r="H172" s="2">
        <v>5.0</v>
      </c>
      <c r="K172" s="15" t="s">
        <v>213</v>
      </c>
      <c r="L172" s="74">
        <f>13/27</f>
        <v>0.4814814815</v>
      </c>
      <c r="M172" s="74">
        <f>3/27</f>
        <v>0.1111111111</v>
      </c>
      <c r="N172" s="74">
        <f>4/27</f>
        <v>0.1481481481</v>
      </c>
    </row>
    <row r="173" ht="15.75" customHeight="1">
      <c r="B173" s="45" t="s">
        <v>285</v>
      </c>
      <c r="C173" s="30" t="s">
        <v>254</v>
      </c>
      <c r="D173" s="46" t="s">
        <v>217</v>
      </c>
      <c r="E173" s="46" t="s">
        <v>217</v>
      </c>
      <c r="F173" s="47" t="s">
        <v>217</v>
      </c>
      <c r="G173" s="2">
        <v>0.0</v>
      </c>
      <c r="H173" s="2">
        <v>5.0</v>
      </c>
      <c r="K173" s="15" t="s">
        <v>215</v>
      </c>
      <c r="L173" s="74">
        <f>8/27</f>
        <v>0.2962962963</v>
      </c>
      <c r="M173" s="74">
        <f>2/27</f>
        <v>0.07407407407</v>
      </c>
      <c r="N173" s="74">
        <f>5/27</f>
        <v>0.1851851852</v>
      </c>
    </row>
    <row r="174" ht="15.75" customHeight="1">
      <c r="B174" s="5" t="s">
        <v>263</v>
      </c>
      <c r="C174" s="2" t="s">
        <v>169</v>
      </c>
      <c r="D174" s="48">
        <v>0.8</v>
      </c>
      <c r="E174" s="48">
        <v>0.2</v>
      </c>
      <c r="F174" s="49">
        <v>0.2</v>
      </c>
      <c r="G174" s="2">
        <v>5.0</v>
      </c>
      <c r="H174" s="2">
        <v>5.0</v>
      </c>
    </row>
    <row r="175" ht="15.75" customHeight="1">
      <c r="B175" s="5" t="s">
        <v>263</v>
      </c>
      <c r="C175" s="2" t="s">
        <v>170</v>
      </c>
      <c r="D175" s="41">
        <v>0.4</v>
      </c>
      <c r="E175" s="41">
        <v>0.4</v>
      </c>
      <c r="F175" s="42">
        <v>0.4</v>
      </c>
      <c r="G175" s="2">
        <v>5.0</v>
      </c>
      <c r="H175" s="2">
        <v>5.0</v>
      </c>
    </row>
    <row r="176" ht="15.75" customHeight="1">
      <c r="B176" s="5" t="s">
        <v>263</v>
      </c>
      <c r="C176" s="2" t="s">
        <v>171</v>
      </c>
      <c r="D176" s="41">
        <v>0.4</v>
      </c>
      <c r="E176" s="41">
        <v>0.2</v>
      </c>
      <c r="F176" s="42">
        <v>0.0</v>
      </c>
      <c r="G176" s="2">
        <v>5.0</v>
      </c>
      <c r="H176" s="2">
        <v>5.0</v>
      </c>
    </row>
    <row r="177" ht="15.75" customHeight="1">
      <c r="B177" s="5" t="s">
        <v>263</v>
      </c>
      <c r="C177" s="2" t="s">
        <v>172</v>
      </c>
      <c r="D177" s="43">
        <v>0.0</v>
      </c>
      <c r="E177" s="43">
        <v>0.0</v>
      </c>
      <c r="F177" s="44">
        <v>0.0</v>
      </c>
      <c r="G177" s="2">
        <v>5.0</v>
      </c>
      <c r="H177" s="2">
        <v>5.0</v>
      </c>
    </row>
    <row r="178" ht="15.75" customHeight="1">
      <c r="B178" s="50" t="s">
        <v>263</v>
      </c>
      <c r="C178" s="51" t="s">
        <v>173</v>
      </c>
      <c r="D178" s="41">
        <v>0.0</v>
      </c>
      <c r="E178" s="41">
        <v>0.2</v>
      </c>
      <c r="F178" s="42">
        <v>0.0</v>
      </c>
      <c r="G178" s="2">
        <v>5.0</v>
      </c>
      <c r="H178" s="2">
        <v>5.0</v>
      </c>
    </row>
    <row r="179" ht="15.75" customHeight="1">
      <c r="B179" s="5" t="s">
        <v>263</v>
      </c>
      <c r="C179" s="2" t="s">
        <v>174</v>
      </c>
      <c r="D179" s="41">
        <v>0.0</v>
      </c>
      <c r="E179" s="41">
        <v>0.0</v>
      </c>
      <c r="F179" s="42">
        <v>0.2</v>
      </c>
      <c r="G179" s="2">
        <v>5.0</v>
      </c>
      <c r="H179" s="2">
        <v>5.0</v>
      </c>
    </row>
    <row r="180" ht="15.75" customHeight="1">
      <c r="B180" s="5" t="s">
        <v>263</v>
      </c>
      <c r="C180" s="2" t="s">
        <v>175</v>
      </c>
      <c r="D180" s="41">
        <v>0.2</v>
      </c>
      <c r="E180" s="41">
        <v>0.2</v>
      </c>
      <c r="F180" s="42">
        <v>0.4</v>
      </c>
      <c r="G180" s="2">
        <v>5.0</v>
      </c>
      <c r="H180" s="2">
        <v>5.0</v>
      </c>
    </row>
    <row r="181" ht="15.75" customHeight="1">
      <c r="B181" s="5" t="s">
        <v>263</v>
      </c>
      <c r="C181" s="2" t="s">
        <v>176</v>
      </c>
      <c r="D181" s="41">
        <v>0.2</v>
      </c>
      <c r="E181" s="41">
        <v>0.2</v>
      </c>
      <c r="F181" s="42">
        <v>0.0</v>
      </c>
      <c r="G181" s="2">
        <v>5.0</v>
      </c>
      <c r="H181" s="2">
        <v>5.0</v>
      </c>
    </row>
    <row r="182" ht="15.75" customHeight="1">
      <c r="B182" s="5" t="s">
        <v>263</v>
      </c>
      <c r="C182" s="2" t="s">
        <v>177</v>
      </c>
      <c r="D182" s="41">
        <v>0.2</v>
      </c>
      <c r="E182" s="41">
        <v>0.2</v>
      </c>
      <c r="F182" s="42">
        <v>0.4</v>
      </c>
      <c r="G182" s="2">
        <v>5.0</v>
      </c>
      <c r="H182" s="2">
        <v>5.0</v>
      </c>
    </row>
    <row r="183" ht="15.75" customHeight="1">
      <c r="B183" s="5" t="s">
        <v>283</v>
      </c>
      <c r="C183" s="2" t="s">
        <v>250</v>
      </c>
      <c r="D183" s="41" t="s">
        <v>217</v>
      </c>
      <c r="E183" s="41" t="s">
        <v>217</v>
      </c>
      <c r="F183" s="42" t="s">
        <v>217</v>
      </c>
      <c r="G183" s="2">
        <v>0.0</v>
      </c>
      <c r="H183" s="2">
        <v>5.0</v>
      </c>
    </row>
    <row r="184" ht="15.75" customHeight="1">
      <c r="B184" s="5" t="s">
        <v>283</v>
      </c>
      <c r="C184" s="2" t="s">
        <v>179</v>
      </c>
      <c r="D184" s="41" t="s">
        <v>217</v>
      </c>
      <c r="E184" s="41" t="s">
        <v>217</v>
      </c>
      <c r="F184" s="42" t="s">
        <v>217</v>
      </c>
      <c r="G184" s="2">
        <v>0.0</v>
      </c>
      <c r="H184" s="2">
        <v>5.0</v>
      </c>
    </row>
    <row r="185" ht="15.75" customHeight="1">
      <c r="B185" s="5" t="s">
        <v>283</v>
      </c>
      <c r="C185" s="2" t="s">
        <v>180</v>
      </c>
      <c r="D185" s="41" t="s">
        <v>217</v>
      </c>
      <c r="E185" s="41" t="s">
        <v>217</v>
      </c>
      <c r="F185" s="42" t="s">
        <v>217</v>
      </c>
      <c r="G185" s="2">
        <v>0.0</v>
      </c>
      <c r="H185" s="2">
        <v>5.0</v>
      </c>
    </row>
    <row r="186" ht="15.75" customHeight="1">
      <c r="B186" s="5" t="s">
        <v>283</v>
      </c>
      <c r="C186" s="2" t="s">
        <v>254</v>
      </c>
      <c r="D186" s="43" t="s">
        <v>217</v>
      </c>
      <c r="E186" s="43" t="s">
        <v>217</v>
      </c>
      <c r="F186" s="44" t="s">
        <v>217</v>
      </c>
      <c r="G186" s="2">
        <v>0.0</v>
      </c>
      <c r="H186" s="2">
        <v>5.0</v>
      </c>
    </row>
    <row r="187" ht="15.75" customHeight="1">
      <c r="B187" s="38" t="s">
        <v>226</v>
      </c>
      <c r="C187" s="19" t="s">
        <v>169</v>
      </c>
      <c r="D187" s="39">
        <v>0.67</v>
      </c>
      <c r="E187" s="39">
        <v>0.67</v>
      </c>
      <c r="F187" s="40">
        <v>1.0</v>
      </c>
      <c r="G187" s="2">
        <v>3.0</v>
      </c>
      <c r="H187" s="2">
        <v>3.0</v>
      </c>
    </row>
    <row r="188" ht="15.75" customHeight="1">
      <c r="B188" s="5" t="s">
        <v>226</v>
      </c>
      <c r="C188" s="2" t="s">
        <v>170</v>
      </c>
      <c r="D188" s="41">
        <v>0.67</v>
      </c>
      <c r="E188" s="41">
        <v>0.67</v>
      </c>
      <c r="F188" s="42">
        <v>0.67</v>
      </c>
      <c r="G188" s="2">
        <v>3.0</v>
      </c>
      <c r="H188" s="2">
        <v>3.0</v>
      </c>
    </row>
    <row r="189" ht="15.75" customHeight="1">
      <c r="B189" s="5" t="s">
        <v>226</v>
      </c>
      <c r="C189" s="2" t="s">
        <v>171</v>
      </c>
      <c r="D189" s="41">
        <v>0.0</v>
      </c>
      <c r="E189" s="41">
        <v>0.0</v>
      </c>
      <c r="F189" s="42">
        <v>0.33</v>
      </c>
      <c r="G189" s="2">
        <v>3.0</v>
      </c>
      <c r="H189" s="2">
        <v>3.0</v>
      </c>
    </row>
    <row r="190" ht="15.75" customHeight="1">
      <c r="B190" s="5" t="s">
        <v>226</v>
      </c>
      <c r="C190" s="2" t="s">
        <v>172</v>
      </c>
      <c r="D190" s="41">
        <v>0.0</v>
      </c>
      <c r="E190" s="41">
        <v>0.0</v>
      </c>
      <c r="F190" s="42">
        <v>0.33</v>
      </c>
      <c r="G190" s="2">
        <v>3.0</v>
      </c>
      <c r="H190" s="2">
        <v>3.0</v>
      </c>
    </row>
    <row r="191" ht="15.75" customHeight="1">
      <c r="B191" s="5" t="s">
        <v>226</v>
      </c>
      <c r="C191" s="2" t="s">
        <v>173</v>
      </c>
      <c r="D191" s="41">
        <v>0.0</v>
      </c>
      <c r="E191" s="41">
        <v>0.33</v>
      </c>
      <c r="F191" s="42">
        <v>0.33</v>
      </c>
      <c r="G191" s="2">
        <v>3.0</v>
      </c>
      <c r="H191" s="2">
        <v>3.0</v>
      </c>
    </row>
    <row r="192" ht="15.75" customHeight="1">
      <c r="B192" s="5" t="s">
        <v>226</v>
      </c>
      <c r="C192" s="2" t="s">
        <v>174</v>
      </c>
      <c r="D192" s="41">
        <v>0.0</v>
      </c>
      <c r="E192" s="41">
        <v>0.0</v>
      </c>
      <c r="F192" s="42">
        <v>0.0</v>
      </c>
      <c r="G192" s="2">
        <v>3.0</v>
      </c>
      <c r="H192" s="2">
        <v>3.0</v>
      </c>
    </row>
    <row r="193" ht="15.75" customHeight="1">
      <c r="B193" s="5" t="s">
        <v>226</v>
      </c>
      <c r="C193" s="2" t="s">
        <v>175</v>
      </c>
      <c r="D193" s="41">
        <v>0.33</v>
      </c>
      <c r="E193" s="41">
        <v>0.33</v>
      </c>
      <c r="F193" s="42">
        <v>0.33</v>
      </c>
      <c r="G193" s="2">
        <v>3.0</v>
      </c>
      <c r="H193" s="2">
        <v>3.0</v>
      </c>
    </row>
    <row r="194" ht="15.75" customHeight="1">
      <c r="B194" s="5" t="s">
        <v>226</v>
      </c>
      <c r="C194" s="2" t="s">
        <v>176</v>
      </c>
      <c r="D194" s="41">
        <v>0.0</v>
      </c>
      <c r="E194" s="41">
        <v>0.33</v>
      </c>
      <c r="F194" s="42">
        <v>0.33</v>
      </c>
      <c r="G194" s="2">
        <v>3.0</v>
      </c>
      <c r="H194" s="2">
        <v>3.0</v>
      </c>
    </row>
    <row r="195" ht="15.75" customHeight="1">
      <c r="B195" s="5" t="s">
        <v>226</v>
      </c>
      <c r="C195" s="2" t="s">
        <v>177</v>
      </c>
      <c r="D195" s="41">
        <v>0.0</v>
      </c>
      <c r="E195" s="41">
        <v>0.33</v>
      </c>
      <c r="F195" s="42">
        <v>0.33</v>
      </c>
      <c r="G195" s="2">
        <v>3.0</v>
      </c>
      <c r="H195" s="2">
        <v>3.0</v>
      </c>
    </row>
    <row r="196" ht="15.75" customHeight="1">
      <c r="B196" s="5" t="s">
        <v>289</v>
      </c>
      <c r="C196" s="2" t="s">
        <v>250</v>
      </c>
      <c r="D196" s="43" t="s">
        <v>217</v>
      </c>
      <c r="E196" s="43" t="s">
        <v>217</v>
      </c>
      <c r="F196" s="44" t="s">
        <v>217</v>
      </c>
      <c r="G196" s="2">
        <v>0.0</v>
      </c>
      <c r="H196" s="2">
        <v>3.0</v>
      </c>
    </row>
    <row r="197" ht="15.75" customHeight="1">
      <c r="B197" s="50" t="s">
        <v>289</v>
      </c>
      <c r="C197" s="51" t="s">
        <v>179</v>
      </c>
      <c r="D197" s="41" t="s">
        <v>217</v>
      </c>
      <c r="E197" s="41" t="s">
        <v>217</v>
      </c>
      <c r="F197" s="42" t="s">
        <v>217</v>
      </c>
      <c r="G197" s="2">
        <v>0.0</v>
      </c>
      <c r="H197" s="2">
        <v>3.0</v>
      </c>
    </row>
    <row r="198" ht="15.75" customHeight="1">
      <c r="B198" s="5" t="s">
        <v>289</v>
      </c>
      <c r="C198" s="2" t="s">
        <v>180</v>
      </c>
      <c r="D198" s="41" t="s">
        <v>217</v>
      </c>
      <c r="E198" s="41" t="s">
        <v>217</v>
      </c>
      <c r="F198" s="42" t="s">
        <v>217</v>
      </c>
      <c r="G198" s="2">
        <v>0.0</v>
      </c>
      <c r="H198" s="2">
        <v>3.0</v>
      </c>
    </row>
    <row r="199" ht="15.75" customHeight="1">
      <c r="B199" s="45" t="s">
        <v>289</v>
      </c>
      <c r="C199" s="30" t="s">
        <v>254</v>
      </c>
      <c r="D199" s="46" t="s">
        <v>217</v>
      </c>
      <c r="E199" s="46" t="s">
        <v>217</v>
      </c>
      <c r="F199" s="47" t="s">
        <v>217</v>
      </c>
      <c r="G199" s="2">
        <v>0.0</v>
      </c>
      <c r="H199" s="2">
        <v>3.0</v>
      </c>
    </row>
    <row r="200" ht="15.75" customHeight="1">
      <c r="B200" s="5" t="s">
        <v>269</v>
      </c>
      <c r="C200" s="2" t="s">
        <v>169</v>
      </c>
      <c r="D200" s="48">
        <v>1.0</v>
      </c>
      <c r="E200" s="48">
        <v>1.0</v>
      </c>
      <c r="F200" s="49">
        <v>1.0</v>
      </c>
      <c r="G200" s="2">
        <v>2.0</v>
      </c>
      <c r="H200" s="2">
        <v>2.0</v>
      </c>
    </row>
    <row r="201" ht="15.75" customHeight="1">
      <c r="B201" s="5" t="s">
        <v>269</v>
      </c>
      <c r="C201" s="2" t="s">
        <v>170</v>
      </c>
      <c r="D201" s="41">
        <v>0.5</v>
      </c>
      <c r="E201" s="41">
        <v>0.5</v>
      </c>
      <c r="F201" s="42">
        <v>0.5</v>
      </c>
      <c r="G201" s="2">
        <v>2.0</v>
      </c>
      <c r="H201" s="2">
        <v>2.0</v>
      </c>
    </row>
    <row r="202" ht="15.75" customHeight="1">
      <c r="B202" s="5" t="s">
        <v>269</v>
      </c>
      <c r="C202" s="2" t="s">
        <v>171</v>
      </c>
      <c r="D202" s="41">
        <v>0.5</v>
      </c>
      <c r="E202" s="41">
        <v>0.0</v>
      </c>
      <c r="F202" s="42">
        <v>0.5</v>
      </c>
      <c r="G202" s="2">
        <v>2.0</v>
      </c>
      <c r="H202" s="2">
        <v>2.0</v>
      </c>
    </row>
    <row r="203" ht="15.75" customHeight="1">
      <c r="B203" s="5" t="s">
        <v>269</v>
      </c>
      <c r="C203" s="2" t="s">
        <v>172</v>
      </c>
      <c r="D203" s="41">
        <v>0.5</v>
      </c>
      <c r="E203" s="41">
        <v>0.0</v>
      </c>
      <c r="F203" s="42">
        <v>0.5</v>
      </c>
      <c r="G203" s="2">
        <v>2.0</v>
      </c>
      <c r="H203" s="2">
        <v>2.0</v>
      </c>
    </row>
    <row r="204" ht="15.75" customHeight="1">
      <c r="B204" s="5" t="s">
        <v>269</v>
      </c>
      <c r="C204" s="2" t="s">
        <v>173</v>
      </c>
      <c r="D204" s="41">
        <v>0.0</v>
      </c>
      <c r="E204" s="41">
        <v>0.5</v>
      </c>
      <c r="F204" s="42">
        <v>0.5</v>
      </c>
      <c r="G204" s="2">
        <v>2.0</v>
      </c>
      <c r="H204" s="2">
        <v>2.0</v>
      </c>
    </row>
    <row r="205" ht="15.75" customHeight="1">
      <c r="B205" s="52" t="s">
        <v>269</v>
      </c>
      <c r="C205" s="53" t="s">
        <v>174</v>
      </c>
      <c r="D205" s="41">
        <v>0.5</v>
      </c>
      <c r="E205" s="41">
        <v>0.5</v>
      </c>
      <c r="F205" s="42">
        <v>0.5</v>
      </c>
      <c r="G205" s="2">
        <v>2.0</v>
      </c>
      <c r="H205" s="2">
        <v>2.0</v>
      </c>
    </row>
    <row r="206" ht="15.75" customHeight="1">
      <c r="B206" s="5" t="s">
        <v>269</v>
      </c>
      <c r="C206" s="2" t="s">
        <v>175</v>
      </c>
      <c r="D206" s="48">
        <v>1.0</v>
      </c>
      <c r="E206" s="48">
        <v>0.5</v>
      </c>
      <c r="F206" s="49">
        <v>1.0</v>
      </c>
      <c r="G206" s="2">
        <v>2.0</v>
      </c>
      <c r="H206" s="2">
        <v>2.0</v>
      </c>
    </row>
    <row r="207" ht="15.75" customHeight="1">
      <c r="B207" s="50" t="s">
        <v>269</v>
      </c>
      <c r="C207" s="51" t="s">
        <v>176</v>
      </c>
      <c r="D207" s="41">
        <v>0.0</v>
      </c>
      <c r="E207" s="41">
        <v>0.5</v>
      </c>
      <c r="F207" s="42">
        <v>0.5</v>
      </c>
      <c r="G207" s="2">
        <v>2.0</v>
      </c>
      <c r="H207" s="2">
        <v>2.0</v>
      </c>
    </row>
    <row r="208" ht="15.75" customHeight="1">
      <c r="B208" s="5" t="s">
        <v>269</v>
      </c>
      <c r="C208" s="2" t="s">
        <v>177</v>
      </c>
      <c r="D208" s="41">
        <v>0.5</v>
      </c>
      <c r="E208" s="41">
        <v>0.0</v>
      </c>
      <c r="F208" s="42">
        <v>0.5</v>
      </c>
      <c r="G208" s="2">
        <v>2.0</v>
      </c>
      <c r="H208" s="2">
        <v>2.0</v>
      </c>
    </row>
    <row r="209" ht="15.75" customHeight="1">
      <c r="B209" s="5" t="s">
        <v>293</v>
      </c>
      <c r="C209" s="2" t="s">
        <v>250</v>
      </c>
      <c r="D209" s="41" t="s">
        <v>217</v>
      </c>
      <c r="E209" s="41" t="s">
        <v>217</v>
      </c>
      <c r="F209" s="42" t="s">
        <v>217</v>
      </c>
      <c r="G209" s="2">
        <v>0.0</v>
      </c>
      <c r="H209" s="2">
        <v>2.0</v>
      </c>
    </row>
    <row r="210" ht="15.75" customHeight="1">
      <c r="B210" s="5" t="s">
        <v>293</v>
      </c>
      <c r="C210" s="2" t="s">
        <v>179</v>
      </c>
      <c r="D210" s="41" t="s">
        <v>217</v>
      </c>
      <c r="E210" s="41" t="s">
        <v>217</v>
      </c>
      <c r="F210" s="42" t="s">
        <v>217</v>
      </c>
      <c r="G210" s="2">
        <v>0.0</v>
      </c>
      <c r="H210" s="2">
        <v>2.0</v>
      </c>
    </row>
    <row r="211" ht="15.75" customHeight="1">
      <c r="B211" s="5" t="s">
        <v>293</v>
      </c>
      <c r="C211" s="2" t="s">
        <v>180</v>
      </c>
      <c r="D211" s="41" t="s">
        <v>217</v>
      </c>
      <c r="E211" s="41" t="s">
        <v>217</v>
      </c>
      <c r="F211" s="42" t="s">
        <v>217</v>
      </c>
      <c r="G211" s="2">
        <v>0.0</v>
      </c>
      <c r="H211" s="2">
        <v>2.0</v>
      </c>
    </row>
    <row r="212" ht="15.75" customHeight="1">
      <c r="B212" s="5" t="s">
        <v>293</v>
      </c>
      <c r="C212" s="2" t="s">
        <v>254</v>
      </c>
      <c r="D212" s="43" t="s">
        <v>217</v>
      </c>
      <c r="E212" s="43" t="s">
        <v>217</v>
      </c>
      <c r="F212" s="44" t="s">
        <v>217</v>
      </c>
      <c r="G212" s="2">
        <v>0.0</v>
      </c>
      <c r="H212" s="2">
        <v>2.0</v>
      </c>
    </row>
    <row r="213" ht="15.75" customHeight="1">
      <c r="B213" s="38" t="s">
        <v>232</v>
      </c>
      <c r="C213" s="19" t="s">
        <v>169</v>
      </c>
      <c r="D213" s="39">
        <v>0.5</v>
      </c>
      <c r="E213" s="39">
        <v>0.5</v>
      </c>
      <c r="F213" s="40">
        <v>0.5</v>
      </c>
      <c r="G213" s="2">
        <v>2.0</v>
      </c>
      <c r="H213" s="2">
        <v>2.0</v>
      </c>
    </row>
    <row r="214" ht="15.75" customHeight="1">
      <c r="B214" s="5" t="s">
        <v>232</v>
      </c>
      <c r="C214" s="2" t="s">
        <v>170</v>
      </c>
      <c r="D214" s="41">
        <v>0.5</v>
      </c>
      <c r="E214" s="41">
        <v>0.5</v>
      </c>
      <c r="F214" s="42">
        <v>0.5</v>
      </c>
      <c r="G214" s="2">
        <v>2.0</v>
      </c>
      <c r="H214" s="2">
        <v>2.0</v>
      </c>
    </row>
    <row r="215" ht="15.75" customHeight="1">
      <c r="B215" s="52" t="s">
        <v>232</v>
      </c>
      <c r="C215" s="53" t="s">
        <v>171</v>
      </c>
      <c r="D215" s="41">
        <v>0.5</v>
      </c>
      <c r="E215" s="41">
        <v>0.0</v>
      </c>
      <c r="F215" s="42">
        <v>0.5</v>
      </c>
      <c r="G215" s="2">
        <v>2.0</v>
      </c>
      <c r="H215" s="2">
        <v>2.0</v>
      </c>
    </row>
    <row r="216" ht="15.75" customHeight="1">
      <c r="B216" s="5" t="s">
        <v>232</v>
      </c>
      <c r="C216" s="2" t="s">
        <v>172</v>
      </c>
      <c r="D216" s="48">
        <v>0.0</v>
      </c>
      <c r="E216" s="48">
        <v>0.0</v>
      </c>
      <c r="F216" s="49">
        <v>0.5</v>
      </c>
      <c r="G216" s="2">
        <v>2.0</v>
      </c>
      <c r="H216" s="2">
        <v>2.0</v>
      </c>
    </row>
    <row r="217" ht="15.75" customHeight="1">
      <c r="B217" s="5" t="s">
        <v>232</v>
      </c>
      <c r="C217" s="2" t="s">
        <v>173</v>
      </c>
      <c r="D217" s="41">
        <v>0.0</v>
      </c>
      <c r="E217" s="41">
        <v>0.0</v>
      </c>
      <c r="F217" s="42">
        <v>0.0</v>
      </c>
      <c r="G217" s="2">
        <v>2.0</v>
      </c>
      <c r="H217" s="2">
        <v>2.0</v>
      </c>
    </row>
    <row r="218" ht="15.75" customHeight="1">
      <c r="B218" s="5" t="s">
        <v>232</v>
      </c>
      <c r="C218" s="2" t="s">
        <v>174</v>
      </c>
      <c r="D218" s="41">
        <v>0.0</v>
      </c>
      <c r="E218" s="41">
        <v>0.0</v>
      </c>
      <c r="F218" s="42">
        <v>0.0</v>
      </c>
      <c r="G218" s="2">
        <v>2.0</v>
      </c>
      <c r="H218" s="2">
        <v>2.0</v>
      </c>
    </row>
    <row r="219" ht="15.75" customHeight="1">
      <c r="B219" s="5" t="s">
        <v>232</v>
      </c>
      <c r="C219" s="2" t="s">
        <v>175</v>
      </c>
      <c r="D219" s="41">
        <v>0.0</v>
      </c>
      <c r="E219" s="41">
        <v>0.0</v>
      </c>
      <c r="F219" s="42">
        <v>0.0</v>
      </c>
      <c r="G219" s="2">
        <v>2.0</v>
      </c>
      <c r="H219" s="2">
        <v>2.0</v>
      </c>
    </row>
    <row r="220" ht="15.75" customHeight="1">
      <c r="B220" s="5" t="s">
        <v>232</v>
      </c>
      <c r="C220" s="2" t="s">
        <v>176</v>
      </c>
      <c r="D220" s="41">
        <v>0.0</v>
      </c>
      <c r="E220" s="41">
        <v>0.0</v>
      </c>
      <c r="F220" s="42">
        <v>0.0</v>
      </c>
      <c r="G220" s="2">
        <v>2.0</v>
      </c>
      <c r="H220" s="2">
        <v>2.0</v>
      </c>
    </row>
    <row r="221" ht="15.75" customHeight="1">
      <c r="B221" s="5" t="s">
        <v>232</v>
      </c>
      <c r="C221" s="2" t="s">
        <v>177</v>
      </c>
      <c r="D221" s="41">
        <v>0.0</v>
      </c>
      <c r="E221" s="41">
        <v>0.0</v>
      </c>
      <c r="F221" s="42">
        <v>0.0</v>
      </c>
      <c r="G221" s="2">
        <v>2.0</v>
      </c>
      <c r="H221" s="2">
        <v>2.0</v>
      </c>
    </row>
    <row r="222" ht="15.75" customHeight="1">
      <c r="B222" s="5" t="s">
        <v>292</v>
      </c>
      <c r="C222" s="2" t="s">
        <v>250</v>
      </c>
      <c r="D222" s="41" t="s">
        <v>217</v>
      </c>
      <c r="E222" s="41" t="s">
        <v>217</v>
      </c>
      <c r="F222" s="42" t="s">
        <v>217</v>
      </c>
      <c r="G222" s="2">
        <v>0.0</v>
      </c>
      <c r="H222" s="2">
        <v>2.0</v>
      </c>
    </row>
    <row r="223" ht="15.75" customHeight="1">
      <c r="B223" s="5" t="s">
        <v>292</v>
      </c>
      <c r="C223" s="2" t="s">
        <v>179</v>
      </c>
      <c r="D223" s="41" t="s">
        <v>217</v>
      </c>
      <c r="E223" s="41" t="s">
        <v>217</v>
      </c>
      <c r="F223" s="42" t="s">
        <v>217</v>
      </c>
      <c r="G223" s="2">
        <v>0.0</v>
      </c>
      <c r="H223" s="2">
        <v>2.0</v>
      </c>
    </row>
    <row r="224" ht="15.75" customHeight="1">
      <c r="B224" s="5" t="s">
        <v>292</v>
      </c>
      <c r="C224" s="2" t="s">
        <v>180</v>
      </c>
      <c r="D224" s="43" t="s">
        <v>217</v>
      </c>
      <c r="E224" s="43" t="s">
        <v>217</v>
      </c>
      <c r="F224" s="44" t="s">
        <v>217</v>
      </c>
      <c r="G224" s="2">
        <v>0.0</v>
      </c>
      <c r="H224" s="2">
        <v>2.0</v>
      </c>
    </row>
    <row r="225" ht="15.75" customHeight="1">
      <c r="B225" s="60" t="s">
        <v>292</v>
      </c>
      <c r="C225" s="61" t="s">
        <v>254</v>
      </c>
      <c r="D225" s="46" t="s">
        <v>217</v>
      </c>
      <c r="E225" s="46" t="s">
        <v>217</v>
      </c>
      <c r="F225" s="47" t="s">
        <v>217</v>
      </c>
      <c r="G225" s="2">
        <v>0.0</v>
      </c>
      <c r="H225" s="2">
        <v>2.0</v>
      </c>
    </row>
    <row r="226" ht="15.75" customHeight="1">
      <c r="B226" s="5" t="s">
        <v>231</v>
      </c>
      <c r="C226" s="2" t="s">
        <v>169</v>
      </c>
      <c r="D226" s="48">
        <v>1.0</v>
      </c>
      <c r="E226" s="48">
        <v>1.0</v>
      </c>
      <c r="F226" s="49">
        <v>0.5</v>
      </c>
      <c r="G226" s="2">
        <v>2.0</v>
      </c>
      <c r="H226" s="2">
        <v>2.0</v>
      </c>
    </row>
    <row r="227" ht="15.75" customHeight="1">
      <c r="B227" s="5" t="s">
        <v>231</v>
      </c>
      <c r="C227" s="2" t="s">
        <v>170</v>
      </c>
      <c r="D227" s="41">
        <v>0.0</v>
      </c>
      <c r="E227" s="41">
        <v>0.0</v>
      </c>
      <c r="F227" s="42">
        <v>0.5</v>
      </c>
      <c r="G227" s="2">
        <v>2.0</v>
      </c>
      <c r="H227" s="2">
        <v>2.0</v>
      </c>
    </row>
    <row r="228" ht="15.75" customHeight="1">
      <c r="B228" s="5" t="s">
        <v>231</v>
      </c>
      <c r="C228" s="2" t="s">
        <v>171</v>
      </c>
      <c r="D228" s="41">
        <v>0.5</v>
      </c>
      <c r="E228" s="41">
        <v>0.0</v>
      </c>
      <c r="F228" s="42">
        <v>0.0</v>
      </c>
      <c r="G228" s="2">
        <v>2.0</v>
      </c>
      <c r="H228" s="2">
        <v>2.0</v>
      </c>
    </row>
    <row r="229" ht="15.75" customHeight="1">
      <c r="B229" s="5" t="s">
        <v>231</v>
      </c>
      <c r="C229" s="2" t="s">
        <v>172</v>
      </c>
      <c r="D229" s="41">
        <v>0.0</v>
      </c>
      <c r="E229" s="41">
        <v>0.0</v>
      </c>
      <c r="F229" s="42">
        <v>0.0</v>
      </c>
      <c r="G229" s="2">
        <v>2.0</v>
      </c>
      <c r="H229" s="2">
        <v>2.0</v>
      </c>
    </row>
    <row r="230" ht="15.75" customHeight="1">
      <c r="B230" s="5" t="s">
        <v>231</v>
      </c>
      <c r="C230" s="2" t="s">
        <v>173</v>
      </c>
      <c r="D230" s="41">
        <v>0.0</v>
      </c>
      <c r="E230" s="41">
        <v>0.0</v>
      </c>
      <c r="F230" s="42">
        <v>0.0</v>
      </c>
      <c r="G230" s="2">
        <v>2.0</v>
      </c>
      <c r="H230" s="2">
        <v>2.0</v>
      </c>
    </row>
    <row r="231" ht="15.75" customHeight="1">
      <c r="B231" s="5" t="s">
        <v>231</v>
      </c>
      <c r="C231" s="2" t="s">
        <v>174</v>
      </c>
      <c r="D231" s="41">
        <v>0.0</v>
      </c>
      <c r="E231" s="41">
        <v>0.0</v>
      </c>
      <c r="F231" s="42">
        <v>0.0</v>
      </c>
      <c r="G231" s="2">
        <v>2.0</v>
      </c>
      <c r="H231" s="2">
        <v>2.0</v>
      </c>
    </row>
    <row r="232" ht="15.75" customHeight="1">
      <c r="B232" s="5" t="s">
        <v>231</v>
      </c>
      <c r="C232" s="2" t="s">
        <v>175</v>
      </c>
      <c r="D232" s="41">
        <v>0.0</v>
      </c>
      <c r="E232" s="41">
        <v>0.0</v>
      </c>
      <c r="F232" s="42">
        <v>0.5</v>
      </c>
      <c r="G232" s="2">
        <v>2.0</v>
      </c>
      <c r="H232" s="2">
        <v>2.0</v>
      </c>
    </row>
    <row r="233" ht="15.75" customHeight="1">
      <c r="B233" s="52" t="s">
        <v>231</v>
      </c>
      <c r="C233" s="53" t="s">
        <v>176</v>
      </c>
      <c r="D233" s="41">
        <v>0.0</v>
      </c>
      <c r="E233" s="41">
        <v>0.0</v>
      </c>
      <c r="F233" s="42">
        <v>0.0</v>
      </c>
      <c r="G233" s="2">
        <v>2.0</v>
      </c>
      <c r="H233" s="2">
        <v>2.0</v>
      </c>
    </row>
    <row r="234" ht="15.75" customHeight="1">
      <c r="B234" s="5" t="s">
        <v>231</v>
      </c>
      <c r="C234" s="2" t="s">
        <v>177</v>
      </c>
      <c r="D234" s="48">
        <v>0.0</v>
      </c>
      <c r="E234" s="48">
        <v>0.0</v>
      </c>
      <c r="F234" s="49">
        <v>0.0</v>
      </c>
      <c r="G234" s="2">
        <v>2.0</v>
      </c>
      <c r="H234" s="2">
        <v>2.0</v>
      </c>
    </row>
    <row r="235" ht="15.75" customHeight="1">
      <c r="B235" s="5" t="s">
        <v>291</v>
      </c>
      <c r="C235" s="2" t="s">
        <v>250</v>
      </c>
      <c r="D235" s="41" t="s">
        <v>217</v>
      </c>
      <c r="E235" s="41" t="s">
        <v>217</v>
      </c>
      <c r="F235" s="42" t="s">
        <v>217</v>
      </c>
      <c r="G235" s="2">
        <v>0.0</v>
      </c>
      <c r="H235" s="2">
        <v>2.0</v>
      </c>
    </row>
    <row r="236" ht="15.75" customHeight="1">
      <c r="B236" s="5" t="s">
        <v>291</v>
      </c>
      <c r="C236" s="2" t="s">
        <v>179</v>
      </c>
      <c r="D236" s="41" t="s">
        <v>217</v>
      </c>
      <c r="E236" s="41" t="s">
        <v>217</v>
      </c>
      <c r="F236" s="42" t="s">
        <v>217</v>
      </c>
      <c r="G236" s="2">
        <v>0.0</v>
      </c>
      <c r="H236" s="2">
        <v>2.0</v>
      </c>
    </row>
    <row r="237" ht="15.75" customHeight="1">
      <c r="B237" s="5" t="s">
        <v>291</v>
      </c>
      <c r="C237" s="2" t="s">
        <v>180</v>
      </c>
      <c r="D237" s="41" t="s">
        <v>217</v>
      </c>
      <c r="E237" s="41" t="s">
        <v>217</v>
      </c>
      <c r="F237" s="42" t="s">
        <v>217</v>
      </c>
      <c r="G237" s="2">
        <v>0.0</v>
      </c>
      <c r="H237" s="2">
        <v>2.0</v>
      </c>
    </row>
    <row r="238" ht="15.75" customHeight="1">
      <c r="B238" s="5" t="s">
        <v>291</v>
      </c>
      <c r="C238" s="2" t="s">
        <v>254</v>
      </c>
      <c r="D238" s="43" t="s">
        <v>217</v>
      </c>
      <c r="E238" s="43" t="s">
        <v>217</v>
      </c>
      <c r="F238" s="44" t="s">
        <v>217</v>
      </c>
      <c r="G238" s="2">
        <v>0.0</v>
      </c>
      <c r="H238" s="2">
        <v>2.0</v>
      </c>
    </row>
    <row r="239" ht="15.75" customHeight="1">
      <c r="B239" s="38" t="s">
        <v>268</v>
      </c>
      <c r="C239" s="19" t="s">
        <v>169</v>
      </c>
      <c r="D239" s="39">
        <v>1.0</v>
      </c>
      <c r="E239" s="39">
        <v>1.0</v>
      </c>
      <c r="F239" s="40">
        <v>1.0</v>
      </c>
      <c r="G239" s="2">
        <v>2.0</v>
      </c>
      <c r="H239" s="2">
        <v>2.0</v>
      </c>
    </row>
    <row r="240" ht="15.75" customHeight="1">
      <c r="B240" s="5" t="s">
        <v>268</v>
      </c>
      <c r="C240" s="2" t="s">
        <v>170</v>
      </c>
      <c r="D240" s="41">
        <v>0.5</v>
      </c>
      <c r="E240" s="41">
        <v>0.5</v>
      </c>
      <c r="F240" s="42">
        <v>1.0</v>
      </c>
      <c r="G240" s="2">
        <v>2.0</v>
      </c>
      <c r="H240" s="2">
        <v>2.0</v>
      </c>
    </row>
    <row r="241" ht="15.75" customHeight="1">
      <c r="B241" s="5" t="s">
        <v>268</v>
      </c>
      <c r="C241" s="2" t="s">
        <v>171</v>
      </c>
      <c r="D241" s="41">
        <v>0.0</v>
      </c>
      <c r="E241" s="41">
        <v>0.0</v>
      </c>
      <c r="F241" s="42">
        <v>0.0</v>
      </c>
      <c r="G241" s="2">
        <v>2.0</v>
      </c>
      <c r="H241" s="2">
        <v>2.0</v>
      </c>
    </row>
    <row r="242" ht="15.75" customHeight="1">
      <c r="B242" s="5" t="s">
        <v>268</v>
      </c>
      <c r="C242" s="2" t="s">
        <v>172</v>
      </c>
      <c r="D242" s="41">
        <v>0.0</v>
      </c>
      <c r="E242" s="41">
        <v>0.0</v>
      </c>
      <c r="F242" s="42">
        <v>0.5</v>
      </c>
      <c r="G242" s="2">
        <v>2.0</v>
      </c>
      <c r="H242" s="2">
        <v>2.0</v>
      </c>
    </row>
    <row r="243" ht="15.75" customHeight="1">
      <c r="B243" s="5" t="s">
        <v>268</v>
      </c>
      <c r="C243" s="2" t="s">
        <v>173</v>
      </c>
      <c r="D243" s="41">
        <v>0.0</v>
      </c>
      <c r="E243" s="41">
        <v>0.0</v>
      </c>
      <c r="F243" s="42">
        <v>0.5</v>
      </c>
      <c r="G243" s="2">
        <v>2.0</v>
      </c>
      <c r="H243" s="2">
        <v>2.0</v>
      </c>
    </row>
    <row r="244" ht="15.75" customHeight="1">
      <c r="B244" s="5" t="s">
        <v>268</v>
      </c>
      <c r="C244" s="2" t="s">
        <v>174</v>
      </c>
      <c r="D244" s="43">
        <v>0.5</v>
      </c>
      <c r="E244" s="43">
        <v>0.0</v>
      </c>
      <c r="F244" s="44">
        <v>0.5</v>
      </c>
      <c r="G244" s="2">
        <v>2.0</v>
      </c>
      <c r="H244" s="2">
        <v>2.0</v>
      </c>
    </row>
    <row r="245" ht="15.75" customHeight="1">
      <c r="B245" s="50" t="s">
        <v>268</v>
      </c>
      <c r="C245" s="51" t="s">
        <v>175</v>
      </c>
      <c r="D245" s="41">
        <v>0.5</v>
      </c>
      <c r="E245" s="41">
        <v>0.0</v>
      </c>
      <c r="F245" s="42">
        <v>0.5</v>
      </c>
      <c r="G245" s="2">
        <v>2.0</v>
      </c>
      <c r="H245" s="2">
        <v>2.0</v>
      </c>
    </row>
    <row r="246" ht="15.75" customHeight="1">
      <c r="B246" s="5" t="s">
        <v>268</v>
      </c>
      <c r="C246" s="2" t="s">
        <v>176</v>
      </c>
      <c r="D246" s="41">
        <v>0.0</v>
      </c>
      <c r="E246" s="41">
        <v>0.0</v>
      </c>
      <c r="F246" s="42">
        <v>0.5</v>
      </c>
      <c r="G246" s="2">
        <v>2.0</v>
      </c>
      <c r="H246" s="2">
        <v>2.0</v>
      </c>
    </row>
    <row r="247" ht="15.75" customHeight="1">
      <c r="B247" s="5" t="s">
        <v>268</v>
      </c>
      <c r="C247" s="2" t="s">
        <v>177</v>
      </c>
      <c r="D247" s="41">
        <v>0.5</v>
      </c>
      <c r="E247" s="41">
        <v>0.0</v>
      </c>
      <c r="F247" s="42">
        <v>0.5</v>
      </c>
      <c r="G247" s="2">
        <v>2.0</v>
      </c>
      <c r="H247" s="2">
        <v>2.0</v>
      </c>
    </row>
    <row r="248" ht="15.75" customHeight="1">
      <c r="B248" s="5" t="s">
        <v>290</v>
      </c>
      <c r="C248" s="2" t="s">
        <v>250</v>
      </c>
      <c r="D248" s="41" t="s">
        <v>217</v>
      </c>
      <c r="E248" s="41" t="s">
        <v>217</v>
      </c>
      <c r="F248" s="42" t="s">
        <v>217</v>
      </c>
      <c r="G248" s="2">
        <v>0.0</v>
      </c>
      <c r="H248" s="2">
        <v>2.0</v>
      </c>
    </row>
    <row r="249" ht="15.75" customHeight="1">
      <c r="B249" s="5" t="s">
        <v>290</v>
      </c>
      <c r="C249" s="2" t="s">
        <v>179</v>
      </c>
      <c r="D249" s="41" t="s">
        <v>217</v>
      </c>
      <c r="E249" s="41" t="s">
        <v>217</v>
      </c>
      <c r="F249" s="42" t="s">
        <v>217</v>
      </c>
      <c r="G249" s="2">
        <v>0.0</v>
      </c>
      <c r="H249" s="2">
        <v>2.0</v>
      </c>
    </row>
    <row r="250" ht="15.75" customHeight="1">
      <c r="B250" s="5" t="s">
        <v>290</v>
      </c>
      <c r="C250" s="2" t="s">
        <v>180</v>
      </c>
      <c r="D250" s="41" t="s">
        <v>217</v>
      </c>
      <c r="E250" s="41" t="s">
        <v>217</v>
      </c>
      <c r="F250" s="42" t="s">
        <v>217</v>
      </c>
      <c r="G250" s="2">
        <v>0.0</v>
      </c>
      <c r="H250" s="2">
        <v>2.0</v>
      </c>
    </row>
    <row r="251" ht="15.75" customHeight="1">
      <c r="B251" s="45" t="s">
        <v>290</v>
      </c>
      <c r="C251" s="30" t="s">
        <v>254</v>
      </c>
      <c r="D251" s="46" t="s">
        <v>217</v>
      </c>
      <c r="E251" s="46" t="s">
        <v>217</v>
      </c>
      <c r="F251" s="47" t="s">
        <v>217</v>
      </c>
      <c r="G251" s="2">
        <v>0.0</v>
      </c>
      <c r="H251" s="2">
        <v>2.0</v>
      </c>
    </row>
    <row r="252" ht="15.75" customHeight="1">
      <c r="B252" s="5" t="s">
        <v>275</v>
      </c>
      <c r="C252" s="2" t="s">
        <v>169</v>
      </c>
      <c r="D252" s="48">
        <v>1.0</v>
      </c>
      <c r="E252" s="48">
        <v>1.0</v>
      </c>
      <c r="F252" s="49">
        <v>0.0</v>
      </c>
      <c r="G252" s="2">
        <v>1.0</v>
      </c>
      <c r="H252" s="2">
        <v>1.0</v>
      </c>
    </row>
    <row r="253" ht="15.75" customHeight="1">
      <c r="B253" s="52" t="s">
        <v>275</v>
      </c>
      <c r="C253" s="53" t="s">
        <v>170</v>
      </c>
      <c r="D253" s="41">
        <v>1.0</v>
      </c>
      <c r="E253" s="41">
        <v>1.0</v>
      </c>
      <c r="F253" s="42">
        <v>1.0</v>
      </c>
      <c r="G253" s="2">
        <v>1.0</v>
      </c>
      <c r="H253" s="2">
        <v>1.0</v>
      </c>
    </row>
    <row r="254" ht="15.75" customHeight="1">
      <c r="B254" s="5" t="s">
        <v>275</v>
      </c>
      <c r="C254" s="2" t="s">
        <v>171</v>
      </c>
      <c r="D254" s="48">
        <v>1.0</v>
      </c>
      <c r="E254" s="48">
        <v>0.0</v>
      </c>
      <c r="F254" s="49">
        <v>1.0</v>
      </c>
      <c r="G254" s="2">
        <v>1.0</v>
      </c>
      <c r="H254" s="2">
        <v>1.0</v>
      </c>
    </row>
    <row r="255" ht="15.75" customHeight="1">
      <c r="B255" s="5" t="s">
        <v>275</v>
      </c>
      <c r="C255" s="2" t="s">
        <v>172</v>
      </c>
      <c r="D255" s="41">
        <v>1.0</v>
      </c>
      <c r="E255" s="41">
        <v>0.0</v>
      </c>
      <c r="F255" s="42">
        <v>1.0</v>
      </c>
      <c r="G255" s="2">
        <v>1.0</v>
      </c>
      <c r="H255" s="2">
        <v>1.0</v>
      </c>
    </row>
    <row r="256" ht="15.75" customHeight="1">
      <c r="B256" s="5" t="s">
        <v>275</v>
      </c>
      <c r="C256" s="2" t="s">
        <v>173</v>
      </c>
      <c r="D256" s="41">
        <v>1.0</v>
      </c>
      <c r="E256" s="41">
        <v>1.0</v>
      </c>
      <c r="F256" s="42">
        <v>1.0</v>
      </c>
      <c r="G256" s="2">
        <v>1.0</v>
      </c>
      <c r="H256" s="2">
        <v>1.0</v>
      </c>
    </row>
    <row r="257" ht="15.75" customHeight="1">
      <c r="B257" s="5" t="s">
        <v>275</v>
      </c>
      <c r="C257" s="2" t="s">
        <v>174</v>
      </c>
      <c r="D257" s="41">
        <v>1.0</v>
      </c>
      <c r="E257" s="41">
        <v>1.0</v>
      </c>
      <c r="F257" s="42">
        <v>1.0</v>
      </c>
      <c r="G257" s="2">
        <v>1.0</v>
      </c>
      <c r="H257" s="2">
        <v>1.0</v>
      </c>
    </row>
    <row r="258" ht="15.75" customHeight="1">
      <c r="B258" s="5" t="s">
        <v>275</v>
      </c>
      <c r="C258" s="2" t="s">
        <v>175</v>
      </c>
      <c r="D258" s="41">
        <v>1.0</v>
      </c>
      <c r="E258" s="41">
        <v>1.0</v>
      </c>
      <c r="F258" s="42">
        <v>1.0</v>
      </c>
      <c r="G258" s="2">
        <v>1.0</v>
      </c>
      <c r="H258" s="2">
        <v>1.0</v>
      </c>
    </row>
    <row r="259" ht="15.75" customHeight="1">
      <c r="B259" s="5" t="s">
        <v>275</v>
      </c>
      <c r="C259" s="2" t="s">
        <v>176</v>
      </c>
      <c r="D259" s="41">
        <v>1.0</v>
      </c>
      <c r="E259" s="41">
        <v>1.0</v>
      </c>
      <c r="F259" s="42">
        <v>0.0</v>
      </c>
      <c r="G259" s="2">
        <v>1.0</v>
      </c>
      <c r="H259" s="2">
        <v>1.0</v>
      </c>
    </row>
    <row r="260" ht="15.75" customHeight="1">
      <c r="B260" s="5" t="s">
        <v>275</v>
      </c>
      <c r="C260" s="2" t="s">
        <v>177</v>
      </c>
      <c r="D260" s="41">
        <v>1.0</v>
      </c>
      <c r="E260" s="41">
        <v>1.0</v>
      </c>
      <c r="F260" s="42">
        <v>1.0</v>
      </c>
      <c r="G260" s="2">
        <v>1.0</v>
      </c>
      <c r="H260" s="2">
        <v>1.0</v>
      </c>
    </row>
    <row r="261" ht="15.75" customHeight="1">
      <c r="B261" s="5" t="s">
        <v>301</v>
      </c>
      <c r="C261" s="2" t="s">
        <v>250</v>
      </c>
      <c r="D261" s="41" t="s">
        <v>217</v>
      </c>
      <c r="E261" s="41" t="s">
        <v>217</v>
      </c>
      <c r="F261" s="42" t="s">
        <v>217</v>
      </c>
      <c r="G261" s="2">
        <v>0.0</v>
      </c>
      <c r="H261" s="2">
        <v>1.0</v>
      </c>
    </row>
    <row r="262" ht="15.75" customHeight="1">
      <c r="B262" s="5" t="s">
        <v>301</v>
      </c>
      <c r="C262" s="2" t="s">
        <v>179</v>
      </c>
      <c r="D262" s="41" t="s">
        <v>217</v>
      </c>
      <c r="E262" s="41" t="s">
        <v>217</v>
      </c>
      <c r="F262" s="42" t="s">
        <v>217</v>
      </c>
      <c r="G262" s="2">
        <v>0.0</v>
      </c>
      <c r="H262" s="2">
        <v>1.0</v>
      </c>
    </row>
    <row r="263" ht="15.75" customHeight="1">
      <c r="B263" s="5" t="s">
        <v>301</v>
      </c>
      <c r="C263" s="2" t="s">
        <v>180</v>
      </c>
      <c r="D263" s="41" t="s">
        <v>217</v>
      </c>
      <c r="E263" s="41" t="s">
        <v>217</v>
      </c>
      <c r="F263" s="42" t="s">
        <v>217</v>
      </c>
      <c r="G263" s="2">
        <v>0.0</v>
      </c>
      <c r="H263" s="2">
        <v>1.0</v>
      </c>
    </row>
    <row r="264" ht="15.75" customHeight="1">
      <c r="B264" s="5" t="s">
        <v>301</v>
      </c>
      <c r="C264" s="2" t="s">
        <v>254</v>
      </c>
      <c r="D264" s="43" t="s">
        <v>217</v>
      </c>
      <c r="E264" s="43" t="s">
        <v>217</v>
      </c>
      <c r="F264" s="44" t="s">
        <v>217</v>
      </c>
      <c r="G264" s="2">
        <v>0.0</v>
      </c>
      <c r="H264" s="2">
        <v>1.0</v>
      </c>
    </row>
    <row r="265" ht="15.75" customHeight="1">
      <c r="B265" s="38" t="s">
        <v>237</v>
      </c>
      <c r="C265" s="19" t="s">
        <v>169</v>
      </c>
      <c r="D265" s="58">
        <v>1.0</v>
      </c>
      <c r="E265" s="58">
        <v>1.0</v>
      </c>
      <c r="F265" s="59">
        <v>1.0</v>
      </c>
      <c r="G265" s="2">
        <v>1.0</v>
      </c>
      <c r="H265" s="2">
        <v>1.0</v>
      </c>
    </row>
    <row r="266" ht="15.75" customHeight="1">
      <c r="B266" s="50" t="s">
        <v>237</v>
      </c>
      <c r="C266" s="51" t="s">
        <v>170</v>
      </c>
      <c r="D266" s="41">
        <v>1.0</v>
      </c>
      <c r="E266" s="41">
        <v>1.0</v>
      </c>
      <c r="F266" s="42">
        <v>1.0</v>
      </c>
      <c r="G266" s="2">
        <v>1.0</v>
      </c>
      <c r="H266" s="2">
        <v>1.0</v>
      </c>
    </row>
    <row r="267" ht="15.75" customHeight="1">
      <c r="B267" s="5" t="s">
        <v>237</v>
      </c>
      <c r="C267" s="2" t="s">
        <v>171</v>
      </c>
      <c r="D267" s="41">
        <v>1.0</v>
      </c>
      <c r="E267" s="41">
        <v>1.0</v>
      </c>
      <c r="F267" s="42">
        <v>0.0</v>
      </c>
      <c r="G267" s="2">
        <v>1.0</v>
      </c>
      <c r="H267" s="2">
        <v>1.0</v>
      </c>
    </row>
    <row r="268" ht="15.75" customHeight="1">
      <c r="B268" s="5" t="s">
        <v>237</v>
      </c>
      <c r="C268" s="2" t="s">
        <v>172</v>
      </c>
      <c r="D268" s="41">
        <v>1.0</v>
      </c>
      <c r="E268" s="41">
        <v>1.0</v>
      </c>
      <c r="F268" s="42">
        <v>0.0</v>
      </c>
      <c r="G268" s="2">
        <v>1.0</v>
      </c>
      <c r="H268" s="2">
        <v>1.0</v>
      </c>
    </row>
    <row r="269" ht="15.75" customHeight="1">
      <c r="B269" s="5" t="s">
        <v>237</v>
      </c>
      <c r="C269" s="2" t="s">
        <v>173</v>
      </c>
      <c r="D269" s="41">
        <v>0.0</v>
      </c>
      <c r="E269" s="41">
        <v>1.0</v>
      </c>
      <c r="F269" s="42">
        <v>1.0</v>
      </c>
      <c r="G269" s="2">
        <v>1.0</v>
      </c>
      <c r="H269" s="2">
        <v>1.0</v>
      </c>
    </row>
    <row r="270" ht="15.75" customHeight="1">
      <c r="B270" s="5" t="s">
        <v>237</v>
      </c>
      <c r="C270" s="2" t="s">
        <v>174</v>
      </c>
      <c r="D270" s="41">
        <v>1.0</v>
      </c>
      <c r="E270" s="41">
        <v>1.0</v>
      </c>
      <c r="F270" s="42">
        <v>1.0</v>
      </c>
      <c r="G270" s="2">
        <v>1.0</v>
      </c>
      <c r="H270" s="2">
        <v>1.0</v>
      </c>
    </row>
    <row r="271" ht="15.75" customHeight="1">
      <c r="B271" s="5" t="s">
        <v>237</v>
      </c>
      <c r="C271" s="2" t="s">
        <v>175</v>
      </c>
      <c r="D271" s="41">
        <v>1.0</v>
      </c>
      <c r="E271" s="41">
        <v>1.0</v>
      </c>
      <c r="F271" s="42">
        <v>1.0</v>
      </c>
      <c r="G271" s="2">
        <v>1.0</v>
      </c>
      <c r="H271" s="2">
        <v>1.0</v>
      </c>
    </row>
    <row r="272" ht="15.75" customHeight="1">
      <c r="B272" s="5" t="s">
        <v>237</v>
      </c>
      <c r="C272" s="2" t="s">
        <v>176</v>
      </c>
      <c r="D272" s="41">
        <v>0.0</v>
      </c>
      <c r="E272" s="41">
        <v>1.0</v>
      </c>
      <c r="F272" s="42">
        <v>0.0</v>
      </c>
      <c r="G272" s="2">
        <v>1.0</v>
      </c>
      <c r="H272" s="2">
        <v>1.0</v>
      </c>
    </row>
    <row r="273" ht="15.75" customHeight="1">
      <c r="B273" s="5" t="s">
        <v>237</v>
      </c>
      <c r="C273" s="2" t="s">
        <v>177</v>
      </c>
      <c r="D273" s="41">
        <v>0.0</v>
      </c>
      <c r="E273" s="41">
        <v>1.0</v>
      </c>
      <c r="F273" s="42">
        <v>1.0</v>
      </c>
      <c r="G273" s="2">
        <v>1.0</v>
      </c>
      <c r="H273" s="2">
        <v>1.0</v>
      </c>
    </row>
    <row r="274" ht="15.75" customHeight="1">
      <c r="B274" s="52" t="s">
        <v>300</v>
      </c>
      <c r="C274" s="53" t="s">
        <v>250</v>
      </c>
      <c r="D274" s="41" t="s">
        <v>217</v>
      </c>
      <c r="E274" s="41" t="s">
        <v>217</v>
      </c>
      <c r="F274" s="42" t="s">
        <v>217</v>
      </c>
      <c r="G274" s="2">
        <v>0.0</v>
      </c>
      <c r="H274" s="2">
        <v>1.0</v>
      </c>
    </row>
    <row r="275" ht="15.75" customHeight="1">
      <c r="B275" s="5" t="s">
        <v>300</v>
      </c>
      <c r="C275" s="2" t="s">
        <v>179</v>
      </c>
      <c r="D275" s="48" t="s">
        <v>217</v>
      </c>
      <c r="E275" s="48" t="s">
        <v>217</v>
      </c>
      <c r="F275" s="49" t="s">
        <v>217</v>
      </c>
      <c r="G275" s="2">
        <v>0.0</v>
      </c>
      <c r="H275" s="2">
        <v>1.0</v>
      </c>
    </row>
    <row r="276" ht="15.75" customHeight="1">
      <c r="B276" s="5" t="s">
        <v>300</v>
      </c>
      <c r="C276" s="2" t="s">
        <v>180</v>
      </c>
      <c r="D276" s="41" t="s">
        <v>217</v>
      </c>
      <c r="E276" s="41" t="s">
        <v>217</v>
      </c>
      <c r="F276" s="42" t="s">
        <v>217</v>
      </c>
      <c r="G276" s="2">
        <v>0.0</v>
      </c>
      <c r="H276" s="2">
        <v>1.0</v>
      </c>
    </row>
    <row r="277" ht="15.75" customHeight="1">
      <c r="B277" s="45" t="s">
        <v>300</v>
      </c>
      <c r="C277" s="30" t="s">
        <v>254</v>
      </c>
      <c r="D277" s="62" t="s">
        <v>217</v>
      </c>
      <c r="E277" s="62" t="s">
        <v>217</v>
      </c>
      <c r="F277" s="63" t="s">
        <v>217</v>
      </c>
      <c r="G277" s="2">
        <v>0.0</v>
      </c>
      <c r="H277" s="2">
        <v>1.0</v>
      </c>
    </row>
    <row r="278" ht="15.75" customHeight="1">
      <c r="B278" s="5" t="s">
        <v>236</v>
      </c>
      <c r="C278" s="2" t="s">
        <v>169</v>
      </c>
      <c r="D278" s="48">
        <v>1.0</v>
      </c>
      <c r="E278" s="48">
        <v>0.0</v>
      </c>
      <c r="F278" s="49">
        <v>1.0</v>
      </c>
      <c r="G278" s="2">
        <v>1.0</v>
      </c>
      <c r="H278" s="2">
        <v>1.0</v>
      </c>
    </row>
    <row r="279" ht="15.75" customHeight="1">
      <c r="B279" s="5" t="s">
        <v>236</v>
      </c>
      <c r="C279" s="2" t="s">
        <v>170</v>
      </c>
      <c r="D279" s="41">
        <v>1.0</v>
      </c>
      <c r="E279" s="41">
        <v>0.0</v>
      </c>
      <c r="F279" s="42">
        <v>0.0</v>
      </c>
      <c r="G279" s="2">
        <v>1.0</v>
      </c>
      <c r="H279" s="2">
        <v>1.0</v>
      </c>
    </row>
    <row r="280" ht="15.75" customHeight="1">
      <c r="B280" s="5" t="s">
        <v>236</v>
      </c>
      <c r="C280" s="2" t="s">
        <v>171</v>
      </c>
      <c r="D280" s="41">
        <v>1.0</v>
      </c>
      <c r="E280" s="41">
        <v>0.0</v>
      </c>
      <c r="F280" s="42">
        <v>0.0</v>
      </c>
      <c r="G280" s="2">
        <v>1.0</v>
      </c>
      <c r="H280" s="2">
        <v>1.0</v>
      </c>
    </row>
    <row r="281" ht="15.75" customHeight="1">
      <c r="B281" s="5" t="s">
        <v>236</v>
      </c>
      <c r="C281" s="2" t="s">
        <v>172</v>
      </c>
      <c r="D281" s="41">
        <v>1.0</v>
      </c>
      <c r="E281" s="41">
        <v>0.0</v>
      </c>
      <c r="F281" s="42">
        <v>0.0</v>
      </c>
      <c r="G281" s="2">
        <v>1.0</v>
      </c>
      <c r="H281" s="2">
        <v>1.0</v>
      </c>
    </row>
    <row r="282" ht="15.75" customHeight="1">
      <c r="B282" s="5" t="s">
        <v>236</v>
      </c>
      <c r="C282" s="2" t="s">
        <v>173</v>
      </c>
      <c r="D282" s="41">
        <v>1.0</v>
      </c>
      <c r="E282" s="41">
        <v>0.0</v>
      </c>
      <c r="F282" s="42">
        <v>0.0</v>
      </c>
      <c r="G282" s="2">
        <v>1.0</v>
      </c>
      <c r="H282" s="2">
        <v>1.0</v>
      </c>
    </row>
    <row r="283" ht="15.75" customHeight="1">
      <c r="B283" s="5" t="s">
        <v>236</v>
      </c>
      <c r="C283" s="2" t="s">
        <v>174</v>
      </c>
      <c r="D283" s="41">
        <v>1.0</v>
      </c>
      <c r="E283" s="41">
        <v>0.0</v>
      </c>
      <c r="F283" s="42">
        <v>0.0</v>
      </c>
      <c r="G283" s="2">
        <v>1.0</v>
      </c>
      <c r="H283" s="2">
        <v>1.0</v>
      </c>
    </row>
    <row r="284" ht="15.75" customHeight="1">
      <c r="B284" s="5" t="s">
        <v>236</v>
      </c>
      <c r="C284" s="2" t="s">
        <v>175</v>
      </c>
      <c r="D284" s="41">
        <v>1.0</v>
      </c>
      <c r="E284" s="41">
        <v>0.0</v>
      </c>
      <c r="F284" s="42">
        <v>0.0</v>
      </c>
      <c r="G284" s="2">
        <v>1.0</v>
      </c>
      <c r="H284" s="2">
        <v>1.0</v>
      </c>
    </row>
    <row r="285" ht="15.75" customHeight="1">
      <c r="B285" s="5" t="s">
        <v>236</v>
      </c>
      <c r="C285" s="2" t="s">
        <v>176</v>
      </c>
      <c r="D285" s="41">
        <v>1.0</v>
      </c>
      <c r="E285" s="41">
        <v>0.0</v>
      </c>
      <c r="F285" s="42">
        <v>0.0</v>
      </c>
      <c r="G285" s="2">
        <v>1.0</v>
      </c>
      <c r="H285" s="2">
        <v>1.0</v>
      </c>
    </row>
    <row r="286" ht="15.75" customHeight="1">
      <c r="B286" s="5" t="s">
        <v>236</v>
      </c>
      <c r="C286" s="2" t="s">
        <v>177</v>
      </c>
      <c r="D286" s="41">
        <v>1.0</v>
      </c>
      <c r="E286" s="41">
        <v>0.0</v>
      </c>
      <c r="F286" s="42">
        <v>0.0</v>
      </c>
      <c r="G286" s="2">
        <v>1.0</v>
      </c>
      <c r="H286" s="2">
        <v>1.0</v>
      </c>
    </row>
    <row r="287" ht="15.75" customHeight="1">
      <c r="B287" s="5" t="s">
        <v>299</v>
      </c>
      <c r="C287" s="2" t="s">
        <v>250</v>
      </c>
      <c r="D287" s="41" t="s">
        <v>217</v>
      </c>
      <c r="E287" s="41" t="s">
        <v>217</v>
      </c>
      <c r="F287" s="42" t="s">
        <v>217</v>
      </c>
      <c r="G287" s="2">
        <v>0.0</v>
      </c>
      <c r="H287" s="2">
        <v>1.0</v>
      </c>
    </row>
    <row r="288" ht="15.75" customHeight="1">
      <c r="B288" s="5" t="s">
        <v>299</v>
      </c>
      <c r="C288" s="2" t="s">
        <v>179</v>
      </c>
      <c r="D288" s="41" t="s">
        <v>217</v>
      </c>
      <c r="E288" s="41" t="s">
        <v>217</v>
      </c>
      <c r="F288" s="42" t="s">
        <v>217</v>
      </c>
      <c r="G288" s="2">
        <v>0.0</v>
      </c>
      <c r="H288" s="2">
        <v>1.0</v>
      </c>
    </row>
    <row r="289" ht="15.75" customHeight="1">
      <c r="B289" s="5" t="s">
        <v>299</v>
      </c>
      <c r="C289" s="2" t="s">
        <v>180</v>
      </c>
      <c r="D289" s="41" t="s">
        <v>217</v>
      </c>
      <c r="E289" s="41" t="s">
        <v>217</v>
      </c>
      <c r="F289" s="42" t="s">
        <v>217</v>
      </c>
      <c r="G289" s="2">
        <v>0.0</v>
      </c>
      <c r="H289" s="2">
        <v>1.0</v>
      </c>
    </row>
    <row r="290" ht="15.75" customHeight="1">
      <c r="B290" s="5" t="s">
        <v>299</v>
      </c>
      <c r="C290" s="2" t="s">
        <v>254</v>
      </c>
      <c r="D290" s="43" t="s">
        <v>217</v>
      </c>
      <c r="E290" s="43" t="s">
        <v>217</v>
      </c>
      <c r="F290" s="44" t="s">
        <v>217</v>
      </c>
      <c r="G290" s="2">
        <v>0.0</v>
      </c>
      <c r="H290" s="2">
        <v>1.0</v>
      </c>
    </row>
    <row r="291" ht="15.75" customHeight="1">
      <c r="B291" s="38" t="s">
        <v>235</v>
      </c>
      <c r="C291" s="19" t="s">
        <v>169</v>
      </c>
      <c r="D291" s="39">
        <v>1.0</v>
      </c>
      <c r="E291" s="39">
        <v>1.0</v>
      </c>
      <c r="F291" s="40">
        <v>1.0</v>
      </c>
      <c r="G291" s="2">
        <v>1.0</v>
      </c>
      <c r="H291" s="2">
        <v>1.0</v>
      </c>
    </row>
    <row r="292" ht="15.75" customHeight="1">
      <c r="B292" s="5" t="s">
        <v>235</v>
      </c>
      <c r="C292" s="2" t="s">
        <v>170</v>
      </c>
      <c r="D292" s="41">
        <v>1.0</v>
      </c>
      <c r="E292" s="41">
        <v>0.0</v>
      </c>
      <c r="F292" s="42">
        <v>1.0</v>
      </c>
      <c r="G292" s="2">
        <v>1.0</v>
      </c>
      <c r="H292" s="2">
        <v>1.0</v>
      </c>
    </row>
    <row r="293" ht="15.75" customHeight="1">
      <c r="B293" s="5" t="s">
        <v>235</v>
      </c>
      <c r="C293" s="2" t="s">
        <v>171</v>
      </c>
      <c r="D293" s="41">
        <v>1.0</v>
      </c>
      <c r="E293" s="41">
        <v>0.0</v>
      </c>
      <c r="F293" s="42">
        <v>1.0</v>
      </c>
      <c r="G293" s="2">
        <v>1.0</v>
      </c>
      <c r="H293" s="2">
        <v>1.0</v>
      </c>
    </row>
    <row r="294" ht="15.75" customHeight="1">
      <c r="B294" s="5" t="s">
        <v>235</v>
      </c>
      <c r="C294" s="2" t="s">
        <v>172</v>
      </c>
      <c r="D294" s="41">
        <v>1.0</v>
      </c>
      <c r="E294" s="41">
        <v>0.0</v>
      </c>
      <c r="F294" s="42">
        <v>1.0</v>
      </c>
      <c r="G294" s="2">
        <v>1.0</v>
      </c>
      <c r="H294" s="2">
        <v>1.0</v>
      </c>
    </row>
    <row r="295" ht="15.75" customHeight="1">
      <c r="B295" s="5" t="s">
        <v>235</v>
      </c>
      <c r="C295" s="2" t="s">
        <v>173</v>
      </c>
      <c r="D295" s="41">
        <v>1.0</v>
      </c>
      <c r="E295" s="41">
        <v>0.0</v>
      </c>
      <c r="F295" s="42">
        <v>1.0</v>
      </c>
      <c r="G295" s="2">
        <v>1.0</v>
      </c>
      <c r="H295" s="2">
        <v>1.0</v>
      </c>
    </row>
    <row r="296" ht="15.75" customHeight="1">
      <c r="B296" s="5" t="s">
        <v>235</v>
      </c>
      <c r="C296" s="2" t="s">
        <v>174</v>
      </c>
      <c r="D296" s="41">
        <v>0.0</v>
      </c>
      <c r="E296" s="41">
        <v>0.0</v>
      </c>
      <c r="F296" s="42">
        <v>1.0</v>
      </c>
      <c r="G296" s="2">
        <v>1.0</v>
      </c>
      <c r="H296" s="2">
        <v>1.0</v>
      </c>
    </row>
    <row r="297" ht="15.75" customHeight="1">
      <c r="B297" s="5" t="s">
        <v>235</v>
      </c>
      <c r="C297" s="2" t="s">
        <v>175</v>
      </c>
      <c r="D297" s="41">
        <v>0.0</v>
      </c>
      <c r="E297" s="41">
        <v>0.0</v>
      </c>
      <c r="F297" s="42">
        <v>1.0</v>
      </c>
      <c r="G297" s="2">
        <v>1.0</v>
      </c>
      <c r="H297" s="2">
        <v>1.0</v>
      </c>
    </row>
    <row r="298" ht="15.75" customHeight="1">
      <c r="B298" s="5" t="s">
        <v>235</v>
      </c>
      <c r="C298" s="2" t="s">
        <v>176</v>
      </c>
      <c r="D298" s="41">
        <v>1.0</v>
      </c>
      <c r="E298" s="41">
        <v>0.0</v>
      </c>
      <c r="F298" s="42">
        <v>1.0</v>
      </c>
      <c r="G298" s="2">
        <v>1.0</v>
      </c>
      <c r="H298" s="2">
        <v>1.0</v>
      </c>
    </row>
    <row r="299" ht="15.75" customHeight="1">
      <c r="B299" s="5" t="s">
        <v>235</v>
      </c>
      <c r="C299" s="2" t="s">
        <v>177</v>
      </c>
      <c r="D299" s="41">
        <v>1.0</v>
      </c>
      <c r="E299" s="41">
        <v>0.0</v>
      </c>
      <c r="F299" s="42">
        <v>1.0</v>
      </c>
      <c r="G299" s="2">
        <v>1.0</v>
      </c>
      <c r="H299" s="2">
        <v>1.0</v>
      </c>
    </row>
    <row r="300" ht="15.75" customHeight="1">
      <c r="B300" s="5" t="s">
        <v>298</v>
      </c>
      <c r="C300" s="2" t="s">
        <v>250</v>
      </c>
      <c r="D300" s="41" t="s">
        <v>217</v>
      </c>
      <c r="E300" s="41" t="s">
        <v>217</v>
      </c>
      <c r="F300" s="42" t="s">
        <v>217</v>
      </c>
      <c r="G300" s="2">
        <v>0.0</v>
      </c>
      <c r="H300" s="2">
        <v>1.0</v>
      </c>
    </row>
    <row r="301" ht="15.75" customHeight="1">
      <c r="B301" s="5" t="s">
        <v>298</v>
      </c>
      <c r="C301" s="2" t="s">
        <v>179</v>
      </c>
      <c r="D301" s="41" t="s">
        <v>217</v>
      </c>
      <c r="E301" s="41" t="s">
        <v>217</v>
      </c>
      <c r="F301" s="42" t="s">
        <v>217</v>
      </c>
      <c r="G301" s="2">
        <v>0.0</v>
      </c>
      <c r="H301" s="2">
        <v>1.0</v>
      </c>
    </row>
    <row r="302" ht="15.75" customHeight="1">
      <c r="B302" s="5" t="s">
        <v>298</v>
      </c>
      <c r="C302" s="2" t="s">
        <v>180</v>
      </c>
      <c r="D302" s="41" t="s">
        <v>217</v>
      </c>
      <c r="E302" s="41" t="s">
        <v>217</v>
      </c>
      <c r="F302" s="42" t="s">
        <v>217</v>
      </c>
      <c r="G302" s="2">
        <v>0.0</v>
      </c>
      <c r="H302" s="2">
        <v>1.0</v>
      </c>
    </row>
    <row r="303" ht="15.75" customHeight="1">
      <c r="B303" s="45" t="s">
        <v>298</v>
      </c>
      <c r="C303" s="30" t="s">
        <v>254</v>
      </c>
      <c r="D303" s="46" t="s">
        <v>217</v>
      </c>
      <c r="E303" s="46" t="s">
        <v>217</v>
      </c>
      <c r="F303" s="47" t="s">
        <v>217</v>
      </c>
      <c r="G303" s="2">
        <v>0.0</v>
      </c>
      <c r="H303" s="2">
        <v>1.0</v>
      </c>
    </row>
    <row r="304" ht="15.75" customHeight="1">
      <c r="B304" s="5" t="s">
        <v>273</v>
      </c>
      <c r="C304" s="2" t="s">
        <v>169</v>
      </c>
      <c r="D304" s="48">
        <v>1.0</v>
      </c>
      <c r="E304" s="48">
        <v>0.0</v>
      </c>
      <c r="F304" s="49">
        <v>0.0</v>
      </c>
      <c r="G304" s="2">
        <v>1.0</v>
      </c>
      <c r="H304" s="2">
        <v>1.0</v>
      </c>
    </row>
    <row r="305" ht="15.75" customHeight="1">
      <c r="B305" s="5" t="s">
        <v>273</v>
      </c>
      <c r="C305" s="2" t="s">
        <v>170</v>
      </c>
      <c r="D305" s="41">
        <v>0.0</v>
      </c>
      <c r="E305" s="41">
        <v>0.0</v>
      </c>
      <c r="F305" s="42">
        <v>0.0</v>
      </c>
      <c r="G305" s="2">
        <v>1.0</v>
      </c>
      <c r="H305" s="2">
        <v>1.0</v>
      </c>
    </row>
    <row r="306" ht="15.75" customHeight="1">
      <c r="B306" s="5" t="s">
        <v>273</v>
      </c>
      <c r="C306" s="2" t="s">
        <v>171</v>
      </c>
      <c r="D306" s="41">
        <v>0.0</v>
      </c>
      <c r="E306" s="41">
        <v>0.0</v>
      </c>
      <c r="F306" s="42">
        <v>0.0</v>
      </c>
      <c r="G306" s="2">
        <v>1.0</v>
      </c>
      <c r="H306" s="2">
        <v>1.0</v>
      </c>
    </row>
    <row r="307" ht="15.75" customHeight="1">
      <c r="B307" s="5" t="s">
        <v>273</v>
      </c>
      <c r="C307" s="2" t="s">
        <v>172</v>
      </c>
      <c r="D307" s="41">
        <v>0.0</v>
      </c>
      <c r="E307" s="41">
        <v>0.0</v>
      </c>
      <c r="F307" s="42">
        <v>0.0</v>
      </c>
      <c r="G307" s="2">
        <v>1.0</v>
      </c>
      <c r="H307" s="2">
        <v>1.0</v>
      </c>
    </row>
    <row r="308" ht="15.75" customHeight="1">
      <c r="B308" s="5" t="s">
        <v>273</v>
      </c>
      <c r="C308" s="2" t="s">
        <v>173</v>
      </c>
      <c r="D308" s="41">
        <v>0.0</v>
      </c>
      <c r="E308" s="41">
        <v>0.0</v>
      </c>
      <c r="F308" s="42">
        <v>0.0</v>
      </c>
      <c r="G308" s="2">
        <v>1.0</v>
      </c>
      <c r="H308" s="2">
        <v>1.0</v>
      </c>
    </row>
    <row r="309" ht="15.75" customHeight="1">
      <c r="B309" s="5" t="s">
        <v>273</v>
      </c>
      <c r="C309" s="2" t="s">
        <v>174</v>
      </c>
      <c r="D309" s="41">
        <v>1.0</v>
      </c>
      <c r="E309" s="41">
        <v>0.0</v>
      </c>
      <c r="F309" s="42">
        <v>0.0</v>
      </c>
      <c r="G309" s="2">
        <v>1.0</v>
      </c>
      <c r="H309" s="2">
        <v>1.0</v>
      </c>
    </row>
    <row r="310" ht="15.75" customHeight="1">
      <c r="B310" s="5" t="s">
        <v>273</v>
      </c>
      <c r="C310" s="2" t="s">
        <v>175</v>
      </c>
      <c r="D310" s="41">
        <v>1.0</v>
      </c>
      <c r="E310" s="41">
        <v>0.0</v>
      </c>
      <c r="F310" s="42">
        <v>0.0</v>
      </c>
      <c r="G310" s="2">
        <v>1.0</v>
      </c>
      <c r="H310" s="2">
        <v>1.0</v>
      </c>
    </row>
    <row r="311" ht="15.75" customHeight="1">
      <c r="B311" s="5" t="s">
        <v>273</v>
      </c>
      <c r="C311" s="2" t="s">
        <v>176</v>
      </c>
      <c r="D311" s="41">
        <v>0.0</v>
      </c>
      <c r="E311" s="41">
        <v>0.0</v>
      </c>
      <c r="F311" s="42">
        <v>0.0</v>
      </c>
      <c r="G311" s="2">
        <v>1.0</v>
      </c>
      <c r="H311" s="2">
        <v>1.0</v>
      </c>
    </row>
    <row r="312" ht="15.75" customHeight="1">
      <c r="B312" s="5" t="s">
        <v>273</v>
      </c>
      <c r="C312" s="2" t="s">
        <v>177</v>
      </c>
      <c r="D312" s="41">
        <v>0.0</v>
      </c>
      <c r="E312" s="41">
        <v>0.0</v>
      </c>
      <c r="F312" s="42">
        <v>0.0</v>
      </c>
      <c r="G312" s="2">
        <v>1.0</v>
      </c>
      <c r="H312" s="2">
        <v>1.0</v>
      </c>
    </row>
    <row r="313" ht="15.75" customHeight="1">
      <c r="B313" s="5" t="s">
        <v>297</v>
      </c>
      <c r="C313" s="2" t="s">
        <v>250</v>
      </c>
      <c r="D313" s="41" t="s">
        <v>217</v>
      </c>
      <c r="E313" s="41" t="s">
        <v>217</v>
      </c>
      <c r="F313" s="42" t="s">
        <v>217</v>
      </c>
      <c r="G313" s="2">
        <v>0.0</v>
      </c>
      <c r="H313" s="2">
        <v>1.0</v>
      </c>
    </row>
    <row r="314" ht="15.75" customHeight="1">
      <c r="B314" s="5" t="s">
        <v>297</v>
      </c>
      <c r="C314" s="2" t="s">
        <v>179</v>
      </c>
      <c r="D314" s="41" t="s">
        <v>217</v>
      </c>
      <c r="E314" s="41" t="s">
        <v>217</v>
      </c>
      <c r="F314" s="42" t="s">
        <v>217</v>
      </c>
      <c r="G314" s="2">
        <v>0.0</v>
      </c>
      <c r="H314" s="2">
        <v>1.0</v>
      </c>
    </row>
    <row r="315" ht="15.75" customHeight="1">
      <c r="B315" s="5" t="s">
        <v>297</v>
      </c>
      <c r="C315" s="2" t="s">
        <v>180</v>
      </c>
      <c r="D315" s="41" t="s">
        <v>217</v>
      </c>
      <c r="E315" s="41" t="s">
        <v>217</v>
      </c>
      <c r="F315" s="42" t="s">
        <v>217</v>
      </c>
      <c r="G315" s="2">
        <v>0.0</v>
      </c>
      <c r="H315" s="2">
        <v>1.0</v>
      </c>
    </row>
    <row r="316" ht="15.75" customHeight="1">
      <c r="B316" s="5" t="s">
        <v>297</v>
      </c>
      <c r="C316" s="2" t="s">
        <v>254</v>
      </c>
      <c r="D316" s="43" t="s">
        <v>217</v>
      </c>
      <c r="E316" s="43" t="s">
        <v>217</v>
      </c>
      <c r="F316" s="44" t="s">
        <v>217</v>
      </c>
      <c r="G316" s="2">
        <v>0.0</v>
      </c>
      <c r="H316" s="2">
        <v>1.0</v>
      </c>
    </row>
    <row r="317" ht="15.75" customHeight="1">
      <c r="B317" s="38" t="s">
        <v>272</v>
      </c>
      <c r="C317" s="19" t="s">
        <v>169</v>
      </c>
      <c r="D317" s="39">
        <v>1.0</v>
      </c>
      <c r="E317" s="39">
        <v>1.0</v>
      </c>
      <c r="F317" s="40">
        <v>1.0</v>
      </c>
      <c r="G317" s="2">
        <v>1.0</v>
      </c>
      <c r="H317" s="2">
        <v>1.0</v>
      </c>
    </row>
    <row r="318" ht="15.75" customHeight="1">
      <c r="B318" s="5" t="s">
        <v>272</v>
      </c>
      <c r="C318" s="2" t="s">
        <v>170</v>
      </c>
      <c r="D318" s="41">
        <v>1.0</v>
      </c>
      <c r="E318" s="41">
        <v>0.0</v>
      </c>
      <c r="F318" s="42">
        <v>1.0</v>
      </c>
      <c r="G318" s="2">
        <v>1.0</v>
      </c>
      <c r="H318" s="2">
        <v>1.0</v>
      </c>
    </row>
    <row r="319" ht="15.75" customHeight="1">
      <c r="B319" s="5" t="s">
        <v>272</v>
      </c>
      <c r="C319" s="2" t="s">
        <v>171</v>
      </c>
      <c r="D319" s="41">
        <v>0.0</v>
      </c>
      <c r="E319" s="41">
        <v>0.0</v>
      </c>
      <c r="F319" s="42">
        <v>0.0</v>
      </c>
      <c r="G319" s="2">
        <v>1.0</v>
      </c>
      <c r="H319" s="2">
        <v>1.0</v>
      </c>
    </row>
    <row r="320" ht="15.75" customHeight="1">
      <c r="B320" s="5" t="s">
        <v>272</v>
      </c>
      <c r="C320" s="2" t="s">
        <v>172</v>
      </c>
      <c r="D320" s="41">
        <v>0.0</v>
      </c>
      <c r="E320" s="41">
        <v>0.0</v>
      </c>
      <c r="F320" s="42">
        <v>0.0</v>
      </c>
      <c r="G320" s="2">
        <v>1.0</v>
      </c>
      <c r="H320" s="2">
        <v>1.0</v>
      </c>
    </row>
    <row r="321" ht="15.75" customHeight="1">
      <c r="B321" s="5" t="s">
        <v>272</v>
      </c>
      <c r="C321" s="2" t="s">
        <v>173</v>
      </c>
      <c r="D321" s="41">
        <v>0.0</v>
      </c>
      <c r="E321" s="41">
        <v>0.0</v>
      </c>
      <c r="F321" s="42">
        <v>1.0</v>
      </c>
      <c r="G321" s="2">
        <v>1.0</v>
      </c>
      <c r="H321" s="2">
        <v>1.0</v>
      </c>
    </row>
    <row r="322" ht="15.75" customHeight="1">
      <c r="B322" s="5" t="s">
        <v>272</v>
      </c>
      <c r="C322" s="2" t="s">
        <v>174</v>
      </c>
      <c r="D322" s="41">
        <v>0.0</v>
      </c>
      <c r="E322" s="41">
        <v>0.0</v>
      </c>
      <c r="F322" s="42">
        <v>1.0</v>
      </c>
      <c r="G322" s="2">
        <v>1.0</v>
      </c>
      <c r="H322" s="2">
        <v>1.0</v>
      </c>
    </row>
    <row r="323" ht="15.75" customHeight="1">
      <c r="B323" s="5" t="s">
        <v>272</v>
      </c>
      <c r="C323" s="2" t="s">
        <v>175</v>
      </c>
      <c r="D323" s="41">
        <v>0.0</v>
      </c>
      <c r="E323" s="41">
        <v>0.0</v>
      </c>
      <c r="F323" s="42">
        <v>1.0</v>
      </c>
      <c r="G323" s="2">
        <v>1.0</v>
      </c>
      <c r="H323" s="2">
        <v>1.0</v>
      </c>
    </row>
    <row r="324" ht="15.75" customHeight="1">
      <c r="B324" s="5" t="s">
        <v>272</v>
      </c>
      <c r="C324" s="2" t="s">
        <v>176</v>
      </c>
      <c r="D324" s="41">
        <v>0.0</v>
      </c>
      <c r="E324" s="41">
        <v>0.0</v>
      </c>
      <c r="F324" s="42">
        <v>1.0</v>
      </c>
      <c r="G324" s="2">
        <v>1.0</v>
      </c>
      <c r="H324" s="2">
        <v>1.0</v>
      </c>
    </row>
    <row r="325" ht="15.75" customHeight="1">
      <c r="B325" s="5" t="s">
        <v>272</v>
      </c>
      <c r="C325" s="2" t="s">
        <v>177</v>
      </c>
      <c r="D325" s="41">
        <v>0.0</v>
      </c>
      <c r="E325" s="41">
        <v>0.0</v>
      </c>
      <c r="F325" s="42">
        <v>1.0</v>
      </c>
      <c r="G325" s="2">
        <v>1.0</v>
      </c>
      <c r="H325" s="2">
        <v>1.0</v>
      </c>
    </row>
    <row r="326" ht="15.75" customHeight="1">
      <c r="B326" s="5" t="s">
        <v>296</v>
      </c>
      <c r="C326" s="2" t="s">
        <v>250</v>
      </c>
      <c r="D326" s="41" t="s">
        <v>217</v>
      </c>
      <c r="E326" s="41" t="s">
        <v>217</v>
      </c>
      <c r="F326" s="42" t="s">
        <v>217</v>
      </c>
      <c r="G326" s="2">
        <v>0.0</v>
      </c>
      <c r="H326" s="2">
        <v>1.0</v>
      </c>
    </row>
    <row r="327" ht="15.75" customHeight="1">
      <c r="B327" s="5" t="s">
        <v>296</v>
      </c>
      <c r="C327" s="2" t="s">
        <v>179</v>
      </c>
      <c r="D327" s="41" t="s">
        <v>217</v>
      </c>
      <c r="E327" s="41" t="s">
        <v>217</v>
      </c>
      <c r="F327" s="42" t="s">
        <v>217</v>
      </c>
      <c r="G327" s="2">
        <v>0.0</v>
      </c>
      <c r="H327" s="2">
        <v>1.0</v>
      </c>
    </row>
    <row r="328" ht="15.75" customHeight="1">
      <c r="B328" s="5" t="s">
        <v>296</v>
      </c>
      <c r="C328" s="2" t="s">
        <v>180</v>
      </c>
      <c r="D328" s="41" t="s">
        <v>217</v>
      </c>
      <c r="E328" s="41" t="s">
        <v>217</v>
      </c>
      <c r="F328" s="42" t="s">
        <v>217</v>
      </c>
      <c r="G328" s="2">
        <v>0.0</v>
      </c>
      <c r="H328" s="2">
        <v>1.0</v>
      </c>
    </row>
    <row r="329" ht="15.75" customHeight="1">
      <c r="B329" s="45" t="s">
        <v>296</v>
      </c>
      <c r="C329" s="30" t="s">
        <v>254</v>
      </c>
      <c r="D329" s="46" t="s">
        <v>217</v>
      </c>
      <c r="E329" s="46" t="s">
        <v>217</v>
      </c>
      <c r="F329" s="47" t="s">
        <v>217</v>
      </c>
      <c r="G329" s="2">
        <v>0.0</v>
      </c>
      <c r="H329" s="2">
        <v>1.0</v>
      </c>
    </row>
    <row r="330" ht="15.75" customHeight="1">
      <c r="B330" s="5" t="s">
        <v>271</v>
      </c>
      <c r="C330" s="2" t="s">
        <v>169</v>
      </c>
      <c r="D330" s="48">
        <v>0.0</v>
      </c>
      <c r="E330" s="48">
        <v>1.0</v>
      </c>
      <c r="F330" s="49">
        <v>1.0</v>
      </c>
      <c r="G330" s="2">
        <v>1.0</v>
      </c>
      <c r="H330" s="2">
        <v>1.0</v>
      </c>
    </row>
    <row r="331" ht="15.75" customHeight="1">
      <c r="B331" s="5" t="s">
        <v>271</v>
      </c>
      <c r="C331" s="2" t="s">
        <v>170</v>
      </c>
      <c r="D331" s="41">
        <v>0.0</v>
      </c>
      <c r="E331" s="41">
        <v>0.0</v>
      </c>
      <c r="F331" s="42">
        <v>0.0</v>
      </c>
      <c r="G331" s="2">
        <v>1.0</v>
      </c>
      <c r="H331" s="2">
        <v>1.0</v>
      </c>
    </row>
    <row r="332" ht="15.75" customHeight="1">
      <c r="B332" s="5" t="s">
        <v>271</v>
      </c>
      <c r="C332" s="2" t="s">
        <v>171</v>
      </c>
      <c r="D332" s="41">
        <v>0.0</v>
      </c>
      <c r="E332" s="41">
        <v>0.0</v>
      </c>
      <c r="F332" s="42">
        <v>0.0</v>
      </c>
      <c r="G332" s="2">
        <v>1.0</v>
      </c>
      <c r="H332" s="2">
        <v>1.0</v>
      </c>
    </row>
    <row r="333" ht="15.75" customHeight="1">
      <c r="B333" s="5" t="s">
        <v>271</v>
      </c>
      <c r="C333" s="2" t="s">
        <v>172</v>
      </c>
      <c r="D333" s="41">
        <v>0.0</v>
      </c>
      <c r="E333" s="41">
        <v>0.0</v>
      </c>
      <c r="F333" s="42">
        <v>0.0</v>
      </c>
      <c r="G333" s="2">
        <v>1.0</v>
      </c>
      <c r="H333" s="2">
        <v>1.0</v>
      </c>
    </row>
    <row r="334" ht="15.75" customHeight="1">
      <c r="B334" s="5" t="s">
        <v>271</v>
      </c>
      <c r="C334" s="2" t="s">
        <v>173</v>
      </c>
      <c r="D334" s="41">
        <v>0.0</v>
      </c>
      <c r="E334" s="41">
        <v>0.0</v>
      </c>
      <c r="F334" s="42">
        <v>0.0</v>
      </c>
      <c r="G334" s="2">
        <v>1.0</v>
      </c>
      <c r="H334" s="2">
        <v>1.0</v>
      </c>
    </row>
    <row r="335" ht="15.75" customHeight="1">
      <c r="B335" s="5" t="s">
        <v>271</v>
      </c>
      <c r="C335" s="2" t="s">
        <v>174</v>
      </c>
      <c r="D335" s="41">
        <v>0.0</v>
      </c>
      <c r="E335" s="41">
        <v>0.0</v>
      </c>
      <c r="F335" s="42">
        <v>0.0</v>
      </c>
      <c r="G335" s="2">
        <v>1.0</v>
      </c>
      <c r="H335" s="2">
        <v>1.0</v>
      </c>
    </row>
    <row r="336" ht="15.75" customHeight="1">
      <c r="B336" s="5" t="s">
        <v>271</v>
      </c>
      <c r="C336" s="2" t="s">
        <v>175</v>
      </c>
      <c r="D336" s="41">
        <v>0.0</v>
      </c>
      <c r="E336" s="41">
        <v>0.0</v>
      </c>
      <c r="F336" s="42">
        <v>0.0</v>
      </c>
      <c r="G336" s="2">
        <v>1.0</v>
      </c>
      <c r="H336" s="2">
        <v>1.0</v>
      </c>
    </row>
    <row r="337" ht="15.75" customHeight="1">
      <c r="B337" s="5" t="s">
        <v>271</v>
      </c>
      <c r="C337" s="2" t="s">
        <v>176</v>
      </c>
      <c r="D337" s="41">
        <v>0.0</v>
      </c>
      <c r="E337" s="41">
        <v>0.0</v>
      </c>
      <c r="F337" s="42">
        <v>0.0</v>
      </c>
      <c r="G337" s="2">
        <v>1.0</v>
      </c>
      <c r="H337" s="2">
        <v>1.0</v>
      </c>
    </row>
    <row r="338" ht="15.75" customHeight="1">
      <c r="B338" s="5" t="s">
        <v>271</v>
      </c>
      <c r="C338" s="2" t="s">
        <v>177</v>
      </c>
      <c r="D338" s="41">
        <v>0.0</v>
      </c>
      <c r="E338" s="41">
        <v>0.0</v>
      </c>
      <c r="F338" s="42">
        <v>1.0</v>
      </c>
      <c r="G338" s="2">
        <v>1.0</v>
      </c>
      <c r="H338" s="2">
        <v>1.0</v>
      </c>
    </row>
    <row r="339" ht="15.75" customHeight="1">
      <c r="B339" s="5" t="s">
        <v>295</v>
      </c>
      <c r="C339" s="2" t="s">
        <v>250</v>
      </c>
      <c r="D339" s="41" t="s">
        <v>217</v>
      </c>
      <c r="E339" s="41" t="s">
        <v>217</v>
      </c>
      <c r="F339" s="42" t="s">
        <v>217</v>
      </c>
      <c r="G339" s="2">
        <v>0.0</v>
      </c>
      <c r="H339" s="2">
        <v>1.0</v>
      </c>
    </row>
    <row r="340" ht="15.75" customHeight="1">
      <c r="B340" s="5" t="s">
        <v>295</v>
      </c>
      <c r="C340" s="2" t="s">
        <v>179</v>
      </c>
      <c r="D340" s="41" t="s">
        <v>217</v>
      </c>
      <c r="E340" s="41" t="s">
        <v>217</v>
      </c>
      <c r="F340" s="42" t="s">
        <v>217</v>
      </c>
      <c r="G340" s="2">
        <v>0.0</v>
      </c>
      <c r="H340" s="2">
        <v>1.0</v>
      </c>
    </row>
    <row r="341" ht="15.75" customHeight="1">
      <c r="B341" s="5" t="s">
        <v>295</v>
      </c>
      <c r="C341" s="2" t="s">
        <v>180</v>
      </c>
      <c r="D341" s="41" t="s">
        <v>217</v>
      </c>
      <c r="E341" s="41" t="s">
        <v>217</v>
      </c>
      <c r="F341" s="42" t="s">
        <v>217</v>
      </c>
      <c r="G341" s="2">
        <v>0.0</v>
      </c>
      <c r="H341" s="2">
        <v>1.0</v>
      </c>
    </row>
    <row r="342" ht="15.75" customHeight="1">
      <c r="B342" s="5" t="s">
        <v>295</v>
      </c>
      <c r="C342" s="2" t="s">
        <v>254</v>
      </c>
      <c r="D342" s="43" t="s">
        <v>217</v>
      </c>
      <c r="E342" s="43" t="s">
        <v>217</v>
      </c>
      <c r="F342" s="44" t="s">
        <v>217</v>
      </c>
      <c r="G342" s="2">
        <v>0.0</v>
      </c>
      <c r="H342" s="2">
        <v>1.0</v>
      </c>
    </row>
    <row r="343" ht="15.75" customHeight="1">
      <c r="B343" s="38" t="s">
        <v>234</v>
      </c>
      <c r="C343" s="19" t="s">
        <v>169</v>
      </c>
      <c r="D343" s="39">
        <v>1.0</v>
      </c>
      <c r="E343" s="39">
        <v>0.0</v>
      </c>
      <c r="F343" s="40">
        <v>0.0</v>
      </c>
      <c r="G343" s="2">
        <v>1.0</v>
      </c>
      <c r="H343" s="2">
        <v>1.0</v>
      </c>
    </row>
    <row r="344" ht="15.75" customHeight="1">
      <c r="B344" s="5" t="s">
        <v>234</v>
      </c>
      <c r="C344" s="2" t="s">
        <v>170</v>
      </c>
      <c r="D344" s="41">
        <v>0.0</v>
      </c>
      <c r="E344" s="41">
        <v>0.0</v>
      </c>
      <c r="F344" s="42">
        <v>0.0</v>
      </c>
      <c r="G344" s="2">
        <v>1.0</v>
      </c>
      <c r="H344" s="2">
        <v>1.0</v>
      </c>
    </row>
    <row r="345" ht="15.75" customHeight="1">
      <c r="B345" s="5" t="s">
        <v>234</v>
      </c>
      <c r="C345" s="2" t="s">
        <v>171</v>
      </c>
      <c r="D345" s="41">
        <v>0.0</v>
      </c>
      <c r="E345" s="41">
        <v>0.0</v>
      </c>
      <c r="F345" s="42">
        <v>0.0</v>
      </c>
      <c r="G345" s="2">
        <v>1.0</v>
      </c>
      <c r="H345" s="2">
        <v>1.0</v>
      </c>
    </row>
    <row r="346" ht="15.75" customHeight="1">
      <c r="B346" s="5" t="s">
        <v>234</v>
      </c>
      <c r="C346" s="2" t="s">
        <v>172</v>
      </c>
      <c r="D346" s="41">
        <v>0.0</v>
      </c>
      <c r="E346" s="41">
        <v>0.0</v>
      </c>
      <c r="F346" s="42">
        <v>0.0</v>
      </c>
      <c r="G346" s="2">
        <v>1.0</v>
      </c>
      <c r="H346" s="2">
        <v>1.0</v>
      </c>
    </row>
    <row r="347" ht="15.75" customHeight="1">
      <c r="B347" s="5" t="s">
        <v>234</v>
      </c>
      <c r="C347" s="2" t="s">
        <v>173</v>
      </c>
      <c r="D347" s="41">
        <v>0.0</v>
      </c>
      <c r="E347" s="41">
        <v>0.0</v>
      </c>
      <c r="F347" s="42">
        <v>0.0</v>
      </c>
      <c r="G347" s="2">
        <v>1.0</v>
      </c>
      <c r="H347" s="2">
        <v>1.0</v>
      </c>
    </row>
    <row r="348" ht="15.75" customHeight="1">
      <c r="B348" s="5" t="s">
        <v>234</v>
      </c>
      <c r="C348" s="2" t="s">
        <v>174</v>
      </c>
      <c r="D348" s="41">
        <v>0.0</v>
      </c>
      <c r="E348" s="41">
        <v>0.0</v>
      </c>
      <c r="F348" s="42">
        <v>0.0</v>
      </c>
      <c r="G348" s="2">
        <v>1.0</v>
      </c>
      <c r="H348" s="2">
        <v>1.0</v>
      </c>
    </row>
    <row r="349" ht="15.75" customHeight="1">
      <c r="B349" s="5" t="s">
        <v>234</v>
      </c>
      <c r="C349" s="2" t="s">
        <v>175</v>
      </c>
      <c r="D349" s="41">
        <v>0.0</v>
      </c>
      <c r="E349" s="41">
        <v>0.0</v>
      </c>
      <c r="F349" s="42">
        <v>0.0</v>
      </c>
      <c r="G349" s="2">
        <v>1.0</v>
      </c>
      <c r="H349" s="2">
        <v>1.0</v>
      </c>
    </row>
    <row r="350" ht="15.75" customHeight="1">
      <c r="B350" s="5" t="s">
        <v>234</v>
      </c>
      <c r="C350" s="2" t="s">
        <v>176</v>
      </c>
      <c r="D350" s="41">
        <v>0.0</v>
      </c>
      <c r="E350" s="41">
        <v>0.0</v>
      </c>
      <c r="F350" s="42">
        <v>0.0</v>
      </c>
      <c r="G350" s="2">
        <v>1.0</v>
      </c>
      <c r="H350" s="2">
        <v>1.0</v>
      </c>
    </row>
    <row r="351" ht="15.75" customHeight="1">
      <c r="B351" s="5" t="s">
        <v>234</v>
      </c>
      <c r="C351" s="2" t="s">
        <v>177</v>
      </c>
      <c r="D351" s="41">
        <v>0.0</v>
      </c>
      <c r="E351" s="41">
        <v>0.0</v>
      </c>
      <c r="F351" s="42">
        <v>0.0</v>
      </c>
      <c r="G351" s="2">
        <v>1.0</v>
      </c>
      <c r="H351" s="2">
        <v>1.0</v>
      </c>
    </row>
    <row r="352" ht="15.75" customHeight="1">
      <c r="B352" s="5" t="s">
        <v>294</v>
      </c>
      <c r="C352" s="2" t="s">
        <v>250</v>
      </c>
      <c r="D352" s="41" t="s">
        <v>217</v>
      </c>
      <c r="E352" s="41" t="s">
        <v>217</v>
      </c>
      <c r="F352" s="42" t="s">
        <v>217</v>
      </c>
      <c r="G352" s="2">
        <v>0.0</v>
      </c>
      <c r="H352" s="2">
        <v>1.0</v>
      </c>
    </row>
    <row r="353" ht="15.75" customHeight="1">
      <c r="B353" s="5" t="s">
        <v>294</v>
      </c>
      <c r="C353" s="2" t="s">
        <v>179</v>
      </c>
      <c r="D353" s="41" t="s">
        <v>217</v>
      </c>
      <c r="E353" s="41" t="s">
        <v>217</v>
      </c>
      <c r="F353" s="42" t="s">
        <v>217</v>
      </c>
      <c r="G353" s="2">
        <v>0.0</v>
      </c>
      <c r="H353" s="2">
        <v>1.0</v>
      </c>
    </row>
    <row r="354" ht="15.75" customHeight="1">
      <c r="B354" s="5" t="s">
        <v>294</v>
      </c>
      <c r="C354" s="2" t="s">
        <v>180</v>
      </c>
      <c r="D354" s="41" t="s">
        <v>217</v>
      </c>
      <c r="E354" s="41" t="s">
        <v>217</v>
      </c>
      <c r="F354" s="42" t="s">
        <v>217</v>
      </c>
      <c r="G354" s="2">
        <v>0.0</v>
      </c>
      <c r="H354" s="2">
        <v>1.0</v>
      </c>
    </row>
    <row r="355" ht="15.75" customHeight="1">
      <c r="B355" s="45" t="s">
        <v>294</v>
      </c>
      <c r="C355" s="30" t="s">
        <v>254</v>
      </c>
      <c r="D355" s="46" t="s">
        <v>217</v>
      </c>
      <c r="E355" s="46" t="s">
        <v>217</v>
      </c>
      <c r="F355" s="47" t="s">
        <v>217</v>
      </c>
      <c r="G355" s="2">
        <v>0.0</v>
      </c>
      <c r="H355" s="2">
        <v>1.0</v>
      </c>
    </row>
    <row r="356" ht="15.75" customHeight="1">
      <c r="B356" s="5" t="s">
        <v>239</v>
      </c>
      <c r="C356" s="2" t="s">
        <v>169</v>
      </c>
      <c r="D356" s="48" t="s">
        <v>217</v>
      </c>
      <c r="E356" s="48" t="s">
        <v>217</v>
      </c>
      <c r="F356" s="49" t="s">
        <v>217</v>
      </c>
      <c r="G356" s="2">
        <v>0.0</v>
      </c>
      <c r="H356" s="2">
        <v>0.0</v>
      </c>
    </row>
    <row r="357" ht="15.75" customHeight="1">
      <c r="B357" s="5" t="s">
        <v>239</v>
      </c>
      <c r="C357" s="2" t="s">
        <v>170</v>
      </c>
      <c r="D357" s="41" t="s">
        <v>217</v>
      </c>
      <c r="E357" s="41" t="s">
        <v>217</v>
      </c>
      <c r="F357" s="42" t="s">
        <v>217</v>
      </c>
      <c r="G357" s="2">
        <v>0.0</v>
      </c>
      <c r="H357" s="2">
        <v>0.0</v>
      </c>
    </row>
    <row r="358" ht="15.75" customHeight="1">
      <c r="B358" s="5" t="s">
        <v>239</v>
      </c>
      <c r="C358" s="2" t="s">
        <v>171</v>
      </c>
      <c r="D358" s="41" t="s">
        <v>217</v>
      </c>
      <c r="E358" s="41" t="s">
        <v>217</v>
      </c>
      <c r="F358" s="42" t="s">
        <v>217</v>
      </c>
      <c r="G358" s="2">
        <v>0.0</v>
      </c>
      <c r="H358" s="2">
        <v>0.0</v>
      </c>
    </row>
    <row r="359" ht="15.75" customHeight="1">
      <c r="B359" s="5" t="s">
        <v>239</v>
      </c>
      <c r="C359" s="2" t="s">
        <v>172</v>
      </c>
      <c r="D359" s="41" t="s">
        <v>217</v>
      </c>
      <c r="E359" s="41" t="s">
        <v>217</v>
      </c>
      <c r="F359" s="42" t="s">
        <v>217</v>
      </c>
      <c r="G359" s="2">
        <v>0.0</v>
      </c>
      <c r="H359" s="2">
        <v>0.0</v>
      </c>
    </row>
    <row r="360" ht="15.75" customHeight="1">
      <c r="B360" s="5" t="s">
        <v>239</v>
      </c>
      <c r="C360" s="2" t="s">
        <v>173</v>
      </c>
      <c r="D360" s="41" t="s">
        <v>217</v>
      </c>
      <c r="E360" s="41" t="s">
        <v>217</v>
      </c>
      <c r="F360" s="42" t="s">
        <v>217</v>
      </c>
      <c r="G360" s="2">
        <v>0.0</v>
      </c>
      <c r="H360" s="2">
        <v>0.0</v>
      </c>
    </row>
    <row r="361" ht="15.75" customHeight="1">
      <c r="B361" s="5" t="s">
        <v>239</v>
      </c>
      <c r="C361" s="2" t="s">
        <v>174</v>
      </c>
      <c r="D361" s="41" t="s">
        <v>217</v>
      </c>
      <c r="E361" s="41" t="s">
        <v>217</v>
      </c>
      <c r="F361" s="42" t="s">
        <v>217</v>
      </c>
      <c r="G361" s="2">
        <v>0.0</v>
      </c>
      <c r="H361" s="2">
        <v>0.0</v>
      </c>
    </row>
    <row r="362" ht="15.75" customHeight="1">
      <c r="B362" s="5" t="s">
        <v>239</v>
      </c>
      <c r="C362" s="2" t="s">
        <v>175</v>
      </c>
      <c r="D362" s="41" t="s">
        <v>217</v>
      </c>
      <c r="E362" s="41" t="s">
        <v>217</v>
      </c>
      <c r="F362" s="42" t="s">
        <v>217</v>
      </c>
      <c r="G362" s="2">
        <v>0.0</v>
      </c>
      <c r="H362" s="2">
        <v>0.0</v>
      </c>
    </row>
    <row r="363" ht="15.75" customHeight="1">
      <c r="B363" s="5" t="s">
        <v>239</v>
      </c>
      <c r="C363" s="2" t="s">
        <v>176</v>
      </c>
      <c r="D363" s="41" t="s">
        <v>217</v>
      </c>
      <c r="E363" s="41" t="s">
        <v>217</v>
      </c>
      <c r="F363" s="42" t="s">
        <v>217</v>
      </c>
      <c r="G363" s="2">
        <v>0.0</v>
      </c>
      <c r="H363" s="2">
        <v>0.0</v>
      </c>
    </row>
    <row r="364" ht="15.75" customHeight="1">
      <c r="B364" s="5" t="s">
        <v>239</v>
      </c>
      <c r="C364" s="2" t="s">
        <v>177</v>
      </c>
      <c r="D364" s="41" t="s">
        <v>217</v>
      </c>
      <c r="E364" s="41" t="s">
        <v>217</v>
      </c>
      <c r="F364" s="42" t="s">
        <v>217</v>
      </c>
      <c r="G364" s="2">
        <v>0.0</v>
      </c>
      <c r="H364" s="2">
        <v>0.0</v>
      </c>
    </row>
    <row r="365" ht="15.75" customHeight="1">
      <c r="B365" s="5" t="s">
        <v>239</v>
      </c>
      <c r="C365" s="2" t="s">
        <v>250</v>
      </c>
      <c r="D365" s="41" t="s">
        <v>217</v>
      </c>
      <c r="E365" s="41" t="s">
        <v>217</v>
      </c>
      <c r="F365" s="42" t="s">
        <v>217</v>
      </c>
      <c r="G365" s="2">
        <v>0.0</v>
      </c>
      <c r="H365" s="2">
        <v>0.0</v>
      </c>
    </row>
    <row r="366" ht="15.75" customHeight="1">
      <c r="B366" s="5" t="s">
        <v>239</v>
      </c>
      <c r="C366" s="2" t="s">
        <v>179</v>
      </c>
      <c r="D366" s="41" t="s">
        <v>217</v>
      </c>
      <c r="E366" s="41" t="s">
        <v>217</v>
      </c>
      <c r="F366" s="42" t="s">
        <v>217</v>
      </c>
      <c r="G366" s="2">
        <v>0.0</v>
      </c>
      <c r="H366" s="2">
        <v>0.0</v>
      </c>
    </row>
    <row r="367" ht="15.75" customHeight="1">
      <c r="B367" s="5" t="s">
        <v>239</v>
      </c>
      <c r="C367" s="2" t="s">
        <v>180</v>
      </c>
      <c r="D367" s="41" t="s">
        <v>217</v>
      </c>
      <c r="E367" s="41" t="s">
        <v>217</v>
      </c>
      <c r="F367" s="42" t="s">
        <v>217</v>
      </c>
      <c r="G367" s="2">
        <v>0.0</v>
      </c>
      <c r="H367" s="2">
        <v>0.0</v>
      </c>
    </row>
    <row r="368" ht="15.75" customHeight="1">
      <c r="B368" s="5" t="s">
        <v>239</v>
      </c>
      <c r="C368" s="2" t="s">
        <v>254</v>
      </c>
      <c r="D368" s="43" t="s">
        <v>217</v>
      </c>
      <c r="E368" s="43" t="s">
        <v>217</v>
      </c>
      <c r="F368" s="44" t="s">
        <v>217</v>
      </c>
      <c r="G368" s="2">
        <v>0.0</v>
      </c>
      <c r="H368" s="2">
        <v>0.0</v>
      </c>
    </row>
    <row r="369" ht="15.75" customHeight="1">
      <c r="B369" s="38" t="s">
        <v>238</v>
      </c>
      <c r="C369" s="19" t="s">
        <v>169</v>
      </c>
      <c r="D369" s="39" t="s">
        <v>217</v>
      </c>
      <c r="E369" s="39" t="s">
        <v>217</v>
      </c>
      <c r="F369" s="40" t="s">
        <v>217</v>
      </c>
      <c r="G369" s="2">
        <v>0.0</v>
      </c>
      <c r="H369" s="2">
        <v>0.0</v>
      </c>
    </row>
    <row r="370" ht="15.75" customHeight="1">
      <c r="B370" s="5" t="s">
        <v>238</v>
      </c>
      <c r="C370" s="2" t="s">
        <v>170</v>
      </c>
      <c r="D370" s="41" t="s">
        <v>217</v>
      </c>
      <c r="E370" s="41" t="s">
        <v>217</v>
      </c>
      <c r="F370" s="42" t="s">
        <v>217</v>
      </c>
      <c r="G370" s="2">
        <v>0.0</v>
      </c>
      <c r="H370" s="2">
        <v>0.0</v>
      </c>
    </row>
    <row r="371" ht="15.75" customHeight="1">
      <c r="B371" s="5" t="s">
        <v>238</v>
      </c>
      <c r="C371" s="2" t="s">
        <v>171</v>
      </c>
      <c r="D371" s="41" t="s">
        <v>217</v>
      </c>
      <c r="E371" s="41" t="s">
        <v>217</v>
      </c>
      <c r="F371" s="42" t="s">
        <v>217</v>
      </c>
      <c r="G371" s="2">
        <v>0.0</v>
      </c>
      <c r="H371" s="2">
        <v>0.0</v>
      </c>
    </row>
    <row r="372" ht="15.75" customHeight="1">
      <c r="B372" s="5" t="s">
        <v>238</v>
      </c>
      <c r="C372" s="2" t="s">
        <v>172</v>
      </c>
      <c r="D372" s="41" t="s">
        <v>217</v>
      </c>
      <c r="E372" s="41" t="s">
        <v>217</v>
      </c>
      <c r="F372" s="42" t="s">
        <v>217</v>
      </c>
      <c r="G372" s="2">
        <v>0.0</v>
      </c>
      <c r="H372" s="2">
        <v>0.0</v>
      </c>
    </row>
    <row r="373" ht="15.75" customHeight="1">
      <c r="B373" s="5" t="s">
        <v>238</v>
      </c>
      <c r="C373" s="2" t="s">
        <v>173</v>
      </c>
      <c r="D373" s="41" t="s">
        <v>217</v>
      </c>
      <c r="E373" s="41" t="s">
        <v>217</v>
      </c>
      <c r="F373" s="42" t="s">
        <v>217</v>
      </c>
      <c r="G373" s="2">
        <v>0.0</v>
      </c>
      <c r="H373" s="2">
        <v>0.0</v>
      </c>
    </row>
    <row r="374" ht="15.75" customHeight="1">
      <c r="B374" s="5" t="s">
        <v>238</v>
      </c>
      <c r="C374" s="2" t="s">
        <v>174</v>
      </c>
      <c r="D374" s="41" t="s">
        <v>217</v>
      </c>
      <c r="E374" s="41" t="s">
        <v>217</v>
      </c>
      <c r="F374" s="42" t="s">
        <v>217</v>
      </c>
      <c r="G374" s="2">
        <v>0.0</v>
      </c>
      <c r="H374" s="2">
        <v>0.0</v>
      </c>
    </row>
    <row r="375" ht="15.75" customHeight="1">
      <c r="B375" s="5" t="s">
        <v>238</v>
      </c>
      <c r="C375" s="2" t="s">
        <v>175</v>
      </c>
      <c r="D375" s="41" t="s">
        <v>217</v>
      </c>
      <c r="E375" s="41" t="s">
        <v>217</v>
      </c>
      <c r="F375" s="42" t="s">
        <v>217</v>
      </c>
      <c r="G375" s="2">
        <v>0.0</v>
      </c>
      <c r="H375" s="2">
        <v>0.0</v>
      </c>
    </row>
    <row r="376" ht="15.75" customHeight="1">
      <c r="B376" s="5" t="s">
        <v>238</v>
      </c>
      <c r="C376" s="2" t="s">
        <v>176</v>
      </c>
      <c r="D376" s="41" t="s">
        <v>217</v>
      </c>
      <c r="E376" s="41" t="s">
        <v>217</v>
      </c>
      <c r="F376" s="42" t="s">
        <v>217</v>
      </c>
      <c r="G376" s="2">
        <v>0.0</v>
      </c>
      <c r="H376" s="2">
        <v>0.0</v>
      </c>
    </row>
    <row r="377" ht="15.75" customHeight="1">
      <c r="B377" s="5" t="s">
        <v>238</v>
      </c>
      <c r="C377" s="2" t="s">
        <v>177</v>
      </c>
      <c r="D377" s="41" t="s">
        <v>217</v>
      </c>
      <c r="E377" s="41" t="s">
        <v>217</v>
      </c>
      <c r="F377" s="42" t="s">
        <v>217</v>
      </c>
      <c r="G377" s="2">
        <v>0.0</v>
      </c>
      <c r="H377" s="2">
        <v>0.0</v>
      </c>
    </row>
    <row r="378" ht="15.75" customHeight="1">
      <c r="B378" s="5" t="s">
        <v>238</v>
      </c>
      <c r="C378" s="2" t="s">
        <v>250</v>
      </c>
      <c r="D378" s="41" t="s">
        <v>217</v>
      </c>
      <c r="E378" s="41" t="s">
        <v>217</v>
      </c>
      <c r="F378" s="42" t="s">
        <v>217</v>
      </c>
      <c r="G378" s="2">
        <v>0.0</v>
      </c>
      <c r="H378" s="2">
        <v>0.0</v>
      </c>
    </row>
    <row r="379" ht="15.75" customHeight="1">
      <c r="B379" s="5" t="s">
        <v>238</v>
      </c>
      <c r="C379" s="2" t="s">
        <v>179</v>
      </c>
      <c r="D379" s="41" t="s">
        <v>217</v>
      </c>
      <c r="E379" s="41" t="s">
        <v>217</v>
      </c>
      <c r="F379" s="42" t="s">
        <v>217</v>
      </c>
      <c r="G379" s="2">
        <v>0.0</v>
      </c>
      <c r="H379" s="2">
        <v>0.0</v>
      </c>
    </row>
    <row r="380" ht="15.75" customHeight="1">
      <c r="B380" s="5" t="s">
        <v>238</v>
      </c>
      <c r="C380" s="2" t="s">
        <v>180</v>
      </c>
      <c r="D380" s="41" t="s">
        <v>217</v>
      </c>
      <c r="E380" s="41" t="s">
        <v>217</v>
      </c>
      <c r="F380" s="42" t="s">
        <v>217</v>
      </c>
      <c r="G380" s="2">
        <v>0.0</v>
      </c>
      <c r="H380" s="2">
        <v>0.0</v>
      </c>
    </row>
    <row r="381" ht="15.75" customHeight="1">
      <c r="B381" s="45" t="s">
        <v>238</v>
      </c>
      <c r="C381" s="30" t="s">
        <v>254</v>
      </c>
      <c r="D381" s="46" t="s">
        <v>217</v>
      </c>
      <c r="E381" s="46" t="s">
        <v>217</v>
      </c>
      <c r="F381" s="47" t="s">
        <v>217</v>
      </c>
      <c r="G381" s="2">
        <v>0.0</v>
      </c>
      <c r="H381" s="2">
        <v>0.0</v>
      </c>
    </row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conditionalFormatting sqref="D5:F381 M5:O149">
    <cfRule type="cellIs" dxfId="2" priority="1" stopIfTrue="1" operator="equal">
      <formula>"NA"</formula>
    </cfRule>
  </conditionalFormatting>
  <conditionalFormatting sqref="D5:F381 M5:O149">
    <cfRule type="cellIs" dxfId="0" priority="2" stopIfTrue="1" operator="lessThanOrEqual">
      <formula>0.5</formula>
    </cfRule>
  </conditionalFormatting>
  <conditionalFormatting sqref="D5:F381 M5:O149">
    <cfRule type="cellIs" dxfId="0" priority="3" operator="lessThanOrEqual">
      <formula>0.33</formula>
    </cfRule>
  </conditionalFormatting>
  <conditionalFormatting sqref="D5:F381 M5:O149">
    <cfRule type="cellIs" dxfId="1" priority="4" stopIfTrue="1" operator="greaterThan">
      <formula>0.5</formula>
    </cfRule>
  </conditionalFormatting>
  <conditionalFormatting sqref="D5:F381 M5:O149">
    <cfRule type="cellIs" dxfId="1" priority="5" operator="greaterThanOrEqual">
      <formula>0.66</formula>
    </cfRule>
  </conditionalFormatting>
  <conditionalFormatting sqref="D5:F381 M5:O149">
    <cfRule type="cellIs" dxfId="3" priority="6" operator="greaterThan">
      <formula>0.33</formula>
    </cfRule>
  </conditionalFormatting>
  <conditionalFormatting sqref="L167">
    <cfRule type="colorScale" priority="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S34 S36:S43">
    <cfRule type="colorScale" priority="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S1:S2">
    <cfRule type="colorScale" priority="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rintOptions/>
  <pageMargins bottom="0.75" footer="0.0" header="0.0" left="0.7" right="0.7" top="0.75"/>
  <pageSetup paperSize="9" orientation="portrait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36" width="8.86"/>
  </cols>
  <sheetData>
    <row r="3">
      <c r="D3" s="1" t="s">
        <v>322</v>
      </c>
      <c r="E3" s="1"/>
    </row>
    <row r="4">
      <c r="B4" s="2">
        <v>1.0</v>
      </c>
      <c r="C4" s="2" t="s">
        <v>169</v>
      </c>
      <c r="D4" s="7">
        <v>0.9481481</v>
      </c>
      <c r="E4" s="7"/>
    </row>
    <row r="5">
      <c r="B5" s="2">
        <v>2.0</v>
      </c>
      <c r="C5" s="2" t="s">
        <v>170</v>
      </c>
      <c r="D5" s="7">
        <v>0.6464646</v>
      </c>
      <c r="E5" s="7"/>
    </row>
    <row r="6">
      <c r="B6" s="2">
        <v>3.0</v>
      </c>
      <c r="C6" s="2" t="s">
        <v>174</v>
      </c>
      <c r="D6" s="7">
        <v>0.5813953</v>
      </c>
      <c r="E6" s="7"/>
    </row>
    <row r="7">
      <c r="B7" s="2">
        <v>4.0</v>
      </c>
      <c r="C7" s="2" t="s">
        <v>175</v>
      </c>
      <c r="D7" s="7">
        <v>0.5490196</v>
      </c>
      <c r="E7" s="7"/>
    </row>
    <row r="8">
      <c r="B8" s="2">
        <v>5.0</v>
      </c>
      <c r="C8" s="2" t="s">
        <v>210</v>
      </c>
      <c r="D8" s="7">
        <v>0.6170213</v>
      </c>
      <c r="E8" s="7"/>
    </row>
    <row r="9">
      <c r="B9" s="2">
        <v>6.0</v>
      </c>
      <c r="C9" s="2" t="s">
        <v>323</v>
      </c>
      <c r="D9" s="7">
        <v>0.5952381</v>
      </c>
      <c r="E9" s="7"/>
    </row>
    <row r="10">
      <c r="B10" s="2">
        <v>7.0</v>
      </c>
      <c r="C10" s="2" t="s">
        <v>324</v>
      </c>
      <c r="D10" s="7">
        <v>0.6585366</v>
      </c>
      <c r="E10" s="7"/>
    </row>
    <row r="11">
      <c r="B11" s="2">
        <v>8.0</v>
      </c>
      <c r="C11" s="2" t="s">
        <v>325</v>
      </c>
      <c r="D11" s="7">
        <v>0.4516129</v>
      </c>
      <c r="E11" s="7"/>
    </row>
    <row r="12">
      <c r="B12" s="2">
        <v>9.0</v>
      </c>
      <c r="C12" s="2" t="s">
        <v>326</v>
      </c>
      <c r="D12" s="7">
        <v>0.3513514</v>
      </c>
      <c r="E12" s="7"/>
    </row>
    <row r="13">
      <c r="B13" s="2">
        <v>10.0</v>
      </c>
      <c r="C13" s="2" t="s">
        <v>178</v>
      </c>
      <c r="D13" s="7" t="s">
        <v>86</v>
      </c>
      <c r="E13" s="7"/>
    </row>
    <row r="14">
      <c r="B14" s="2">
        <v>11.0</v>
      </c>
      <c r="C14" s="2" t="s">
        <v>327</v>
      </c>
      <c r="D14" s="7" t="s">
        <v>86</v>
      </c>
      <c r="E14" s="7"/>
    </row>
    <row r="15">
      <c r="B15" s="2">
        <v>12.0</v>
      </c>
      <c r="C15" s="2" t="s">
        <v>328</v>
      </c>
      <c r="D15" s="7">
        <v>1.0</v>
      </c>
      <c r="E15" s="7"/>
    </row>
    <row r="16">
      <c r="B16" s="2">
        <v>13.0</v>
      </c>
      <c r="C16" s="75" t="s">
        <v>181</v>
      </c>
      <c r="D16" s="76">
        <v>1.0</v>
      </c>
      <c r="E16" s="7"/>
    </row>
    <row r="18">
      <c r="B18" s="77"/>
      <c r="C18" s="78" t="s">
        <v>153</v>
      </c>
      <c r="D18" s="79"/>
      <c r="E18" s="79"/>
      <c r="F18" s="80"/>
    </row>
    <row r="19">
      <c r="D19" s="1" t="s">
        <v>242</v>
      </c>
      <c r="E19" s="1"/>
    </row>
    <row r="20">
      <c r="A20" s="2">
        <v>1.0</v>
      </c>
      <c r="B20" s="2" t="s">
        <v>69</v>
      </c>
      <c r="C20" s="2" t="s">
        <v>169</v>
      </c>
      <c r="D20" s="7">
        <v>1.0</v>
      </c>
      <c r="E20" s="7"/>
    </row>
    <row r="21" ht="15.75" customHeight="1">
      <c r="A21" s="2">
        <v>2.0</v>
      </c>
      <c r="B21" s="2" t="s">
        <v>69</v>
      </c>
      <c r="C21" s="2" t="s">
        <v>170</v>
      </c>
      <c r="D21" s="7">
        <v>0.8387097</v>
      </c>
      <c r="E21" s="7"/>
    </row>
    <row r="22" ht="15.75" customHeight="1">
      <c r="A22" s="2">
        <v>3.0</v>
      </c>
      <c r="B22" s="2" t="s">
        <v>69</v>
      </c>
      <c r="C22" s="2" t="s">
        <v>174</v>
      </c>
      <c r="D22" s="7">
        <v>0.7692308</v>
      </c>
      <c r="E22" s="7"/>
    </row>
    <row r="23" ht="15.75" customHeight="1">
      <c r="A23" s="2">
        <v>4.0</v>
      </c>
      <c r="B23" s="2" t="s">
        <v>69</v>
      </c>
      <c r="C23" s="2" t="s">
        <v>175</v>
      </c>
      <c r="D23" s="7">
        <v>0.7142857</v>
      </c>
      <c r="E23" s="7"/>
    </row>
    <row r="24" ht="15.75" customHeight="1">
      <c r="A24" s="2">
        <v>5.0</v>
      </c>
      <c r="B24" s="2" t="s">
        <v>69</v>
      </c>
      <c r="C24" s="2" t="s">
        <v>210</v>
      </c>
      <c r="D24" s="7">
        <v>0.7857143</v>
      </c>
      <c r="E24" s="7"/>
    </row>
    <row r="25" ht="15.75" customHeight="1">
      <c r="A25" s="2">
        <v>6.0</v>
      </c>
      <c r="B25" s="2" t="s">
        <v>69</v>
      </c>
      <c r="C25" s="2" t="s">
        <v>323</v>
      </c>
      <c r="D25" s="7">
        <v>0.75</v>
      </c>
      <c r="E25" s="7"/>
    </row>
    <row r="26" ht="15.75" customHeight="1">
      <c r="A26" s="2">
        <v>7.0</v>
      </c>
      <c r="B26" s="2" t="s">
        <v>69</v>
      </c>
      <c r="C26" s="2" t="s">
        <v>324</v>
      </c>
      <c r="D26" s="7">
        <v>0.8461538</v>
      </c>
      <c r="E26" s="7"/>
    </row>
    <row r="27" ht="15.75" customHeight="1">
      <c r="A27" s="2">
        <v>8.0</v>
      </c>
      <c r="B27" s="2" t="s">
        <v>69</v>
      </c>
      <c r="C27" s="2" t="s">
        <v>325</v>
      </c>
      <c r="D27" s="7">
        <v>0.625</v>
      </c>
      <c r="E27" s="7"/>
    </row>
    <row r="28" ht="15.75" customHeight="1">
      <c r="A28" s="2">
        <v>9.0</v>
      </c>
      <c r="B28" s="2" t="s">
        <v>69</v>
      </c>
      <c r="C28" s="2" t="s">
        <v>326</v>
      </c>
      <c r="D28" s="7">
        <v>0.5</v>
      </c>
      <c r="E28" s="7"/>
    </row>
    <row r="29" ht="15.75" customHeight="1">
      <c r="A29" s="2">
        <v>10.0</v>
      </c>
      <c r="B29" s="2" t="s">
        <v>69</v>
      </c>
      <c r="C29" s="2" t="s">
        <v>178</v>
      </c>
      <c r="D29" s="7" t="s">
        <v>86</v>
      </c>
      <c r="E29" s="7"/>
    </row>
    <row r="30" ht="15.75" customHeight="1">
      <c r="A30" s="2">
        <v>11.0</v>
      </c>
      <c r="B30" s="2" t="s">
        <v>69</v>
      </c>
      <c r="C30" s="2" t="s">
        <v>327</v>
      </c>
      <c r="D30" s="7" t="s">
        <v>86</v>
      </c>
      <c r="E30" s="7"/>
    </row>
    <row r="31" ht="15.75" customHeight="1">
      <c r="A31" s="2">
        <v>12.0</v>
      </c>
      <c r="B31" s="2" t="s">
        <v>69</v>
      </c>
      <c r="C31" s="2" t="s">
        <v>328</v>
      </c>
      <c r="D31" s="7">
        <v>1.0</v>
      </c>
      <c r="E31" s="7"/>
    </row>
    <row r="32" ht="15.75" customHeight="1">
      <c r="A32" s="2">
        <v>13.0</v>
      </c>
      <c r="B32" s="2" t="s">
        <v>69</v>
      </c>
      <c r="C32" s="75" t="s">
        <v>181</v>
      </c>
      <c r="D32" s="76">
        <v>1.0</v>
      </c>
      <c r="E32" s="7"/>
    </row>
    <row r="33" ht="15.75" customHeight="1"/>
    <row r="34" ht="15.75" customHeight="1">
      <c r="A34" s="2">
        <v>14.0</v>
      </c>
      <c r="B34" s="2" t="s">
        <v>70</v>
      </c>
      <c r="C34" s="2" t="s">
        <v>169</v>
      </c>
      <c r="D34" s="7">
        <v>0.9411765</v>
      </c>
      <c r="E34" s="7"/>
    </row>
    <row r="35" ht="15.75" customHeight="1">
      <c r="A35" s="2">
        <v>15.0</v>
      </c>
      <c r="B35" s="2" t="s">
        <v>70</v>
      </c>
      <c r="C35" s="2" t="s">
        <v>170</v>
      </c>
      <c r="D35" s="7">
        <v>0.3333333</v>
      </c>
      <c r="E35" s="7"/>
    </row>
    <row r="36" ht="15.75" customHeight="1">
      <c r="A36" s="2">
        <v>16.0</v>
      </c>
      <c r="B36" s="2" t="s">
        <v>70</v>
      </c>
      <c r="C36" s="2" t="s">
        <v>174</v>
      </c>
      <c r="D36" s="7">
        <v>0.5</v>
      </c>
      <c r="E36" s="7"/>
    </row>
    <row r="37" ht="15.75" customHeight="1">
      <c r="A37" s="2">
        <v>17.0</v>
      </c>
      <c r="B37" s="2" t="s">
        <v>70</v>
      </c>
      <c r="C37" s="2" t="s">
        <v>175</v>
      </c>
      <c r="D37" s="7">
        <v>0.7142857</v>
      </c>
      <c r="E37" s="7"/>
    </row>
    <row r="38" ht="15.75" customHeight="1">
      <c r="A38" s="2">
        <v>18.0</v>
      </c>
      <c r="B38" s="2" t="s">
        <v>70</v>
      </c>
      <c r="C38" s="2" t="s">
        <v>210</v>
      </c>
      <c r="D38" s="7">
        <v>0.4</v>
      </c>
      <c r="E38" s="7"/>
    </row>
    <row r="39" ht="15.75" customHeight="1">
      <c r="A39" s="2">
        <v>19.0</v>
      </c>
      <c r="B39" s="2" t="s">
        <v>70</v>
      </c>
      <c r="C39" s="2" t="s">
        <v>323</v>
      </c>
      <c r="D39" s="7">
        <v>0.4</v>
      </c>
      <c r="E39" s="7"/>
    </row>
    <row r="40" ht="15.75" customHeight="1">
      <c r="A40" s="2">
        <v>20.0</v>
      </c>
      <c r="B40" s="2" t="s">
        <v>70</v>
      </c>
      <c r="C40" s="2" t="s">
        <v>324</v>
      </c>
      <c r="D40" s="7">
        <v>0.5</v>
      </c>
      <c r="E40" s="7"/>
    </row>
    <row r="41" ht="15.75" customHeight="1">
      <c r="A41" s="2">
        <v>21.0</v>
      </c>
      <c r="B41" s="2" t="s">
        <v>70</v>
      </c>
      <c r="C41" s="2" t="s">
        <v>325</v>
      </c>
      <c r="D41" s="7">
        <v>0.5</v>
      </c>
      <c r="E41" s="7"/>
    </row>
    <row r="42" ht="15.75" customHeight="1">
      <c r="A42" s="2">
        <v>22.0</v>
      </c>
      <c r="B42" s="2" t="s">
        <v>70</v>
      </c>
      <c r="C42" s="2" t="s">
        <v>326</v>
      </c>
      <c r="D42" s="7">
        <v>0.25</v>
      </c>
      <c r="E42" s="7"/>
    </row>
    <row r="43" ht="15.75" customHeight="1">
      <c r="A43" s="2">
        <v>23.0</v>
      </c>
      <c r="B43" s="2" t="s">
        <v>70</v>
      </c>
      <c r="C43" s="2" t="s">
        <v>178</v>
      </c>
      <c r="D43" s="7" t="s">
        <v>86</v>
      </c>
      <c r="E43" s="7"/>
    </row>
    <row r="44" ht="15.75" customHeight="1">
      <c r="A44" s="2">
        <v>24.0</v>
      </c>
      <c r="B44" s="2" t="s">
        <v>70</v>
      </c>
      <c r="C44" s="2" t="s">
        <v>327</v>
      </c>
      <c r="D44" s="7" t="s">
        <v>86</v>
      </c>
      <c r="E44" s="7"/>
    </row>
    <row r="45" ht="15.75" customHeight="1">
      <c r="A45" s="2">
        <v>25.0</v>
      </c>
      <c r="B45" s="2" t="s">
        <v>70</v>
      </c>
      <c r="C45" s="2" t="s">
        <v>328</v>
      </c>
      <c r="D45" s="7" t="s">
        <v>86</v>
      </c>
      <c r="E45" s="7"/>
    </row>
    <row r="46" ht="15.75" customHeight="1">
      <c r="A46" s="2">
        <v>26.0</v>
      </c>
      <c r="B46" s="2" t="s">
        <v>70</v>
      </c>
      <c r="C46" s="75" t="s">
        <v>181</v>
      </c>
      <c r="D46" s="76" t="s">
        <v>86</v>
      </c>
      <c r="E46" s="7"/>
    </row>
    <row r="47" ht="15.75" customHeight="1"/>
    <row r="48" ht="15.75" customHeight="1">
      <c r="A48" s="2">
        <v>27.0</v>
      </c>
      <c r="B48" s="2" t="s">
        <v>71</v>
      </c>
      <c r="C48" s="2" t="s">
        <v>169</v>
      </c>
      <c r="D48" s="7">
        <v>0.9411765</v>
      </c>
      <c r="E48" s="7"/>
    </row>
    <row r="49" ht="15.75" customHeight="1">
      <c r="A49" s="2">
        <v>28.0</v>
      </c>
      <c r="B49" s="2" t="s">
        <v>71</v>
      </c>
      <c r="C49" s="2" t="s">
        <v>170</v>
      </c>
      <c r="D49" s="7">
        <v>0.7727273</v>
      </c>
      <c r="E49" s="7"/>
    </row>
    <row r="50" ht="15.75" customHeight="1">
      <c r="A50" s="2">
        <v>29.0</v>
      </c>
      <c r="B50" s="2" t="s">
        <v>71</v>
      </c>
      <c r="C50" s="2" t="s">
        <v>174</v>
      </c>
      <c r="D50" s="7">
        <v>0.75</v>
      </c>
      <c r="E50" s="7"/>
    </row>
    <row r="51" ht="15.75" customHeight="1">
      <c r="A51" s="2">
        <v>30.0</v>
      </c>
      <c r="B51" s="2" t="s">
        <v>71</v>
      </c>
      <c r="C51" s="2" t="s">
        <v>175</v>
      </c>
      <c r="D51" s="7">
        <v>0.6</v>
      </c>
      <c r="E51" s="7"/>
    </row>
    <row r="52" ht="15.75" customHeight="1">
      <c r="A52" s="2">
        <v>31.0</v>
      </c>
      <c r="B52" s="2" t="s">
        <v>71</v>
      </c>
      <c r="C52" s="2" t="s">
        <v>210</v>
      </c>
      <c r="D52" s="7">
        <v>0.75</v>
      </c>
      <c r="E52" s="7"/>
    </row>
    <row r="53" ht="15.75" customHeight="1">
      <c r="A53" s="2">
        <v>32.0</v>
      </c>
      <c r="B53" s="2" t="s">
        <v>71</v>
      </c>
      <c r="C53" s="2" t="s">
        <v>323</v>
      </c>
      <c r="D53" s="7">
        <v>0.75</v>
      </c>
      <c r="E53" s="7"/>
    </row>
    <row r="54" ht="15.75" customHeight="1">
      <c r="A54" s="2">
        <v>33.0</v>
      </c>
      <c r="B54" s="2" t="s">
        <v>71</v>
      </c>
      <c r="C54" s="2" t="s">
        <v>324</v>
      </c>
      <c r="D54" s="7">
        <v>0.6666667</v>
      </c>
      <c r="E54" s="7"/>
    </row>
    <row r="55" ht="15.75" customHeight="1">
      <c r="A55" s="2">
        <v>34.0</v>
      </c>
      <c r="B55" s="2" t="s">
        <v>71</v>
      </c>
      <c r="C55" s="2" t="s">
        <v>325</v>
      </c>
      <c r="D55" s="7">
        <v>0.5555556</v>
      </c>
      <c r="E55" s="7"/>
    </row>
    <row r="56" ht="15.75" customHeight="1">
      <c r="A56" s="2">
        <v>35.0</v>
      </c>
      <c r="B56" s="2" t="s">
        <v>71</v>
      </c>
      <c r="C56" s="2" t="s">
        <v>326</v>
      </c>
      <c r="D56" s="7">
        <v>0.6666667</v>
      </c>
      <c r="E56" s="7"/>
    </row>
    <row r="57" ht="15.75" customHeight="1">
      <c r="A57" s="2">
        <v>36.0</v>
      </c>
      <c r="B57" s="2" t="s">
        <v>71</v>
      </c>
      <c r="C57" s="2" t="s">
        <v>178</v>
      </c>
      <c r="D57" s="7" t="s">
        <v>86</v>
      </c>
      <c r="E57" s="7"/>
    </row>
    <row r="58" ht="15.75" customHeight="1">
      <c r="A58" s="2">
        <v>37.0</v>
      </c>
      <c r="B58" s="2" t="s">
        <v>71</v>
      </c>
      <c r="C58" s="2" t="s">
        <v>327</v>
      </c>
      <c r="D58" s="7" t="s">
        <v>86</v>
      </c>
      <c r="E58" s="7"/>
    </row>
    <row r="59" ht="15.75" customHeight="1">
      <c r="A59" s="2">
        <v>38.0</v>
      </c>
      <c r="B59" s="2" t="s">
        <v>71</v>
      </c>
      <c r="C59" s="2" t="s">
        <v>328</v>
      </c>
      <c r="D59" s="7">
        <v>1.0</v>
      </c>
      <c r="E59" s="7"/>
    </row>
    <row r="60" ht="15.75" customHeight="1">
      <c r="A60" s="2">
        <v>39.0</v>
      </c>
      <c r="B60" s="2" t="s">
        <v>71</v>
      </c>
      <c r="C60" s="75" t="s">
        <v>181</v>
      </c>
      <c r="D60" s="76">
        <v>1.0</v>
      </c>
      <c r="E60" s="7"/>
    </row>
    <row r="61" ht="15.75" customHeight="1"/>
    <row r="62" ht="15.75" customHeight="1">
      <c r="A62" s="2">
        <v>40.0</v>
      </c>
      <c r="B62" s="2" t="s">
        <v>72</v>
      </c>
      <c r="C62" s="2" t="s">
        <v>169</v>
      </c>
      <c r="D62" s="7">
        <v>0.8181818</v>
      </c>
      <c r="E62" s="7"/>
    </row>
    <row r="63" ht="15.75" customHeight="1">
      <c r="A63" s="2">
        <v>41.0</v>
      </c>
      <c r="B63" s="2" t="s">
        <v>72</v>
      </c>
      <c r="C63" s="2" t="s">
        <v>170</v>
      </c>
      <c r="D63" s="7">
        <v>0.5</v>
      </c>
      <c r="E63" s="7"/>
    </row>
    <row r="64" ht="15.75" customHeight="1">
      <c r="A64" s="2">
        <v>42.0</v>
      </c>
      <c r="B64" s="2" t="s">
        <v>72</v>
      </c>
      <c r="C64" s="2" t="s">
        <v>174</v>
      </c>
      <c r="D64" s="7">
        <v>0.3333333</v>
      </c>
      <c r="E64" s="7"/>
    </row>
    <row r="65" ht="15.75" customHeight="1">
      <c r="A65" s="2">
        <v>43.0</v>
      </c>
      <c r="B65" s="2" t="s">
        <v>72</v>
      </c>
      <c r="C65" s="2" t="s">
        <v>175</v>
      </c>
      <c r="D65" s="7">
        <v>0.25</v>
      </c>
      <c r="E65" s="7"/>
    </row>
    <row r="66" ht="15.75" customHeight="1">
      <c r="A66" s="2">
        <v>44.0</v>
      </c>
      <c r="B66" s="2" t="s">
        <v>72</v>
      </c>
      <c r="C66" s="2" t="s">
        <v>210</v>
      </c>
      <c r="D66" s="7">
        <v>0.3333333</v>
      </c>
      <c r="E66" s="7"/>
    </row>
    <row r="67" ht="15.75" customHeight="1">
      <c r="A67" s="2">
        <v>45.0</v>
      </c>
      <c r="B67" s="2" t="s">
        <v>72</v>
      </c>
      <c r="C67" s="2" t="s">
        <v>323</v>
      </c>
      <c r="D67" s="7">
        <v>0.5</v>
      </c>
      <c r="E67" s="7"/>
    </row>
    <row r="68" ht="15.75" customHeight="1">
      <c r="A68" s="2">
        <v>46.0</v>
      </c>
      <c r="B68" s="2" t="s">
        <v>72</v>
      </c>
      <c r="C68" s="2" t="s">
        <v>324</v>
      </c>
      <c r="D68" s="7">
        <v>0.6666667</v>
      </c>
      <c r="E68" s="7"/>
    </row>
    <row r="69" ht="15.75" customHeight="1">
      <c r="A69" s="2">
        <v>47.0</v>
      </c>
      <c r="B69" s="2" t="s">
        <v>72</v>
      </c>
      <c r="C69" s="2" t="s">
        <v>325</v>
      </c>
      <c r="D69" s="7">
        <v>0.0</v>
      </c>
      <c r="E69" s="7"/>
    </row>
    <row r="70" ht="15.75" customHeight="1">
      <c r="A70" s="2">
        <v>48.0</v>
      </c>
      <c r="B70" s="2" t="s">
        <v>72</v>
      </c>
      <c r="C70" s="2" t="s">
        <v>326</v>
      </c>
      <c r="D70" s="7">
        <v>0.2</v>
      </c>
      <c r="E70" s="7"/>
    </row>
    <row r="71" ht="15.75" customHeight="1">
      <c r="A71" s="2">
        <v>49.0</v>
      </c>
      <c r="B71" s="2" t="s">
        <v>72</v>
      </c>
      <c r="C71" s="2" t="s">
        <v>178</v>
      </c>
      <c r="D71" s="7" t="s">
        <v>86</v>
      </c>
      <c r="E71" s="7"/>
    </row>
    <row r="72" ht="15.75" customHeight="1">
      <c r="A72" s="2">
        <v>50.0</v>
      </c>
      <c r="B72" s="2" t="s">
        <v>72</v>
      </c>
      <c r="C72" s="2" t="s">
        <v>327</v>
      </c>
      <c r="D72" s="7" t="s">
        <v>86</v>
      </c>
      <c r="E72" s="7"/>
    </row>
    <row r="73" ht="15.75" customHeight="1">
      <c r="A73" s="2">
        <v>51.0</v>
      </c>
      <c r="B73" s="2" t="s">
        <v>72</v>
      </c>
      <c r="C73" s="2" t="s">
        <v>328</v>
      </c>
      <c r="D73" s="7" t="s">
        <v>86</v>
      </c>
      <c r="E73" s="7"/>
    </row>
    <row r="74" ht="15.75" customHeight="1">
      <c r="A74" s="2">
        <v>52.0</v>
      </c>
      <c r="B74" s="2" t="s">
        <v>72</v>
      </c>
      <c r="C74" s="75" t="s">
        <v>181</v>
      </c>
      <c r="D74" s="76" t="s">
        <v>86</v>
      </c>
      <c r="E74" s="7"/>
    </row>
    <row r="75" ht="15.75" customHeight="1"/>
    <row r="76" ht="15.75" customHeight="1">
      <c r="A76" s="2">
        <v>53.0</v>
      </c>
      <c r="B76" s="2" t="s">
        <v>73</v>
      </c>
      <c r="C76" s="2" t="s">
        <v>169</v>
      </c>
      <c r="D76" s="7">
        <v>0.875</v>
      </c>
      <c r="E76" s="7"/>
    </row>
    <row r="77" ht="15.75" customHeight="1">
      <c r="A77" s="2">
        <v>54.0</v>
      </c>
      <c r="B77" s="2" t="s">
        <v>73</v>
      </c>
      <c r="C77" s="2" t="s">
        <v>170</v>
      </c>
      <c r="D77" s="7">
        <v>0.4827586</v>
      </c>
      <c r="E77" s="7"/>
    </row>
    <row r="78" ht="15.75" customHeight="1">
      <c r="A78" s="2">
        <v>55.0</v>
      </c>
      <c r="B78" s="2" t="s">
        <v>73</v>
      </c>
      <c r="C78" s="2" t="s">
        <v>174</v>
      </c>
      <c r="D78" s="7">
        <v>0.4</v>
      </c>
      <c r="E78" s="7"/>
    </row>
    <row r="79" ht="15.75" customHeight="1">
      <c r="A79" s="2">
        <v>56.0</v>
      </c>
      <c r="B79" s="2" t="s">
        <v>73</v>
      </c>
      <c r="C79" s="2" t="s">
        <v>175</v>
      </c>
      <c r="D79" s="7">
        <v>0.375</v>
      </c>
      <c r="E79" s="7"/>
    </row>
    <row r="80" ht="15.75" customHeight="1">
      <c r="A80" s="2">
        <v>57.0</v>
      </c>
      <c r="B80" s="2" t="s">
        <v>73</v>
      </c>
      <c r="C80" s="2" t="s">
        <v>210</v>
      </c>
      <c r="D80" s="7">
        <v>0.4615385</v>
      </c>
      <c r="E80" s="7"/>
    </row>
    <row r="81" ht="15.75" customHeight="1">
      <c r="A81" s="2">
        <v>58.0</v>
      </c>
      <c r="B81" s="2" t="s">
        <v>73</v>
      </c>
      <c r="C81" s="2" t="s">
        <v>323</v>
      </c>
      <c r="D81" s="7">
        <v>0.3636364</v>
      </c>
      <c r="E81" s="7"/>
    </row>
    <row r="82" ht="15.75" customHeight="1">
      <c r="A82" s="2">
        <v>59.0</v>
      </c>
      <c r="B82" s="2" t="s">
        <v>73</v>
      </c>
      <c r="C82" s="2" t="s">
        <v>324</v>
      </c>
      <c r="D82" s="7">
        <v>0.4444444</v>
      </c>
      <c r="E82" s="7"/>
    </row>
    <row r="83" ht="15.75" customHeight="1">
      <c r="A83" s="2">
        <v>60.0</v>
      </c>
      <c r="B83" s="2" t="s">
        <v>73</v>
      </c>
      <c r="C83" s="2" t="s">
        <v>325</v>
      </c>
      <c r="D83" s="7">
        <v>0.25</v>
      </c>
      <c r="E83" s="7"/>
    </row>
    <row r="84" ht="15.75" customHeight="1">
      <c r="A84" s="2">
        <v>61.0</v>
      </c>
      <c r="B84" s="2" t="s">
        <v>73</v>
      </c>
      <c r="C84" s="2" t="s">
        <v>326</v>
      </c>
      <c r="D84" s="7">
        <v>0.2142857</v>
      </c>
      <c r="E84" s="7"/>
    </row>
    <row r="85" ht="15.75" customHeight="1">
      <c r="A85" s="2">
        <v>62.0</v>
      </c>
      <c r="B85" s="2" t="s">
        <v>73</v>
      </c>
      <c r="C85" s="2" t="s">
        <v>178</v>
      </c>
      <c r="D85" s="7" t="s">
        <v>86</v>
      </c>
      <c r="E85" s="7"/>
    </row>
    <row r="86" ht="15.75" customHeight="1">
      <c r="A86" s="2">
        <v>63.0</v>
      </c>
      <c r="B86" s="2" t="s">
        <v>73</v>
      </c>
      <c r="C86" s="2" t="s">
        <v>327</v>
      </c>
      <c r="D86" s="7" t="s">
        <v>86</v>
      </c>
      <c r="E86" s="7"/>
    </row>
    <row r="87" ht="15.75" customHeight="1">
      <c r="A87" s="2">
        <v>64.0</v>
      </c>
      <c r="B87" s="2" t="s">
        <v>73</v>
      </c>
      <c r="C87" s="2" t="s">
        <v>328</v>
      </c>
      <c r="D87" s="7" t="s">
        <v>86</v>
      </c>
      <c r="E87" s="7"/>
    </row>
    <row r="88" ht="15.75" customHeight="1">
      <c r="A88" s="2">
        <v>65.0</v>
      </c>
      <c r="B88" s="2" t="s">
        <v>73</v>
      </c>
      <c r="C88" s="75" t="s">
        <v>181</v>
      </c>
      <c r="D88" s="76" t="s">
        <v>86</v>
      </c>
      <c r="E88" s="7"/>
    </row>
    <row r="89" ht="15.75" customHeight="1"/>
    <row r="90" ht="15.75" customHeight="1">
      <c r="B90" s="77"/>
      <c r="C90" s="78" t="s">
        <v>329</v>
      </c>
      <c r="D90" s="79"/>
      <c r="E90" s="79"/>
      <c r="F90" s="80"/>
    </row>
    <row r="91" ht="15.75" customHeight="1">
      <c r="D91" s="81" t="s">
        <v>330</v>
      </c>
      <c r="E91" s="82"/>
    </row>
    <row r="92" ht="15.75" customHeight="1">
      <c r="D92" s="1" t="s">
        <v>242</v>
      </c>
      <c r="E92" s="1"/>
      <c r="J92" s="2" t="s">
        <v>8</v>
      </c>
      <c r="K92" s="2" t="s">
        <v>10</v>
      </c>
      <c r="L92" s="2" t="s">
        <v>11</v>
      </c>
      <c r="M92" s="2" t="s">
        <v>13</v>
      </c>
      <c r="N92" s="2" t="s">
        <v>15</v>
      </c>
      <c r="O92" s="2" t="s">
        <v>17</v>
      </c>
      <c r="P92" s="2" t="s">
        <v>19</v>
      </c>
      <c r="Q92" s="2" t="s">
        <v>20</v>
      </c>
      <c r="R92" s="2" t="s">
        <v>21</v>
      </c>
      <c r="S92" s="2" t="s">
        <v>26</v>
      </c>
      <c r="T92" s="2" t="s">
        <v>22</v>
      </c>
      <c r="U92" s="2" t="s">
        <v>24</v>
      </c>
      <c r="V92" s="2" t="s">
        <v>25</v>
      </c>
      <c r="W92" s="2" t="s">
        <v>31</v>
      </c>
      <c r="X92" s="2" t="s">
        <v>28</v>
      </c>
      <c r="Y92" s="2" t="s">
        <v>30</v>
      </c>
      <c r="Z92" s="2" t="s">
        <v>33</v>
      </c>
      <c r="AA92" s="2" t="s">
        <v>35</v>
      </c>
      <c r="AB92" s="2" t="s">
        <v>37</v>
      </c>
      <c r="AC92" s="2" t="s">
        <v>39</v>
      </c>
      <c r="AD92" s="2" t="s">
        <v>41</v>
      </c>
      <c r="AE92" s="2" t="s">
        <v>43</v>
      </c>
      <c r="AF92" s="2" t="s">
        <v>52</v>
      </c>
      <c r="AG92" s="2" t="s">
        <v>47</v>
      </c>
      <c r="AH92" s="2" t="s">
        <v>49</v>
      </c>
      <c r="AI92" s="2" t="s">
        <v>45</v>
      </c>
      <c r="AJ92" s="2" t="s">
        <v>51</v>
      </c>
    </row>
    <row r="93" ht="15.75" customHeight="1">
      <c r="A93" s="2">
        <v>1.0</v>
      </c>
      <c r="B93" s="2" t="s">
        <v>20</v>
      </c>
      <c r="C93" s="2" t="s">
        <v>169</v>
      </c>
      <c r="D93" s="2" t="s">
        <v>86</v>
      </c>
      <c r="I93" s="2" t="s">
        <v>169</v>
      </c>
      <c r="J93" s="7">
        <f t="array" ref="J93:J105">D121:D133</f>
        <v>1</v>
      </c>
      <c r="K93" s="7">
        <f t="array" ref="K93:K105">D205:D217</f>
        <v>1</v>
      </c>
      <c r="L93" s="7">
        <f t="array" ref="L93:L105">D359:D371</f>
        <v>1</v>
      </c>
      <c r="M93" s="7">
        <f t="array" ref="M93:M105">D149:D161</f>
        <v>0.6842105</v>
      </c>
      <c r="N93" s="7">
        <f t="array" ref="N93:N105">D317:D329</f>
        <v>1</v>
      </c>
      <c r="O93" s="7">
        <f t="array" ref="O93:O105">D401:D413</f>
        <v>1</v>
      </c>
      <c r="P93" s="7">
        <f t="array" ref="P93:P105">D275:D287</f>
        <v>1</v>
      </c>
      <c r="Q93" s="7" t="str">
        <f t="array" ref="Q93:Q105">D93:D105</f>
        <v>.</v>
      </c>
      <c r="R93" s="7">
        <f t="array" ref="R93:R105">D331:D343</f>
        <v>1</v>
      </c>
      <c r="S93" s="7">
        <f t="array" ref="S93:S105">D373:D385</f>
        <v>1</v>
      </c>
      <c r="T93" s="7">
        <f t="array" ref="T93:T105">D107:D119</f>
        <v>1</v>
      </c>
      <c r="U93" s="7">
        <f t="array" ref="U93:U105">D233:D245</f>
        <v>0.75</v>
      </c>
      <c r="V93" s="7">
        <f t="array" ref="V93:V105">D345:D357</f>
        <v>1</v>
      </c>
      <c r="W93" s="7">
        <f t="array" ref="W93:W105">D457:D469</f>
        <v>1</v>
      </c>
      <c r="X93" s="7" t="str">
        <f t="array" ref="X93:X105">D177:D189</f>
        <v>.</v>
      </c>
      <c r="Y93" s="7">
        <f t="array" ref="Y93:Y105">D429:D441</f>
        <v>1</v>
      </c>
      <c r="Z93" s="7">
        <f t="array" ref="Z93:Z105">D387:D399</f>
        <v>1</v>
      </c>
      <c r="AA93" s="7">
        <f t="array" ref="AA93:AA105">D247:D259</f>
        <v>1</v>
      </c>
      <c r="AB93" s="7">
        <f t="array" ref="AB93:AB105">D415:D427</f>
        <v>1</v>
      </c>
      <c r="AC93" s="7">
        <f t="array" ref="AC93:AC105">D163:D175</f>
        <v>1</v>
      </c>
      <c r="AD93" s="7" t="str">
        <f t="array" ref="AD93:AD105">D191:D203</f>
        <v>.</v>
      </c>
      <c r="AE93" s="7" t="str">
        <f t="array" ref="AE93:AE105">D289:D301</f>
        <v>.</v>
      </c>
      <c r="AF93" s="7" t="str">
        <f t="array" ref="AF93:AF105">D443:D455</f>
        <v>.</v>
      </c>
      <c r="AG93" s="7" t="str">
        <f t="array" ref="AG93:AG105">D219:D231</f>
        <v>.</v>
      </c>
      <c r="AH93" s="7">
        <f t="array" ref="AH93:AH105">D261:D273</f>
        <v>1</v>
      </c>
      <c r="AI93" s="7" t="str">
        <f t="array" ref="AI93:AI105">D135:D147</f>
        <v>.</v>
      </c>
      <c r="AJ93" s="7">
        <f t="array" ref="AJ93:AJ105">D303:D315</f>
        <v>1</v>
      </c>
    </row>
    <row r="94" ht="15.75" customHeight="1">
      <c r="A94" s="2">
        <v>2.0</v>
      </c>
      <c r="B94" s="2" t="s">
        <v>20</v>
      </c>
      <c r="C94" s="2" t="s">
        <v>170</v>
      </c>
      <c r="D94" s="2" t="s">
        <v>86</v>
      </c>
      <c r="I94" s="2" t="s">
        <v>170</v>
      </c>
      <c r="J94" s="7">
        <v>1.0</v>
      </c>
      <c r="K94" s="7">
        <v>0.875</v>
      </c>
      <c r="L94" s="7">
        <v>0.6956522</v>
      </c>
      <c r="M94" s="7">
        <v>0.12</v>
      </c>
      <c r="N94" s="7">
        <v>0.0</v>
      </c>
      <c r="O94" s="7">
        <v>1.0</v>
      </c>
      <c r="P94" s="7">
        <v>1.0</v>
      </c>
      <c r="Q94" s="7" t="s">
        <v>86</v>
      </c>
      <c r="R94" s="7">
        <v>0.0</v>
      </c>
      <c r="S94" s="7" t="s">
        <v>86</v>
      </c>
      <c r="T94" s="7">
        <v>0.0</v>
      </c>
      <c r="U94" s="7">
        <v>0.0</v>
      </c>
      <c r="V94" s="7" t="s">
        <v>86</v>
      </c>
      <c r="W94" s="7" t="s">
        <v>86</v>
      </c>
      <c r="X94" s="7" t="s">
        <v>86</v>
      </c>
      <c r="Y94" s="7">
        <v>1.0</v>
      </c>
      <c r="Z94" s="7">
        <v>1.0</v>
      </c>
      <c r="AA94" s="7" t="s">
        <v>86</v>
      </c>
      <c r="AB94" s="7" t="s">
        <v>86</v>
      </c>
      <c r="AC94" s="7" t="s">
        <v>86</v>
      </c>
      <c r="AD94" s="7" t="s">
        <v>86</v>
      </c>
      <c r="AE94" s="7">
        <v>1.0</v>
      </c>
      <c r="AF94" s="7" t="s">
        <v>86</v>
      </c>
      <c r="AG94" s="7" t="s">
        <v>86</v>
      </c>
      <c r="AH94" s="7" t="s">
        <v>86</v>
      </c>
      <c r="AI94" s="7" t="s">
        <v>86</v>
      </c>
      <c r="AJ94" s="7" t="s">
        <v>86</v>
      </c>
    </row>
    <row r="95" ht="15.75" customHeight="1">
      <c r="A95" s="2">
        <v>3.0</v>
      </c>
      <c r="B95" s="2" t="s">
        <v>20</v>
      </c>
      <c r="C95" s="2" t="s">
        <v>174</v>
      </c>
      <c r="D95" s="2" t="s">
        <v>86</v>
      </c>
      <c r="I95" s="2" t="s">
        <v>174</v>
      </c>
      <c r="J95" s="7">
        <v>1.0</v>
      </c>
      <c r="K95" s="7">
        <v>1.0</v>
      </c>
      <c r="L95" s="7">
        <v>0.0</v>
      </c>
      <c r="M95" s="7">
        <v>0.1333333</v>
      </c>
      <c r="N95" s="7">
        <v>1.0</v>
      </c>
      <c r="O95" s="7" t="s">
        <v>86</v>
      </c>
      <c r="P95" s="7">
        <v>1.0</v>
      </c>
      <c r="Q95" s="7" t="s">
        <v>86</v>
      </c>
      <c r="R95" s="7" t="s">
        <v>86</v>
      </c>
      <c r="S95" s="7" t="s">
        <v>86</v>
      </c>
      <c r="T95" s="7" t="s">
        <v>86</v>
      </c>
      <c r="U95" s="7">
        <v>0.3333333</v>
      </c>
      <c r="V95" s="7" t="s">
        <v>86</v>
      </c>
      <c r="W95" s="7" t="s">
        <v>86</v>
      </c>
      <c r="X95" s="7" t="s">
        <v>86</v>
      </c>
      <c r="Y95" s="7">
        <v>1.0</v>
      </c>
      <c r="Z95" s="7" t="s">
        <v>86</v>
      </c>
      <c r="AA95" s="7" t="s">
        <v>86</v>
      </c>
      <c r="AB95" s="7" t="s">
        <v>86</v>
      </c>
      <c r="AC95" s="7" t="s">
        <v>86</v>
      </c>
      <c r="AD95" s="7" t="s">
        <v>86</v>
      </c>
      <c r="AE95" s="7" t="s">
        <v>86</v>
      </c>
      <c r="AF95" s="7" t="s">
        <v>86</v>
      </c>
      <c r="AG95" s="7" t="s">
        <v>86</v>
      </c>
      <c r="AH95" s="7" t="s">
        <v>86</v>
      </c>
      <c r="AI95" s="7" t="s">
        <v>86</v>
      </c>
      <c r="AJ95" s="7" t="s">
        <v>86</v>
      </c>
    </row>
    <row r="96" ht="15.75" customHeight="1">
      <c r="A96" s="2">
        <v>4.0</v>
      </c>
      <c r="B96" s="2" t="s">
        <v>20</v>
      </c>
      <c r="C96" s="2" t="s">
        <v>175</v>
      </c>
      <c r="D96" s="2" t="s">
        <v>86</v>
      </c>
      <c r="I96" s="2" t="s">
        <v>175</v>
      </c>
      <c r="J96" s="7">
        <v>1.0</v>
      </c>
      <c r="K96" s="7">
        <v>1.0</v>
      </c>
      <c r="L96" s="7">
        <v>0.0</v>
      </c>
      <c r="M96" s="7">
        <v>0.1111111</v>
      </c>
      <c r="N96" s="7">
        <v>1.0</v>
      </c>
      <c r="O96" s="7" t="s">
        <v>86</v>
      </c>
      <c r="P96" s="7">
        <v>1.0</v>
      </c>
      <c r="Q96" s="7" t="s">
        <v>86</v>
      </c>
      <c r="R96" s="7">
        <v>1.0</v>
      </c>
      <c r="S96" s="7" t="s">
        <v>86</v>
      </c>
      <c r="T96" s="7" t="s">
        <v>86</v>
      </c>
      <c r="U96" s="7">
        <v>0.3333333</v>
      </c>
      <c r="V96" s="7" t="s">
        <v>86</v>
      </c>
      <c r="W96" s="7" t="s">
        <v>86</v>
      </c>
      <c r="X96" s="7" t="s">
        <v>86</v>
      </c>
      <c r="Y96" s="7">
        <v>1.0</v>
      </c>
      <c r="Z96" s="7">
        <v>1.0</v>
      </c>
      <c r="AA96" s="7" t="s">
        <v>86</v>
      </c>
      <c r="AB96" s="7" t="s">
        <v>86</v>
      </c>
      <c r="AC96" s="7" t="s">
        <v>86</v>
      </c>
      <c r="AD96" s="7" t="s">
        <v>86</v>
      </c>
      <c r="AE96" s="7" t="s">
        <v>86</v>
      </c>
      <c r="AF96" s="7" t="s">
        <v>86</v>
      </c>
      <c r="AG96" s="7" t="s">
        <v>86</v>
      </c>
      <c r="AH96" s="7" t="s">
        <v>86</v>
      </c>
      <c r="AI96" s="7" t="s">
        <v>86</v>
      </c>
      <c r="AJ96" s="7" t="s">
        <v>86</v>
      </c>
    </row>
    <row r="97" ht="15.75" customHeight="1">
      <c r="A97" s="2">
        <v>5.0</v>
      </c>
      <c r="B97" s="2" t="s">
        <v>20</v>
      </c>
      <c r="C97" s="2" t="s">
        <v>210</v>
      </c>
      <c r="D97" s="2" t="s">
        <v>86</v>
      </c>
      <c r="I97" s="2" t="s">
        <v>210</v>
      </c>
      <c r="J97" s="7">
        <v>1.0</v>
      </c>
      <c r="K97" s="7">
        <v>1.0</v>
      </c>
      <c r="L97" s="7">
        <v>0.6</v>
      </c>
      <c r="M97" s="7">
        <v>0.0</v>
      </c>
      <c r="N97" s="7" t="s">
        <v>86</v>
      </c>
      <c r="O97" s="7">
        <v>1.0</v>
      </c>
      <c r="P97" s="7">
        <v>1.0</v>
      </c>
      <c r="Q97" s="7" t="s">
        <v>86</v>
      </c>
      <c r="R97" s="7">
        <v>0.0</v>
      </c>
      <c r="S97" s="7" t="s">
        <v>86</v>
      </c>
      <c r="T97" s="7">
        <v>0.0</v>
      </c>
      <c r="U97" s="7">
        <v>0.0</v>
      </c>
      <c r="V97" s="7">
        <v>0.0</v>
      </c>
      <c r="W97" s="7" t="s">
        <v>86</v>
      </c>
      <c r="X97" s="7" t="s">
        <v>86</v>
      </c>
      <c r="Y97" s="7" t="s">
        <v>86</v>
      </c>
      <c r="Z97" s="7">
        <v>1.0</v>
      </c>
      <c r="AA97" s="7" t="s">
        <v>86</v>
      </c>
      <c r="AB97" s="7" t="s">
        <v>86</v>
      </c>
      <c r="AC97" s="7" t="s">
        <v>86</v>
      </c>
      <c r="AD97" s="7" t="s">
        <v>86</v>
      </c>
      <c r="AE97" s="7" t="s">
        <v>86</v>
      </c>
      <c r="AF97" s="7" t="s">
        <v>86</v>
      </c>
      <c r="AG97" s="7" t="s">
        <v>86</v>
      </c>
      <c r="AH97" s="7" t="s">
        <v>86</v>
      </c>
      <c r="AI97" s="7" t="s">
        <v>86</v>
      </c>
      <c r="AJ97" s="7" t="s">
        <v>86</v>
      </c>
    </row>
    <row r="98" ht="15.75" customHeight="1">
      <c r="A98" s="2">
        <v>6.0</v>
      </c>
      <c r="B98" s="2" t="s">
        <v>20</v>
      </c>
      <c r="C98" s="2" t="s">
        <v>323</v>
      </c>
      <c r="D98" s="2" t="s">
        <v>86</v>
      </c>
      <c r="I98" s="2" t="s">
        <v>323</v>
      </c>
      <c r="J98" s="7">
        <v>1.0</v>
      </c>
      <c r="K98" s="7">
        <v>1.0</v>
      </c>
      <c r="L98" s="7">
        <v>0.3333333</v>
      </c>
      <c r="M98" s="7">
        <v>0.0</v>
      </c>
      <c r="N98" s="7" t="s">
        <v>86</v>
      </c>
      <c r="O98" s="7">
        <v>1.0</v>
      </c>
      <c r="P98" s="7">
        <v>1.0</v>
      </c>
      <c r="Q98" s="7" t="s">
        <v>86</v>
      </c>
      <c r="R98" s="7">
        <v>0.0</v>
      </c>
      <c r="S98" s="7" t="s">
        <v>86</v>
      </c>
      <c r="T98" s="7">
        <v>0.0</v>
      </c>
      <c r="U98" s="7">
        <v>0.0</v>
      </c>
      <c r="V98" s="7">
        <v>0.0</v>
      </c>
      <c r="W98" s="7" t="s">
        <v>86</v>
      </c>
      <c r="X98" s="7" t="s">
        <v>86</v>
      </c>
      <c r="Y98" s="7" t="s">
        <v>86</v>
      </c>
      <c r="Z98" s="7">
        <v>1.0</v>
      </c>
      <c r="AA98" s="7" t="s">
        <v>86</v>
      </c>
      <c r="AB98" s="7" t="s">
        <v>86</v>
      </c>
      <c r="AC98" s="7" t="s">
        <v>86</v>
      </c>
      <c r="AD98" s="7" t="s">
        <v>86</v>
      </c>
      <c r="AE98" s="7" t="s">
        <v>86</v>
      </c>
      <c r="AF98" s="7" t="s">
        <v>86</v>
      </c>
      <c r="AG98" s="7" t="s">
        <v>86</v>
      </c>
      <c r="AH98" s="7" t="s">
        <v>86</v>
      </c>
      <c r="AI98" s="7" t="s">
        <v>86</v>
      </c>
      <c r="AJ98" s="7" t="s">
        <v>86</v>
      </c>
    </row>
    <row r="99" ht="15.75" customHeight="1">
      <c r="A99" s="2">
        <v>7.0</v>
      </c>
      <c r="B99" s="2" t="s">
        <v>20</v>
      </c>
      <c r="C99" s="2" t="s">
        <v>324</v>
      </c>
      <c r="D99" s="2" t="s">
        <v>86</v>
      </c>
      <c r="I99" s="2" t="s">
        <v>324</v>
      </c>
      <c r="J99" s="7">
        <v>0.9411765</v>
      </c>
      <c r="K99" s="7">
        <v>1.0</v>
      </c>
      <c r="L99" s="7">
        <v>0.5</v>
      </c>
      <c r="M99" s="7">
        <v>0.3076923</v>
      </c>
      <c r="N99" s="7" t="s">
        <v>86</v>
      </c>
      <c r="O99" s="7" t="s">
        <v>86</v>
      </c>
      <c r="P99" s="7">
        <v>1.0</v>
      </c>
      <c r="Q99" s="7" t="s">
        <v>86</v>
      </c>
      <c r="R99" s="7" t="s">
        <v>86</v>
      </c>
      <c r="S99" s="7" t="s">
        <v>86</v>
      </c>
      <c r="T99" s="7" t="s">
        <v>86</v>
      </c>
      <c r="U99" s="7">
        <v>0.0</v>
      </c>
      <c r="V99" s="7" t="s">
        <v>86</v>
      </c>
      <c r="W99" s="7" t="s">
        <v>86</v>
      </c>
      <c r="X99" s="7" t="s">
        <v>86</v>
      </c>
      <c r="Y99" s="7" t="s">
        <v>86</v>
      </c>
      <c r="Z99" s="7" t="s">
        <v>86</v>
      </c>
      <c r="AA99" s="7" t="s">
        <v>86</v>
      </c>
      <c r="AB99" s="7" t="s">
        <v>86</v>
      </c>
      <c r="AC99" s="7" t="s">
        <v>86</v>
      </c>
      <c r="AD99" s="7" t="s">
        <v>86</v>
      </c>
      <c r="AE99" s="7" t="s">
        <v>86</v>
      </c>
      <c r="AF99" s="7" t="s">
        <v>86</v>
      </c>
      <c r="AG99" s="7" t="s">
        <v>86</v>
      </c>
      <c r="AH99" s="7" t="s">
        <v>86</v>
      </c>
      <c r="AI99" s="7" t="s">
        <v>86</v>
      </c>
      <c r="AJ99" s="7" t="s">
        <v>86</v>
      </c>
    </row>
    <row r="100" ht="15.75" customHeight="1">
      <c r="A100" s="2">
        <v>8.0</v>
      </c>
      <c r="B100" s="2" t="s">
        <v>20</v>
      </c>
      <c r="C100" s="2" t="s">
        <v>325</v>
      </c>
      <c r="D100" s="2" t="s">
        <v>86</v>
      </c>
      <c r="I100" s="2" t="s">
        <v>325</v>
      </c>
      <c r="J100" s="7">
        <v>0.875</v>
      </c>
      <c r="K100" s="7">
        <v>1.0</v>
      </c>
      <c r="L100" s="7">
        <v>0.0</v>
      </c>
      <c r="M100" s="7">
        <v>0.1666667</v>
      </c>
      <c r="N100" s="7" t="s">
        <v>86</v>
      </c>
      <c r="O100" s="7" t="s">
        <v>86</v>
      </c>
      <c r="P100" s="7">
        <v>1.0</v>
      </c>
      <c r="Q100" s="7" t="s">
        <v>86</v>
      </c>
      <c r="R100" s="7" t="s">
        <v>86</v>
      </c>
      <c r="S100" s="7" t="s">
        <v>86</v>
      </c>
      <c r="T100" s="7" t="s">
        <v>86</v>
      </c>
      <c r="U100" s="7">
        <v>0.0</v>
      </c>
      <c r="V100" s="7" t="s">
        <v>86</v>
      </c>
      <c r="W100" s="7" t="s">
        <v>86</v>
      </c>
      <c r="X100" s="7" t="s">
        <v>86</v>
      </c>
      <c r="Y100" s="7" t="s">
        <v>86</v>
      </c>
      <c r="Z100" s="7" t="s">
        <v>86</v>
      </c>
      <c r="AA100" s="7" t="s">
        <v>86</v>
      </c>
      <c r="AB100" s="7" t="s">
        <v>86</v>
      </c>
      <c r="AC100" s="7" t="s">
        <v>86</v>
      </c>
      <c r="AD100" s="7" t="s">
        <v>86</v>
      </c>
      <c r="AE100" s="7" t="s">
        <v>86</v>
      </c>
      <c r="AF100" s="7" t="s">
        <v>86</v>
      </c>
      <c r="AG100" s="7" t="s">
        <v>86</v>
      </c>
      <c r="AH100" s="7" t="s">
        <v>86</v>
      </c>
      <c r="AI100" s="7" t="s">
        <v>86</v>
      </c>
      <c r="AJ100" s="7" t="s">
        <v>86</v>
      </c>
    </row>
    <row r="101" ht="15.75" customHeight="1">
      <c r="A101" s="2">
        <v>9.0</v>
      </c>
      <c r="B101" s="2" t="s">
        <v>20</v>
      </c>
      <c r="C101" s="2" t="s">
        <v>326</v>
      </c>
      <c r="D101" s="2" t="s">
        <v>86</v>
      </c>
      <c r="I101" s="2" t="s">
        <v>326</v>
      </c>
      <c r="J101" s="7">
        <v>1.0</v>
      </c>
      <c r="K101" s="7">
        <v>0.6666667</v>
      </c>
      <c r="L101" s="7">
        <v>0.0</v>
      </c>
      <c r="M101" s="7">
        <v>0.0</v>
      </c>
      <c r="N101" s="7" t="s">
        <v>86</v>
      </c>
      <c r="O101" s="7" t="s">
        <v>86</v>
      </c>
      <c r="P101" s="7">
        <v>1.0</v>
      </c>
      <c r="Q101" s="7" t="s">
        <v>86</v>
      </c>
      <c r="R101" s="7" t="s">
        <v>86</v>
      </c>
      <c r="S101" s="7" t="s">
        <v>86</v>
      </c>
      <c r="T101" s="7" t="s">
        <v>86</v>
      </c>
      <c r="U101" s="7">
        <v>0.0</v>
      </c>
      <c r="V101" s="7" t="s">
        <v>86</v>
      </c>
      <c r="W101" s="7" t="s">
        <v>86</v>
      </c>
      <c r="X101" s="7" t="s">
        <v>86</v>
      </c>
      <c r="Y101" s="7" t="s">
        <v>86</v>
      </c>
      <c r="Z101" s="7" t="s">
        <v>86</v>
      </c>
      <c r="AA101" s="7" t="s">
        <v>86</v>
      </c>
      <c r="AB101" s="7" t="s">
        <v>86</v>
      </c>
      <c r="AC101" s="7" t="s">
        <v>86</v>
      </c>
      <c r="AD101" s="7" t="s">
        <v>86</v>
      </c>
      <c r="AE101" s="7" t="s">
        <v>86</v>
      </c>
      <c r="AF101" s="7" t="s">
        <v>86</v>
      </c>
      <c r="AG101" s="7" t="s">
        <v>86</v>
      </c>
      <c r="AH101" s="7" t="s">
        <v>86</v>
      </c>
      <c r="AI101" s="7" t="s">
        <v>86</v>
      </c>
      <c r="AJ101" s="7" t="s">
        <v>86</v>
      </c>
    </row>
    <row r="102" ht="15.75" customHeight="1">
      <c r="A102" s="2">
        <v>10.0</v>
      </c>
      <c r="B102" s="2" t="s">
        <v>20</v>
      </c>
      <c r="C102" s="2" t="s">
        <v>178</v>
      </c>
      <c r="D102" s="2" t="s">
        <v>86</v>
      </c>
      <c r="I102" s="2" t="s">
        <v>178</v>
      </c>
      <c r="J102" s="7" t="s">
        <v>86</v>
      </c>
      <c r="K102" s="7" t="s">
        <v>86</v>
      </c>
      <c r="L102" s="7" t="s">
        <v>86</v>
      </c>
      <c r="M102" s="7" t="s">
        <v>86</v>
      </c>
      <c r="N102" s="7" t="s">
        <v>86</v>
      </c>
      <c r="O102" s="7" t="s">
        <v>86</v>
      </c>
      <c r="P102" s="7" t="s">
        <v>86</v>
      </c>
      <c r="Q102" s="7" t="s">
        <v>86</v>
      </c>
      <c r="R102" s="7" t="s">
        <v>86</v>
      </c>
      <c r="S102" s="7" t="s">
        <v>86</v>
      </c>
      <c r="T102" s="7" t="s">
        <v>86</v>
      </c>
      <c r="U102" s="7" t="s">
        <v>86</v>
      </c>
      <c r="V102" s="7" t="s">
        <v>86</v>
      </c>
      <c r="W102" s="7" t="s">
        <v>86</v>
      </c>
      <c r="X102" s="7" t="s">
        <v>86</v>
      </c>
      <c r="Y102" s="7" t="s">
        <v>86</v>
      </c>
      <c r="Z102" s="7" t="s">
        <v>86</v>
      </c>
      <c r="AA102" s="7" t="s">
        <v>86</v>
      </c>
      <c r="AB102" s="7" t="s">
        <v>86</v>
      </c>
      <c r="AC102" s="7" t="s">
        <v>86</v>
      </c>
      <c r="AD102" s="7" t="s">
        <v>86</v>
      </c>
      <c r="AE102" s="7" t="s">
        <v>86</v>
      </c>
      <c r="AF102" s="7" t="s">
        <v>86</v>
      </c>
      <c r="AG102" s="7" t="s">
        <v>86</v>
      </c>
      <c r="AH102" s="7" t="s">
        <v>86</v>
      </c>
      <c r="AI102" s="7" t="s">
        <v>86</v>
      </c>
      <c r="AJ102" s="7" t="s">
        <v>86</v>
      </c>
    </row>
    <row r="103" ht="15.75" customHeight="1">
      <c r="A103" s="2">
        <v>11.0</v>
      </c>
      <c r="B103" s="2" t="s">
        <v>20</v>
      </c>
      <c r="C103" s="2" t="s">
        <v>327</v>
      </c>
      <c r="D103" s="2" t="s">
        <v>86</v>
      </c>
      <c r="I103" s="2" t="s">
        <v>327</v>
      </c>
      <c r="J103" s="7" t="s">
        <v>86</v>
      </c>
      <c r="K103" s="7" t="s">
        <v>86</v>
      </c>
      <c r="L103" s="7" t="s">
        <v>86</v>
      </c>
      <c r="M103" s="7" t="s">
        <v>86</v>
      </c>
      <c r="N103" s="7" t="s">
        <v>86</v>
      </c>
      <c r="O103" s="7" t="s">
        <v>86</v>
      </c>
      <c r="P103" s="7" t="s">
        <v>86</v>
      </c>
      <c r="Q103" s="7" t="s">
        <v>86</v>
      </c>
      <c r="R103" s="7" t="s">
        <v>86</v>
      </c>
      <c r="S103" s="7" t="s">
        <v>86</v>
      </c>
      <c r="T103" s="7" t="s">
        <v>86</v>
      </c>
      <c r="U103" s="7" t="s">
        <v>86</v>
      </c>
      <c r="V103" s="7" t="s">
        <v>86</v>
      </c>
      <c r="W103" s="7" t="s">
        <v>86</v>
      </c>
      <c r="X103" s="7" t="s">
        <v>86</v>
      </c>
      <c r="Y103" s="7" t="s">
        <v>86</v>
      </c>
      <c r="Z103" s="7" t="s">
        <v>86</v>
      </c>
      <c r="AA103" s="7" t="s">
        <v>86</v>
      </c>
      <c r="AB103" s="7" t="s">
        <v>86</v>
      </c>
      <c r="AC103" s="7" t="s">
        <v>86</v>
      </c>
      <c r="AD103" s="7" t="s">
        <v>86</v>
      </c>
      <c r="AE103" s="7" t="s">
        <v>86</v>
      </c>
      <c r="AF103" s="7" t="s">
        <v>86</v>
      </c>
      <c r="AG103" s="7" t="s">
        <v>86</v>
      </c>
      <c r="AH103" s="7" t="s">
        <v>86</v>
      </c>
      <c r="AI103" s="7" t="s">
        <v>86</v>
      </c>
      <c r="AJ103" s="7" t="s">
        <v>86</v>
      </c>
    </row>
    <row r="104" ht="15.75" customHeight="1">
      <c r="A104" s="2">
        <v>12.0</v>
      </c>
      <c r="B104" s="2" t="s">
        <v>20</v>
      </c>
      <c r="C104" s="2" t="s">
        <v>328</v>
      </c>
      <c r="D104" s="2" t="s">
        <v>86</v>
      </c>
      <c r="I104" s="2" t="s">
        <v>328</v>
      </c>
      <c r="J104" s="7">
        <v>1.0</v>
      </c>
      <c r="K104" s="7" t="s">
        <v>86</v>
      </c>
      <c r="L104" s="7">
        <v>1.0</v>
      </c>
      <c r="M104" s="7" t="s">
        <v>86</v>
      </c>
      <c r="N104" s="7" t="s">
        <v>86</v>
      </c>
      <c r="O104" s="7" t="s">
        <v>86</v>
      </c>
      <c r="P104" s="7" t="s">
        <v>86</v>
      </c>
      <c r="Q104" s="7" t="s">
        <v>86</v>
      </c>
      <c r="R104" s="7" t="s">
        <v>86</v>
      </c>
      <c r="S104" s="7" t="s">
        <v>86</v>
      </c>
      <c r="T104" s="7" t="s">
        <v>86</v>
      </c>
      <c r="U104" s="7" t="s">
        <v>86</v>
      </c>
      <c r="V104" s="7" t="s">
        <v>86</v>
      </c>
      <c r="W104" s="7" t="s">
        <v>86</v>
      </c>
      <c r="X104" s="7" t="s">
        <v>86</v>
      </c>
      <c r="Y104" s="7" t="s">
        <v>86</v>
      </c>
      <c r="Z104" s="7" t="s">
        <v>86</v>
      </c>
      <c r="AA104" s="7" t="s">
        <v>86</v>
      </c>
      <c r="AB104" s="7" t="s">
        <v>86</v>
      </c>
      <c r="AC104" s="7" t="s">
        <v>86</v>
      </c>
      <c r="AD104" s="7" t="s">
        <v>86</v>
      </c>
      <c r="AE104" s="7" t="s">
        <v>86</v>
      </c>
      <c r="AF104" s="7" t="s">
        <v>86</v>
      </c>
      <c r="AG104" s="7" t="s">
        <v>86</v>
      </c>
      <c r="AH104" s="7" t="s">
        <v>86</v>
      </c>
      <c r="AI104" s="7" t="s">
        <v>86</v>
      </c>
      <c r="AJ104" s="7" t="s">
        <v>86</v>
      </c>
    </row>
    <row r="105" ht="15.75" customHeight="1">
      <c r="A105" s="2">
        <v>13.0</v>
      </c>
      <c r="B105" s="2" t="s">
        <v>20</v>
      </c>
      <c r="C105" s="2" t="s">
        <v>181</v>
      </c>
      <c r="D105" s="2" t="s">
        <v>86</v>
      </c>
      <c r="I105" s="2" t="s">
        <v>181</v>
      </c>
      <c r="J105" s="7">
        <v>1.0</v>
      </c>
      <c r="K105" s="7" t="s">
        <v>86</v>
      </c>
      <c r="L105" s="7" t="s">
        <v>86</v>
      </c>
      <c r="M105" s="7" t="s">
        <v>86</v>
      </c>
      <c r="N105" s="7" t="s">
        <v>86</v>
      </c>
      <c r="O105" s="7" t="s">
        <v>86</v>
      </c>
      <c r="P105" s="7" t="s">
        <v>86</v>
      </c>
      <c r="Q105" s="7" t="s">
        <v>86</v>
      </c>
      <c r="R105" s="7" t="s">
        <v>86</v>
      </c>
      <c r="S105" s="7" t="s">
        <v>86</v>
      </c>
      <c r="T105" s="7" t="s">
        <v>86</v>
      </c>
      <c r="U105" s="7" t="s">
        <v>86</v>
      </c>
      <c r="V105" s="7">
        <v>1.0</v>
      </c>
      <c r="W105" s="7" t="s">
        <v>86</v>
      </c>
      <c r="X105" s="7" t="s">
        <v>86</v>
      </c>
      <c r="Y105" s="7" t="s">
        <v>86</v>
      </c>
      <c r="Z105" s="7" t="s">
        <v>86</v>
      </c>
      <c r="AA105" s="7" t="s">
        <v>86</v>
      </c>
      <c r="AB105" s="7" t="s">
        <v>86</v>
      </c>
      <c r="AC105" s="7" t="s">
        <v>86</v>
      </c>
      <c r="AD105" s="7" t="s">
        <v>86</v>
      </c>
      <c r="AE105" s="7" t="s">
        <v>86</v>
      </c>
      <c r="AF105" s="7" t="s">
        <v>86</v>
      </c>
      <c r="AG105" s="7" t="s">
        <v>86</v>
      </c>
      <c r="AH105" s="7" t="s">
        <v>86</v>
      </c>
      <c r="AI105" s="7" t="s">
        <v>86</v>
      </c>
      <c r="AJ105" s="7" t="s">
        <v>86</v>
      </c>
    </row>
    <row r="106" ht="15.75" customHeight="1"/>
    <row r="107" ht="15.75" customHeight="1">
      <c r="A107" s="2">
        <v>14.0</v>
      </c>
      <c r="B107" s="2" t="s">
        <v>22</v>
      </c>
      <c r="C107" s="2" t="s">
        <v>169</v>
      </c>
      <c r="D107" s="7">
        <v>1.0</v>
      </c>
      <c r="E107" s="7"/>
      <c r="J107" s="2" t="s">
        <v>169</v>
      </c>
      <c r="K107" s="2" t="s">
        <v>170</v>
      </c>
      <c r="L107" s="2" t="s">
        <v>324</v>
      </c>
      <c r="M107" s="2" t="s">
        <v>325</v>
      </c>
      <c r="N107" s="2" t="s">
        <v>210</v>
      </c>
      <c r="O107" s="2" t="s">
        <v>323</v>
      </c>
      <c r="P107" s="2" t="s">
        <v>174</v>
      </c>
      <c r="Q107" s="2" t="s">
        <v>175</v>
      </c>
      <c r="R107" s="2" t="s">
        <v>326</v>
      </c>
      <c r="S107" s="2" t="s">
        <v>328</v>
      </c>
      <c r="T107" s="2" t="s">
        <v>181</v>
      </c>
      <c r="U107" s="2" t="s">
        <v>178</v>
      </c>
      <c r="V107" s="2" t="s">
        <v>327</v>
      </c>
    </row>
    <row r="108" ht="15.75" customHeight="1">
      <c r="A108" s="2">
        <v>15.0</v>
      </c>
      <c r="B108" s="2" t="s">
        <v>22</v>
      </c>
      <c r="C108" s="2" t="s">
        <v>170</v>
      </c>
      <c r="D108" s="7">
        <v>0.0</v>
      </c>
      <c r="E108" s="7"/>
      <c r="I108" s="2" t="s">
        <v>8</v>
      </c>
      <c r="J108" s="48">
        <v>1.0</v>
      </c>
      <c r="K108" s="48">
        <v>1.0</v>
      </c>
      <c r="L108" s="48">
        <v>0.9411765</v>
      </c>
      <c r="M108" s="48">
        <v>0.875</v>
      </c>
      <c r="N108" s="48">
        <v>1.0</v>
      </c>
      <c r="O108" s="48">
        <v>1.0</v>
      </c>
      <c r="P108" s="48">
        <v>1.0</v>
      </c>
      <c r="Q108" s="48">
        <v>1.0</v>
      </c>
      <c r="R108" s="48">
        <v>1.0</v>
      </c>
      <c r="S108" s="48">
        <v>1.0</v>
      </c>
      <c r="T108" s="48">
        <v>1.0</v>
      </c>
      <c r="U108" s="48" t="s">
        <v>86</v>
      </c>
      <c r="V108" s="48" t="s">
        <v>86</v>
      </c>
    </row>
    <row r="109" ht="15.75" customHeight="1">
      <c r="A109" s="2">
        <v>16.0</v>
      </c>
      <c r="B109" s="2" t="s">
        <v>22</v>
      </c>
      <c r="C109" s="2" t="s">
        <v>174</v>
      </c>
      <c r="D109" s="7" t="s">
        <v>86</v>
      </c>
      <c r="E109" s="7"/>
      <c r="I109" s="2" t="s">
        <v>10</v>
      </c>
      <c r="J109" s="48">
        <v>1.0</v>
      </c>
      <c r="K109" s="48">
        <v>0.875</v>
      </c>
      <c r="L109" s="48">
        <v>1.0</v>
      </c>
      <c r="M109" s="48">
        <v>1.0</v>
      </c>
      <c r="N109" s="48">
        <v>1.0</v>
      </c>
      <c r="O109" s="48">
        <v>1.0</v>
      </c>
      <c r="P109" s="48">
        <v>1.0</v>
      </c>
      <c r="Q109" s="48">
        <v>1.0</v>
      </c>
      <c r="R109" s="48">
        <v>0.6666667</v>
      </c>
      <c r="S109" s="48" t="s">
        <v>86</v>
      </c>
      <c r="T109" s="48" t="s">
        <v>86</v>
      </c>
      <c r="U109" s="48" t="s">
        <v>86</v>
      </c>
      <c r="V109" s="48" t="s">
        <v>86</v>
      </c>
    </row>
    <row r="110" ht="15.75" customHeight="1">
      <c r="A110" s="2">
        <v>17.0</v>
      </c>
      <c r="B110" s="2" t="s">
        <v>22</v>
      </c>
      <c r="C110" s="2" t="s">
        <v>175</v>
      </c>
      <c r="D110" s="7" t="s">
        <v>86</v>
      </c>
      <c r="E110" s="7"/>
      <c r="I110" s="2" t="s">
        <v>11</v>
      </c>
      <c r="J110" s="48">
        <v>1.0</v>
      </c>
      <c r="K110" s="48">
        <v>0.6956522</v>
      </c>
      <c r="L110" s="48">
        <v>0.5</v>
      </c>
      <c r="M110" s="48">
        <v>0.0</v>
      </c>
      <c r="N110" s="48">
        <v>0.6</v>
      </c>
      <c r="O110" s="48">
        <v>0.3333333</v>
      </c>
      <c r="P110" s="48">
        <v>0.0</v>
      </c>
      <c r="Q110" s="48">
        <v>0.0</v>
      </c>
      <c r="R110" s="48">
        <v>0.0</v>
      </c>
      <c r="S110" s="48">
        <v>1.0</v>
      </c>
      <c r="T110" s="48" t="s">
        <v>86</v>
      </c>
      <c r="U110" s="48" t="s">
        <v>86</v>
      </c>
      <c r="V110" s="48" t="s">
        <v>86</v>
      </c>
    </row>
    <row r="111" ht="15.75" customHeight="1">
      <c r="A111" s="2">
        <v>18.0</v>
      </c>
      <c r="B111" s="2" t="s">
        <v>22</v>
      </c>
      <c r="C111" s="2" t="s">
        <v>210</v>
      </c>
      <c r="D111" s="7">
        <v>0.0</v>
      </c>
      <c r="E111" s="7"/>
      <c r="I111" s="2" t="s">
        <v>13</v>
      </c>
      <c r="J111" s="48">
        <v>0.6842105</v>
      </c>
      <c r="K111" s="48">
        <v>0.12</v>
      </c>
      <c r="L111" s="48">
        <v>0.3076923</v>
      </c>
      <c r="M111" s="48">
        <v>0.1666667</v>
      </c>
      <c r="N111" s="48">
        <v>0.0</v>
      </c>
      <c r="O111" s="48">
        <v>0.0</v>
      </c>
      <c r="P111" s="48">
        <v>0.1333333</v>
      </c>
      <c r="Q111" s="48">
        <v>0.1111111</v>
      </c>
      <c r="R111" s="48">
        <v>0.0</v>
      </c>
      <c r="S111" s="48" t="s">
        <v>86</v>
      </c>
      <c r="T111" s="48" t="s">
        <v>86</v>
      </c>
      <c r="U111" s="48" t="s">
        <v>86</v>
      </c>
      <c r="V111" s="48" t="s">
        <v>86</v>
      </c>
    </row>
    <row r="112" ht="15.75" customHeight="1">
      <c r="A112" s="2">
        <v>19.0</v>
      </c>
      <c r="B112" s="2" t="s">
        <v>22</v>
      </c>
      <c r="C112" s="2" t="s">
        <v>323</v>
      </c>
      <c r="D112" s="7">
        <v>0.0</v>
      </c>
      <c r="E112" s="7"/>
      <c r="I112" s="2" t="s">
        <v>15</v>
      </c>
      <c r="J112" s="48">
        <v>1.0</v>
      </c>
      <c r="K112" s="48">
        <v>0.0</v>
      </c>
      <c r="L112" s="48" t="s">
        <v>86</v>
      </c>
      <c r="M112" s="48" t="s">
        <v>86</v>
      </c>
      <c r="N112" s="48" t="s">
        <v>86</v>
      </c>
      <c r="O112" s="48" t="s">
        <v>86</v>
      </c>
      <c r="P112" s="48">
        <v>1.0</v>
      </c>
      <c r="Q112" s="48">
        <v>1.0</v>
      </c>
      <c r="R112" s="48" t="s">
        <v>86</v>
      </c>
      <c r="S112" s="48" t="s">
        <v>86</v>
      </c>
      <c r="T112" s="48" t="s">
        <v>86</v>
      </c>
      <c r="U112" s="48" t="s">
        <v>86</v>
      </c>
      <c r="V112" s="48" t="s">
        <v>86</v>
      </c>
    </row>
    <row r="113" ht="15.75" customHeight="1">
      <c r="A113" s="2">
        <v>20.0</v>
      </c>
      <c r="B113" s="2" t="s">
        <v>22</v>
      </c>
      <c r="C113" s="2" t="s">
        <v>324</v>
      </c>
      <c r="D113" s="7" t="s">
        <v>86</v>
      </c>
      <c r="E113" s="7"/>
      <c r="I113" s="2" t="s">
        <v>17</v>
      </c>
      <c r="J113" s="48">
        <v>1.0</v>
      </c>
      <c r="K113" s="48">
        <v>1.0</v>
      </c>
      <c r="L113" s="48" t="s">
        <v>86</v>
      </c>
      <c r="M113" s="48" t="s">
        <v>86</v>
      </c>
      <c r="N113" s="48">
        <v>1.0</v>
      </c>
      <c r="O113" s="48">
        <v>1.0</v>
      </c>
      <c r="P113" s="48" t="s">
        <v>86</v>
      </c>
      <c r="Q113" s="48" t="s">
        <v>86</v>
      </c>
      <c r="R113" s="48" t="s">
        <v>86</v>
      </c>
      <c r="S113" s="48" t="s">
        <v>86</v>
      </c>
      <c r="T113" s="48" t="s">
        <v>86</v>
      </c>
      <c r="U113" s="48" t="s">
        <v>86</v>
      </c>
      <c r="V113" s="48" t="s">
        <v>86</v>
      </c>
    </row>
    <row r="114" ht="15.75" customHeight="1">
      <c r="A114" s="2">
        <v>21.0</v>
      </c>
      <c r="B114" s="2" t="s">
        <v>22</v>
      </c>
      <c r="C114" s="2" t="s">
        <v>325</v>
      </c>
      <c r="D114" s="7" t="s">
        <v>86</v>
      </c>
      <c r="E114" s="7"/>
      <c r="I114" s="2" t="s">
        <v>19</v>
      </c>
      <c r="J114" s="48">
        <v>1.0</v>
      </c>
      <c r="K114" s="48">
        <v>1.0</v>
      </c>
      <c r="L114" s="48">
        <v>1.0</v>
      </c>
      <c r="M114" s="48">
        <v>1.0</v>
      </c>
      <c r="N114" s="48">
        <v>1.0</v>
      </c>
      <c r="O114" s="48">
        <v>1.0</v>
      </c>
      <c r="P114" s="48">
        <v>1.0</v>
      </c>
      <c r="Q114" s="48">
        <v>1.0</v>
      </c>
      <c r="R114" s="48">
        <v>1.0</v>
      </c>
      <c r="S114" s="48" t="s">
        <v>86</v>
      </c>
      <c r="T114" s="48" t="s">
        <v>86</v>
      </c>
      <c r="U114" s="48" t="s">
        <v>86</v>
      </c>
      <c r="V114" s="48" t="s">
        <v>86</v>
      </c>
    </row>
    <row r="115" ht="15.75" customHeight="1">
      <c r="A115" s="2">
        <v>22.0</v>
      </c>
      <c r="B115" s="2" t="s">
        <v>22</v>
      </c>
      <c r="C115" s="2" t="s">
        <v>326</v>
      </c>
      <c r="D115" s="7" t="s">
        <v>86</v>
      </c>
      <c r="E115" s="7"/>
      <c r="I115" s="2" t="s">
        <v>20</v>
      </c>
      <c r="J115" s="48" t="s">
        <v>86</v>
      </c>
      <c r="K115" s="48" t="s">
        <v>86</v>
      </c>
      <c r="L115" s="48" t="s">
        <v>86</v>
      </c>
      <c r="M115" s="48" t="s">
        <v>86</v>
      </c>
      <c r="N115" s="48" t="s">
        <v>86</v>
      </c>
      <c r="O115" s="48" t="s">
        <v>86</v>
      </c>
      <c r="P115" s="48" t="s">
        <v>86</v>
      </c>
      <c r="Q115" s="48" t="s">
        <v>86</v>
      </c>
      <c r="R115" s="48" t="s">
        <v>86</v>
      </c>
      <c r="S115" s="48" t="s">
        <v>86</v>
      </c>
      <c r="T115" s="48" t="s">
        <v>86</v>
      </c>
      <c r="U115" s="48" t="s">
        <v>86</v>
      </c>
      <c r="V115" s="48" t="s">
        <v>86</v>
      </c>
    </row>
    <row r="116" ht="15.75" customHeight="1">
      <c r="A116" s="2">
        <v>23.0</v>
      </c>
      <c r="B116" s="2" t="s">
        <v>22</v>
      </c>
      <c r="C116" s="2" t="s">
        <v>178</v>
      </c>
      <c r="D116" s="7" t="s">
        <v>86</v>
      </c>
      <c r="E116" s="7"/>
      <c r="I116" s="2" t="s">
        <v>21</v>
      </c>
      <c r="J116" s="48">
        <v>1.0</v>
      </c>
      <c r="K116" s="48">
        <v>0.0</v>
      </c>
      <c r="L116" s="48" t="s">
        <v>86</v>
      </c>
      <c r="M116" s="48" t="s">
        <v>86</v>
      </c>
      <c r="N116" s="48">
        <v>0.0</v>
      </c>
      <c r="O116" s="48">
        <v>0.0</v>
      </c>
      <c r="P116" s="48" t="s">
        <v>86</v>
      </c>
      <c r="Q116" s="48">
        <v>1.0</v>
      </c>
      <c r="R116" s="48" t="s">
        <v>86</v>
      </c>
      <c r="S116" s="48" t="s">
        <v>86</v>
      </c>
      <c r="T116" s="48" t="s">
        <v>86</v>
      </c>
      <c r="U116" s="48" t="s">
        <v>86</v>
      </c>
      <c r="V116" s="48" t="s">
        <v>86</v>
      </c>
    </row>
    <row r="117" ht="15.75" customHeight="1">
      <c r="A117" s="2">
        <v>24.0</v>
      </c>
      <c r="B117" s="2" t="s">
        <v>22</v>
      </c>
      <c r="C117" s="2" t="s">
        <v>327</v>
      </c>
      <c r="D117" s="7" t="s">
        <v>86</v>
      </c>
      <c r="E117" s="7"/>
      <c r="I117" s="2" t="s">
        <v>26</v>
      </c>
      <c r="J117" s="48">
        <v>1.0</v>
      </c>
      <c r="K117" s="48" t="s">
        <v>86</v>
      </c>
      <c r="L117" s="48" t="s">
        <v>86</v>
      </c>
      <c r="M117" s="48" t="s">
        <v>86</v>
      </c>
      <c r="N117" s="48" t="s">
        <v>86</v>
      </c>
      <c r="O117" s="48" t="s">
        <v>86</v>
      </c>
      <c r="P117" s="48" t="s">
        <v>86</v>
      </c>
      <c r="Q117" s="48" t="s">
        <v>86</v>
      </c>
      <c r="R117" s="48" t="s">
        <v>86</v>
      </c>
      <c r="S117" s="48" t="s">
        <v>86</v>
      </c>
      <c r="T117" s="48" t="s">
        <v>86</v>
      </c>
      <c r="U117" s="48" t="s">
        <v>86</v>
      </c>
      <c r="V117" s="48" t="s">
        <v>86</v>
      </c>
    </row>
    <row r="118" ht="15.75" customHeight="1">
      <c r="A118" s="2">
        <v>25.0</v>
      </c>
      <c r="B118" s="2" t="s">
        <v>22</v>
      </c>
      <c r="C118" s="2" t="s">
        <v>328</v>
      </c>
      <c r="D118" s="7" t="s">
        <v>86</v>
      </c>
      <c r="E118" s="7"/>
      <c r="I118" s="2" t="s">
        <v>22</v>
      </c>
      <c r="J118" s="48">
        <v>1.0</v>
      </c>
      <c r="K118" s="48">
        <v>0.0</v>
      </c>
      <c r="L118" s="48" t="s">
        <v>86</v>
      </c>
      <c r="M118" s="48" t="s">
        <v>86</v>
      </c>
      <c r="N118" s="48">
        <v>0.0</v>
      </c>
      <c r="O118" s="48">
        <v>0.0</v>
      </c>
      <c r="P118" s="48" t="s">
        <v>86</v>
      </c>
      <c r="Q118" s="48" t="s">
        <v>86</v>
      </c>
      <c r="R118" s="48" t="s">
        <v>86</v>
      </c>
      <c r="S118" s="48" t="s">
        <v>86</v>
      </c>
      <c r="T118" s="48" t="s">
        <v>86</v>
      </c>
      <c r="U118" s="48" t="s">
        <v>86</v>
      </c>
      <c r="V118" s="48" t="s">
        <v>86</v>
      </c>
    </row>
    <row r="119" ht="15.75" customHeight="1">
      <c r="A119" s="2">
        <v>26.0</v>
      </c>
      <c r="B119" s="2" t="s">
        <v>22</v>
      </c>
      <c r="C119" s="75" t="s">
        <v>181</v>
      </c>
      <c r="D119" s="76" t="s">
        <v>86</v>
      </c>
      <c r="E119" s="7"/>
      <c r="I119" s="2" t="s">
        <v>24</v>
      </c>
      <c r="J119" s="48">
        <v>0.75</v>
      </c>
      <c r="K119" s="48">
        <v>0.0</v>
      </c>
      <c r="L119" s="48">
        <v>0.0</v>
      </c>
      <c r="M119" s="48">
        <v>0.0</v>
      </c>
      <c r="N119" s="48">
        <v>0.0</v>
      </c>
      <c r="O119" s="48">
        <v>0.0</v>
      </c>
      <c r="P119" s="48">
        <v>0.3333333</v>
      </c>
      <c r="Q119" s="48">
        <v>0.3333333</v>
      </c>
      <c r="R119" s="48">
        <v>0.0</v>
      </c>
      <c r="S119" s="48" t="s">
        <v>86</v>
      </c>
      <c r="T119" s="48" t="s">
        <v>86</v>
      </c>
      <c r="U119" s="48" t="s">
        <v>86</v>
      </c>
      <c r="V119" s="48" t="s">
        <v>86</v>
      </c>
    </row>
    <row r="120" ht="15.75" customHeight="1">
      <c r="I120" s="2" t="s">
        <v>25</v>
      </c>
      <c r="J120" s="48">
        <v>1.0</v>
      </c>
      <c r="K120" s="48" t="s">
        <v>86</v>
      </c>
      <c r="L120" s="48" t="s">
        <v>86</v>
      </c>
      <c r="M120" s="48" t="s">
        <v>86</v>
      </c>
      <c r="N120" s="48">
        <v>0.0</v>
      </c>
      <c r="O120" s="48">
        <v>0.0</v>
      </c>
      <c r="P120" s="48" t="s">
        <v>86</v>
      </c>
      <c r="Q120" s="48" t="s">
        <v>86</v>
      </c>
      <c r="R120" s="48" t="s">
        <v>86</v>
      </c>
      <c r="S120" s="48" t="s">
        <v>86</v>
      </c>
      <c r="T120" s="48">
        <v>1.0</v>
      </c>
      <c r="U120" s="48" t="s">
        <v>86</v>
      </c>
      <c r="V120" s="48" t="s">
        <v>86</v>
      </c>
    </row>
    <row r="121" ht="15.75" customHeight="1">
      <c r="A121" s="2">
        <v>27.0</v>
      </c>
      <c r="B121" s="2" t="s">
        <v>8</v>
      </c>
      <c r="C121" s="2" t="s">
        <v>169</v>
      </c>
      <c r="D121" s="7">
        <v>1.0</v>
      </c>
      <c r="E121" s="7"/>
      <c r="I121" s="2" t="s">
        <v>31</v>
      </c>
      <c r="J121" s="48">
        <v>1.0</v>
      </c>
      <c r="K121" s="48" t="s">
        <v>86</v>
      </c>
      <c r="L121" s="48" t="s">
        <v>86</v>
      </c>
      <c r="M121" s="48" t="s">
        <v>86</v>
      </c>
      <c r="N121" s="48" t="s">
        <v>86</v>
      </c>
      <c r="O121" s="48" t="s">
        <v>86</v>
      </c>
      <c r="P121" s="48" t="s">
        <v>86</v>
      </c>
      <c r="Q121" s="48" t="s">
        <v>86</v>
      </c>
      <c r="R121" s="48" t="s">
        <v>86</v>
      </c>
      <c r="S121" s="48" t="s">
        <v>86</v>
      </c>
      <c r="T121" s="48" t="s">
        <v>86</v>
      </c>
      <c r="U121" s="48" t="s">
        <v>86</v>
      </c>
      <c r="V121" s="48" t="s">
        <v>86</v>
      </c>
    </row>
    <row r="122" ht="15.75" customHeight="1">
      <c r="A122" s="2">
        <v>28.0</v>
      </c>
      <c r="B122" s="2" t="s">
        <v>8</v>
      </c>
      <c r="C122" s="2" t="s">
        <v>170</v>
      </c>
      <c r="D122" s="7">
        <v>1.0</v>
      </c>
      <c r="E122" s="7"/>
      <c r="I122" s="2" t="s">
        <v>28</v>
      </c>
      <c r="J122" s="48" t="s">
        <v>86</v>
      </c>
      <c r="K122" s="48" t="s">
        <v>86</v>
      </c>
      <c r="L122" s="48" t="s">
        <v>86</v>
      </c>
      <c r="M122" s="48" t="s">
        <v>86</v>
      </c>
      <c r="N122" s="48" t="s">
        <v>86</v>
      </c>
      <c r="O122" s="48" t="s">
        <v>86</v>
      </c>
      <c r="P122" s="48" t="s">
        <v>86</v>
      </c>
      <c r="Q122" s="48" t="s">
        <v>86</v>
      </c>
      <c r="R122" s="48" t="s">
        <v>86</v>
      </c>
      <c r="S122" s="48" t="s">
        <v>86</v>
      </c>
      <c r="T122" s="48" t="s">
        <v>86</v>
      </c>
      <c r="U122" s="48" t="s">
        <v>86</v>
      </c>
      <c r="V122" s="48" t="s">
        <v>86</v>
      </c>
    </row>
    <row r="123" ht="15.75" customHeight="1">
      <c r="A123" s="2">
        <v>29.0</v>
      </c>
      <c r="B123" s="2" t="s">
        <v>8</v>
      </c>
      <c r="C123" s="2" t="s">
        <v>174</v>
      </c>
      <c r="D123" s="7">
        <v>1.0</v>
      </c>
      <c r="E123" s="7"/>
      <c r="I123" s="2" t="s">
        <v>30</v>
      </c>
      <c r="J123" s="48">
        <v>1.0</v>
      </c>
      <c r="K123" s="48">
        <v>1.0</v>
      </c>
      <c r="L123" s="48" t="s">
        <v>86</v>
      </c>
      <c r="M123" s="48" t="s">
        <v>86</v>
      </c>
      <c r="N123" s="48" t="s">
        <v>86</v>
      </c>
      <c r="O123" s="48" t="s">
        <v>86</v>
      </c>
      <c r="P123" s="48">
        <v>1.0</v>
      </c>
      <c r="Q123" s="48">
        <v>1.0</v>
      </c>
      <c r="R123" s="48" t="s">
        <v>86</v>
      </c>
      <c r="S123" s="48" t="s">
        <v>86</v>
      </c>
      <c r="T123" s="48" t="s">
        <v>86</v>
      </c>
      <c r="U123" s="48" t="s">
        <v>86</v>
      </c>
      <c r="V123" s="48" t="s">
        <v>86</v>
      </c>
    </row>
    <row r="124" ht="15.75" customHeight="1">
      <c r="A124" s="2">
        <v>30.0</v>
      </c>
      <c r="B124" s="2" t="s">
        <v>8</v>
      </c>
      <c r="C124" s="2" t="s">
        <v>175</v>
      </c>
      <c r="D124" s="7">
        <v>1.0</v>
      </c>
      <c r="E124" s="7"/>
      <c r="I124" s="2" t="s">
        <v>33</v>
      </c>
      <c r="J124" s="48">
        <v>1.0</v>
      </c>
      <c r="K124" s="48">
        <v>1.0</v>
      </c>
      <c r="L124" s="48" t="s">
        <v>86</v>
      </c>
      <c r="M124" s="48" t="s">
        <v>86</v>
      </c>
      <c r="N124" s="48">
        <v>1.0</v>
      </c>
      <c r="O124" s="48">
        <v>1.0</v>
      </c>
      <c r="P124" s="48" t="s">
        <v>86</v>
      </c>
      <c r="Q124" s="48">
        <v>1.0</v>
      </c>
      <c r="R124" s="48" t="s">
        <v>86</v>
      </c>
      <c r="S124" s="48" t="s">
        <v>86</v>
      </c>
      <c r="T124" s="48" t="s">
        <v>86</v>
      </c>
      <c r="U124" s="48" t="s">
        <v>86</v>
      </c>
      <c r="V124" s="48" t="s">
        <v>86</v>
      </c>
    </row>
    <row r="125" ht="15.75" customHeight="1">
      <c r="A125" s="2">
        <v>31.0</v>
      </c>
      <c r="B125" s="2" t="s">
        <v>8</v>
      </c>
      <c r="C125" s="2" t="s">
        <v>210</v>
      </c>
      <c r="D125" s="7">
        <v>1.0</v>
      </c>
      <c r="E125" s="7"/>
      <c r="I125" s="2" t="s">
        <v>35</v>
      </c>
      <c r="J125" s="48">
        <v>1.0</v>
      </c>
      <c r="K125" s="48" t="s">
        <v>86</v>
      </c>
      <c r="L125" s="48" t="s">
        <v>86</v>
      </c>
      <c r="M125" s="48" t="s">
        <v>86</v>
      </c>
      <c r="N125" s="48" t="s">
        <v>86</v>
      </c>
      <c r="O125" s="48" t="s">
        <v>86</v>
      </c>
      <c r="P125" s="48" t="s">
        <v>86</v>
      </c>
      <c r="Q125" s="48" t="s">
        <v>86</v>
      </c>
      <c r="R125" s="48" t="s">
        <v>86</v>
      </c>
      <c r="S125" s="48" t="s">
        <v>86</v>
      </c>
      <c r="T125" s="48" t="s">
        <v>86</v>
      </c>
      <c r="U125" s="48" t="s">
        <v>86</v>
      </c>
      <c r="V125" s="48" t="s">
        <v>86</v>
      </c>
    </row>
    <row r="126" ht="15.75" customHeight="1">
      <c r="A126" s="2">
        <v>32.0</v>
      </c>
      <c r="B126" s="2" t="s">
        <v>8</v>
      </c>
      <c r="C126" s="2" t="s">
        <v>323</v>
      </c>
      <c r="D126" s="7">
        <v>1.0</v>
      </c>
      <c r="E126" s="7"/>
      <c r="I126" s="2" t="s">
        <v>37</v>
      </c>
      <c r="J126" s="48">
        <v>1.0</v>
      </c>
      <c r="K126" s="48" t="s">
        <v>86</v>
      </c>
      <c r="L126" s="48" t="s">
        <v>86</v>
      </c>
      <c r="M126" s="48" t="s">
        <v>86</v>
      </c>
      <c r="N126" s="48" t="s">
        <v>86</v>
      </c>
      <c r="O126" s="48" t="s">
        <v>86</v>
      </c>
      <c r="P126" s="48" t="s">
        <v>86</v>
      </c>
      <c r="Q126" s="48" t="s">
        <v>86</v>
      </c>
      <c r="R126" s="48" t="s">
        <v>86</v>
      </c>
      <c r="S126" s="48" t="s">
        <v>86</v>
      </c>
      <c r="T126" s="48" t="s">
        <v>86</v>
      </c>
      <c r="U126" s="48" t="s">
        <v>86</v>
      </c>
      <c r="V126" s="48" t="s">
        <v>86</v>
      </c>
    </row>
    <row r="127" ht="15.75" customHeight="1">
      <c r="A127" s="2">
        <v>33.0</v>
      </c>
      <c r="B127" s="2" t="s">
        <v>8</v>
      </c>
      <c r="C127" s="2" t="s">
        <v>324</v>
      </c>
      <c r="D127" s="7">
        <v>0.9411765</v>
      </c>
      <c r="E127" s="7"/>
      <c r="I127" s="2" t="s">
        <v>39</v>
      </c>
      <c r="J127" s="48">
        <v>1.0</v>
      </c>
      <c r="K127" s="48" t="s">
        <v>86</v>
      </c>
      <c r="L127" s="48" t="s">
        <v>86</v>
      </c>
      <c r="M127" s="48" t="s">
        <v>86</v>
      </c>
      <c r="N127" s="48" t="s">
        <v>86</v>
      </c>
      <c r="O127" s="48" t="s">
        <v>86</v>
      </c>
      <c r="P127" s="48" t="s">
        <v>86</v>
      </c>
      <c r="Q127" s="48" t="s">
        <v>86</v>
      </c>
      <c r="R127" s="48" t="s">
        <v>86</v>
      </c>
      <c r="S127" s="48" t="s">
        <v>86</v>
      </c>
      <c r="T127" s="48" t="s">
        <v>86</v>
      </c>
      <c r="U127" s="48" t="s">
        <v>86</v>
      </c>
      <c r="V127" s="48" t="s">
        <v>86</v>
      </c>
    </row>
    <row r="128" ht="15.75" customHeight="1">
      <c r="A128" s="2">
        <v>34.0</v>
      </c>
      <c r="B128" s="2" t="s">
        <v>8</v>
      </c>
      <c r="C128" s="2" t="s">
        <v>325</v>
      </c>
      <c r="D128" s="7">
        <v>0.875</v>
      </c>
      <c r="E128" s="7"/>
      <c r="I128" s="2" t="s">
        <v>41</v>
      </c>
      <c r="J128" s="48" t="s">
        <v>86</v>
      </c>
      <c r="K128" s="48" t="s">
        <v>86</v>
      </c>
      <c r="L128" s="48" t="s">
        <v>86</v>
      </c>
      <c r="M128" s="48" t="s">
        <v>86</v>
      </c>
      <c r="N128" s="48" t="s">
        <v>86</v>
      </c>
      <c r="O128" s="48" t="s">
        <v>86</v>
      </c>
      <c r="P128" s="48" t="s">
        <v>86</v>
      </c>
      <c r="Q128" s="48" t="s">
        <v>86</v>
      </c>
      <c r="R128" s="48" t="s">
        <v>86</v>
      </c>
      <c r="S128" s="48" t="s">
        <v>86</v>
      </c>
      <c r="T128" s="48" t="s">
        <v>86</v>
      </c>
      <c r="U128" s="48" t="s">
        <v>86</v>
      </c>
      <c r="V128" s="48" t="s">
        <v>86</v>
      </c>
    </row>
    <row r="129" ht="15.75" customHeight="1">
      <c r="A129" s="2">
        <v>35.0</v>
      </c>
      <c r="B129" s="2" t="s">
        <v>8</v>
      </c>
      <c r="C129" s="2" t="s">
        <v>326</v>
      </c>
      <c r="D129" s="7">
        <v>1.0</v>
      </c>
      <c r="E129" s="7"/>
      <c r="I129" s="2" t="s">
        <v>43</v>
      </c>
      <c r="J129" s="48" t="s">
        <v>86</v>
      </c>
      <c r="K129" s="48">
        <v>1.0</v>
      </c>
      <c r="L129" s="48" t="s">
        <v>86</v>
      </c>
      <c r="M129" s="48" t="s">
        <v>86</v>
      </c>
      <c r="N129" s="48" t="s">
        <v>86</v>
      </c>
      <c r="O129" s="48" t="s">
        <v>86</v>
      </c>
      <c r="P129" s="48" t="s">
        <v>86</v>
      </c>
      <c r="Q129" s="48" t="s">
        <v>86</v>
      </c>
      <c r="R129" s="48" t="s">
        <v>86</v>
      </c>
      <c r="S129" s="48" t="s">
        <v>86</v>
      </c>
      <c r="T129" s="48" t="s">
        <v>86</v>
      </c>
      <c r="U129" s="48" t="s">
        <v>86</v>
      </c>
      <c r="V129" s="48" t="s">
        <v>86</v>
      </c>
    </row>
    <row r="130" ht="15.75" customHeight="1">
      <c r="A130" s="2">
        <v>36.0</v>
      </c>
      <c r="B130" s="2" t="s">
        <v>8</v>
      </c>
      <c r="C130" s="2" t="s">
        <v>178</v>
      </c>
      <c r="D130" s="7" t="s">
        <v>86</v>
      </c>
      <c r="E130" s="7"/>
      <c r="I130" s="2" t="s">
        <v>52</v>
      </c>
      <c r="J130" s="48" t="s">
        <v>86</v>
      </c>
      <c r="K130" s="48" t="s">
        <v>86</v>
      </c>
      <c r="L130" s="48" t="s">
        <v>86</v>
      </c>
      <c r="M130" s="48" t="s">
        <v>86</v>
      </c>
      <c r="N130" s="48" t="s">
        <v>86</v>
      </c>
      <c r="O130" s="48" t="s">
        <v>86</v>
      </c>
      <c r="P130" s="48" t="s">
        <v>86</v>
      </c>
      <c r="Q130" s="48" t="s">
        <v>86</v>
      </c>
      <c r="R130" s="48" t="s">
        <v>86</v>
      </c>
      <c r="S130" s="48" t="s">
        <v>86</v>
      </c>
      <c r="T130" s="48" t="s">
        <v>86</v>
      </c>
      <c r="U130" s="48" t="s">
        <v>86</v>
      </c>
      <c r="V130" s="48" t="s">
        <v>86</v>
      </c>
    </row>
    <row r="131" ht="15.75" customHeight="1">
      <c r="A131" s="2">
        <v>37.0</v>
      </c>
      <c r="B131" s="2" t="s">
        <v>8</v>
      </c>
      <c r="C131" s="2" t="s">
        <v>327</v>
      </c>
      <c r="D131" s="7" t="s">
        <v>86</v>
      </c>
      <c r="E131" s="7"/>
      <c r="I131" s="2" t="s">
        <v>47</v>
      </c>
      <c r="J131" s="48" t="s">
        <v>86</v>
      </c>
      <c r="K131" s="48" t="s">
        <v>86</v>
      </c>
      <c r="L131" s="48" t="s">
        <v>86</v>
      </c>
      <c r="M131" s="48" t="s">
        <v>86</v>
      </c>
      <c r="N131" s="48" t="s">
        <v>86</v>
      </c>
      <c r="O131" s="48" t="s">
        <v>86</v>
      </c>
      <c r="P131" s="48" t="s">
        <v>86</v>
      </c>
      <c r="Q131" s="48" t="s">
        <v>86</v>
      </c>
      <c r="R131" s="48" t="s">
        <v>86</v>
      </c>
      <c r="S131" s="48" t="s">
        <v>86</v>
      </c>
      <c r="T131" s="48" t="s">
        <v>86</v>
      </c>
      <c r="U131" s="48" t="s">
        <v>86</v>
      </c>
      <c r="V131" s="48" t="s">
        <v>86</v>
      </c>
    </row>
    <row r="132" ht="15.75" customHeight="1">
      <c r="A132" s="2">
        <v>38.0</v>
      </c>
      <c r="B132" s="2" t="s">
        <v>8</v>
      </c>
      <c r="C132" s="2" t="s">
        <v>328</v>
      </c>
      <c r="D132" s="7">
        <v>1.0</v>
      </c>
      <c r="E132" s="7"/>
      <c r="I132" s="2" t="s">
        <v>49</v>
      </c>
      <c r="J132" s="48">
        <v>1.0</v>
      </c>
      <c r="K132" s="48" t="s">
        <v>86</v>
      </c>
      <c r="L132" s="48" t="s">
        <v>86</v>
      </c>
      <c r="M132" s="48" t="s">
        <v>86</v>
      </c>
      <c r="N132" s="48" t="s">
        <v>86</v>
      </c>
      <c r="O132" s="48" t="s">
        <v>86</v>
      </c>
      <c r="P132" s="48" t="s">
        <v>86</v>
      </c>
      <c r="Q132" s="48" t="s">
        <v>86</v>
      </c>
      <c r="R132" s="48" t="s">
        <v>86</v>
      </c>
      <c r="S132" s="48" t="s">
        <v>86</v>
      </c>
      <c r="T132" s="48" t="s">
        <v>86</v>
      </c>
      <c r="U132" s="48" t="s">
        <v>86</v>
      </c>
      <c r="V132" s="48" t="s">
        <v>86</v>
      </c>
    </row>
    <row r="133" ht="15.75" customHeight="1">
      <c r="A133" s="2">
        <v>39.0</v>
      </c>
      <c r="B133" s="2" t="s">
        <v>8</v>
      </c>
      <c r="C133" s="75" t="s">
        <v>181</v>
      </c>
      <c r="D133" s="76">
        <v>1.0</v>
      </c>
      <c r="E133" s="7"/>
      <c r="I133" s="2" t="s">
        <v>45</v>
      </c>
      <c r="J133" s="48" t="s">
        <v>86</v>
      </c>
      <c r="K133" s="48" t="s">
        <v>86</v>
      </c>
      <c r="L133" s="48" t="s">
        <v>86</v>
      </c>
      <c r="M133" s="48" t="s">
        <v>86</v>
      </c>
      <c r="N133" s="48" t="s">
        <v>86</v>
      </c>
      <c r="O133" s="48" t="s">
        <v>86</v>
      </c>
      <c r="P133" s="48" t="s">
        <v>86</v>
      </c>
      <c r="Q133" s="48" t="s">
        <v>86</v>
      </c>
      <c r="R133" s="48" t="s">
        <v>86</v>
      </c>
      <c r="S133" s="48" t="s">
        <v>86</v>
      </c>
      <c r="T133" s="48" t="s">
        <v>86</v>
      </c>
      <c r="U133" s="48" t="s">
        <v>86</v>
      </c>
      <c r="V133" s="48" t="s">
        <v>86</v>
      </c>
    </row>
    <row r="134" ht="15.75" customHeight="1">
      <c r="I134" s="2" t="s">
        <v>51</v>
      </c>
      <c r="J134" s="48">
        <v>1.0</v>
      </c>
      <c r="K134" s="48" t="s">
        <v>86</v>
      </c>
      <c r="L134" s="48" t="s">
        <v>86</v>
      </c>
      <c r="M134" s="48" t="s">
        <v>86</v>
      </c>
      <c r="N134" s="48" t="s">
        <v>86</v>
      </c>
      <c r="O134" s="48" t="s">
        <v>86</v>
      </c>
      <c r="P134" s="48" t="s">
        <v>86</v>
      </c>
      <c r="Q134" s="48" t="s">
        <v>86</v>
      </c>
      <c r="R134" s="48" t="s">
        <v>86</v>
      </c>
      <c r="S134" s="48" t="s">
        <v>86</v>
      </c>
      <c r="T134" s="48" t="s">
        <v>86</v>
      </c>
      <c r="U134" s="48" t="s">
        <v>86</v>
      </c>
      <c r="V134" s="48" t="s">
        <v>86</v>
      </c>
    </row>
    <row r="135" ht="15.75" customHeight="1">
      <c r="A135" s="2">
        <v>40.0</v>
      </c>
      <c r="B135" s="2" t="s">
        <v>193</v>
      </c>
      <c r="C135" s="2" t="s">
        <v>169</v>
      </c>
      <c r="D135" s="7" t="s">
        <v>86</v>
      </c>
      <c r="E135" s="7"/>
    </row>
    <row r="136" ht="15.75" customHeight="1">
      <c r="A136" s="2">
        <v>41.0</v>
      </c>
      <c r="B136" s="2" t="s">
        <v>193</v>
      </c>
      <c r="C136" s="2" t="s">
        <v>170</v>
      </c>
      <c r="D136" s="7" t="s">
        <v>86</v>
      </c>
      <c r="E136" s="7"/>
    </row>
    <row r="137" ht="15.75" customHeight="1">
      <c r="A137" s="2">
        <v>42.0</v>
      </c>
      <c r="B137" s="2" t="s">
        <v>193</v>
      </c>
      <c r="C137" s="2" t="s">
        <v>174</v>
      </c>
      <c r="D137" s="7" t="s">
        <v>86</v>
      </c>
      <c r="E137" s="7"/>
    </row>
    <row r="138" ht="15.75" customHeight="1">
      <c r="A138" s="2">
        <v>43.0</v>
      </c>
      <c r="B138" s="2" t="s">
        <v>193</v>
      </c>
      <c r="C138" s="2" t="s">
        <v>175</v>
      </c>
      <c r="D138" s="7" t="s">
        <v>86</v>
      </c>
      <c r="E138" s="7"/>
    </row>
    <row r="139" ht="15.75" customHeight="1">
      <c r="A139" s="2">
        <v>44.0</v>
      </c>
      <c r="B139" s="2" t="s">
        <v>193</v>
      </c>
      <c r="C139" s="2" t="s">
        <v>210</v>
      </c>
      <c r="D139" s="7" t="s">
        <v>86</v>
      </c>
      <c r="E139" s="7"/>
    </row>
    <row r="140" ht="15.75" customHeight="1">
      <c r="A140" s="2">
        <v>45.0</v>
      </c>
      <c r="B140" s="2" t="s">
        <v>193</v>
      </c>
      <c r="C140" s="2" t="s">
        <v>323</v>
      </c>
      <c r="D140" s="7" t="s">
        <v>86</v>
      </c>
      <c r="E140" s="7"/>
    </row>
    <row r="141" ht="15.75" customHeight="1">
      <c r="A141" s="2">
        <v>46.0</v>
      </c>
      <c r="B141" s="2" t="s">
        <v>193</v>
      </c>
      <c r="C141" s="2" t="s">
        <v>324</v>
      </c>
      <c r="D141" s="7" t="s">
        <v>86</v>
      </c>
      <c r="E141" s="7"/>
    </row>
    <row r="142" ht="15.75" customHeight="1">
      <c r="A142" s="2">
        <v>47.0</v>
      </c>
      <c r="B142" s="2" t="s">
        <v>193</v>
      </c>
      <c r="C142" s="2" t="s">
        <v>325</v>
      </c>
      <c r="D142" s="7" t="s">
        <v>86</v>
      </c>
      <c r="E142" s="7"/>
    </row>
    <row r="143" ht="15.75" customHeight="1">
      <c r="A143" s="2">
        <v>48.0</v>
      </c>
      <c r="B143" s="2" t="s">
        <v>193</v>
      </c>
      <c r="C143" s="2" t="s">
        <v>326</v>
      </c>
      <c r="D143" s="7" t="s">
        <v>86</v>
      </c>
      <c r="E143" s="7"/>
    </row>
    <row r="144" ht="15.75" customHeight="1">
      <c r="A144" s="2">
        <v>49.0</v>
      </c>
      <c r="B144" s="2" t="s">
        <v>193</v>
      </c>
      <c r="C144" s="2" t="s">
        <v>178</v>
      </c>
      <c r="D144" s="7" t="s">
        <v>86</v>
      </c>
      <c r="E144" s="7"/>
    </row>
    <row r="145" ht="15.75" customHeight="1">
      <c r="A145" s="2">
        <v>50.0</v>
      </c>
      <c r="B145" s="2" t="s">
        <v>193</v>
      </c>
      <c r="C145" s="2" t="s">
        <v>327</v>
      </c>
      <c r="D145" s="7" t="s">
        <v>86</v>
      </c>
      <c r="E145" s="7"/>
    </row>
    <row r="146" ht="15.75" customHeight="1">
      <c r="A146" s="2">
        <v>51.0</v>
      </c>
      <c r="B146" s="2" t="s">
        <v>193</v>
      </c>
      <c r="C146" s="2" t="s">
        <v>328</v>
      </c>
      <c r="D146" s="7" t="s">
        <v>86</v>
      </c>
      <c r="E146" s="7"/>
    </row>
    <row r="147" ht="15.75" customHeight="1">
      <c r="A147" s="2">
        <v>52.0</v>
      </c>
      <c r="B147" s="2" t="s">
        <v>193</v>
      </c>
      <c r="C147" s="75" t="s">
        <v>181</v>
      </c>
      <c r="D147" s="76" t="s">
        <v>86</v>
      </c>
      <c r="E147" s="7"/>
    </row>
    <row r="148" ht="15.75" customHeight="1"/>
    <row r="149" ht="15.75" customHeight="1">
      <c r="A149" s="2">
        <v>53.0</v>
      </c>
      <c r="B149" s="2" t="s">
        <v>13</v>
      </c>
      <c r="C149" s="2" t="s">
        <v>169</v>
      </c>
      <c r="D149" s="7">
        <v>0.6842105</v>
      </c>
      <c r="E149" s="7"/>
    </row>
    <row r="150" ht="15.75" customHeight="1">
      <c r="A150" s="2">
        <v>54.0</v>
      </c>
      <c r="B150" s="2" t="s">
        <v>13</v>
      </c>
      <c r="C150" s="2" t="s">
        <v>170</v>
      </c>
      <c r="D150" s="7">
        <v>0.12</v>
      </c>
      <c r="E150" s="7"/>
    </row>
    <row r="151" ht="15.75" customHeight="1">
      <c r="A151" s="2">
        <v>55.0</v>
      </c>
      <c r="B151" s="2" t="s">
        <v>13</v>
      </c>
      <c r="C151" s="2" t="s">
        <v>174</v>
      </c>
      <c r="D151" s="7">
        <v>0.1333333</v>
      </c>
      <c r="E151" s="7"/>
    </row>
    <row r="152" ht="15.75" customHeight="1">
      <c r="A152" s="2">
        <v>56.0</v>
      </c>
      <c r="B152" s="2" t="s">
        <v>13</v>
      </c>
      <c r="C152" s="2" t="s">
        <v>175</v>
      </c>
      <c r="D152" s="7">
        <v>0.1111111</v>
      </c>
      <c r="E152" s="7"/>
    </row>
    <row r="153" ht="15.75" customHeight="1">
      <c r="A153" s="2">
        <v>57.0</v>
      </c>
      <c r="B153" s="2" t="s">
        <v>13</v>
      </c>
      <c r="C153" s="2" t="s">
        <v>210</v>
      </c>
      <c r="D153" s="7">
        <v>0.0</v>
      </c>
      <c r="E153" s="7"/>
    </row>
    <row r="154" ht="15.75" customHeight="1">
      <c r="A154" s="2">
        <v>58.0</v>
      </c>
      <c r="B154" s="2" t="s">
        <v>13</v>
      </c>
      <c r="C154" s="2" t="s">
        <v>323</v>
      </c>
      <c r="D154" s="7">
        <v>0.0</v>
      </c>
      <c r="E154" s="7"/>
    </row>
    <row r="155" ht="15.75" customHeight="1">
      <c r="A155" s="2">
        <v>59.0</v>
      </c>
      <c r="B155" s="2" t="s">
        <v>13</v>
      </c>
      <c r="C155" s="2" t="s">
        <v>324</v>
      </c>
      <c r="D155" s="7">
        <v>0.3076923</v>
      </c>
      <c r="E155" s="7"/>
    </row>
    <row r="156" ht="15.75" customHeight="1">
      <c r="A156" s="2">
        <v>60.0</v>
      </c>
      <c r="B156" s="2" t="s">
        <v>13</v>
      </c>
      <c r="C156" s="2" t="s">
        <v>325</v>
      </c>
      <c r="D156" s="7">
        <v>0.1666667</v>
      </c>
      <c r="E156" s="7"/>
    </row>
    <row r="157" ht="15.75" customHeight="1">
      <c r="A157" s="2">
        <v>61.0</v>
      </c>
      <c r="B157" s="2" t="s">
        <v>13</v>
      </c>
      <c r="C157" s="2" t="s">
        <v>326</v>
      </c>
      <c r="D157" s="7">
        <v>0.0</v>
      </c>
      <c r="E157" s="7"/>
    </row>
    <row r="158" ht="15.75" customHeight="1">
      <c r="A158" s="2">
        <v>62.0</v>
      </c>
      <c r="B158" s="2" t="s">
        <v>13</v>
      </c>
      <c r="C158" s="2" t="s">
        <v>178</v>
      </c>
      <c r="D158" s="7" t="s">
        <v>86</v>
      </c>
      <c r="E158" s="7"/>
    </row>
    <row r="159" ht="15.75" customHeight="1">
      <c r="A159" s="2">
        <v>63.0</v>
      </c>
      <c r="B159" s="2" t="s">
        <v>13</v>
      </c>
      <c r="C159" s="2" t="s">
        <v>327</v>
      </c>
      <c r="D159" s="7" t="s">
        <v>86</v>
      </c>
      <c r="E159" s="7"/>
    </row>
    <row r="160" ht="15.75" customHeight="1">
      <c r="A160" s="2">
        <v>64.0</v>
      </c>
      <c r="B160" s="2" t="s">
        <v>13</v>
      </c>
      <c r="C160" s="2" t="s">
        <v>328</v>
      </c>
      <c r="D160" s="7" t="s">
        <v>86</v>
      </c>
      <c r="E160" s="7"/>
    </row>
    <row r="161" ht="15.75" customHeight="1">
      <c r="A161" s="2">
        <v>65.0</v>
      </c>
      <c r="B161" s="2" t="s">
        <v>13</v>
      </c>
      <c r="C161" s="75" t="s">
        <v>181</v>
      </c>
      <c r="D161" s="76" t="s">
        <v>86</v>
      </c>
      <c r="E161" s="7"/>
    </row>
    <row r="162" ht="15.75" customHeight="1"/>
    <row r="163" ht="15.75" customHeight="1">
      <c r="A163" s="2">
        <v>66.0</v>
      </c>
      <c r="B163" s="2" t="s">
        <v>191</v>
      </c>
      <c r="C163" s="2" t="s">
        <v>169</v>
      </c>
      <c r="D163" s="7">
        <v>1.0</v>
      </c>
      <c r="E163" s="7"/>
    </row>
    <row r="164" ht="15.75" customHeight="1">
      <c r="A164" s="2">
        <v>67.0</v>
      </c>
      <c r="B164" s="2" t="s">
        <v>191</v>
      </c>
      <c r="C164" s="2" t="s">
        <v>170</v>
      </c>
      <c r="D164" s="7" t="s">
        <v>86</v>
      </c>
      <c r="E164" s="7"/>
    </row>
    <row r="165" ht="15.75" customHeight="1">
      <c r="A165" s="2">
        <v>68.0</v>
      </c>
      <c r="B165" s="2" t="s">
        <v>191</v>
      </c>
      <c r="C165" s="2" t="s">
        <v>174</v>
      </c>
      <c r="D165" s="7" t="s">
        <v>86</v>
      </c>
      <c r="E165" s="7"/>
    </row>
    <row r="166" ht="15.75" customHeight="1">
      <c r="A166" s="2">
        <v>69.0</v>
      </c>
      <c r="B166" s="2" t="s">
        <v>191</v>
      </c>
      <c r="C166" s="2" t="s">
        <v>175</v>
      </c>
      <c r="D166" s="7" t="s">
        <v>86</v>
      </c>
      <c r="E166" s="7"/>
    </row>
    <row r="167" ht="15.75" customHeight="1">
      <c r="A167" s="2">
        <v>70.0</v>
      </c>
      <c r="B167" s="2" t="s">
        <v>191</v>
      </c>
      <c r="C167" s="2" t="s">
        <v>210</v>
      </c>
      <c r="D167" s="7" t="s">
        <v>86</v>
      </c>
      <c r="E167" s="7"/>
    </row>
    <row r="168" ht="15.75" customHeight="1">
      <c r="A168" s="2">
        <v>71.0</v>
      </c>
      <c r="B168" s="2" t="s">
        <v>191</v>
      </c>
      <c r="C168" s="2" t="s">
        <v>323</v>
      </c>
      <c r="D168" s="7" t="s">
        <v>86</v>
      </c>
      <c r="E168" s="7"/>
    </row>
    <row r="169" ht="15.75" customHeight="1">
      <c r="A169" s="2">
        <v>72.0</v>
      </c>
      <c r="B169" s="2" t="s">
        <v>191</v>
      </c>
      <c r="C169" s="2" t="s">
        <v>324</v>
      </c>
      <c r="D169" s="7" t="s">
        <v>86</v>
      </c>
      <c r="E169" s="7"/>
    </row>
    <row r="170" ht="15.75" customHeight="1">
      <c r="A170" s="2">
        <v>73.0</v>
      </c>
      <c r="B170" s="2" t="s">
        <v>191</v>
      </c>
      <c r="C170" s="2" t="s">
        <v>325</v>
      </c>
      <c r="D170" s="7" t="s">
        <v>86</v>
      </c>
      <c r="E170" s="7"/>
    </row>
    <row r="171" ht="15.75" customHeight="1">
      <c r="A171" s="2">
        <v>74.0</v>
      </c>
      <c r="B171" s="2" t="s">
        <v>191</v>
      </c>
      <c r="C171" s="2" t="s">
        <v>326</v>
      </c>
      <c r="D171" s="7" t="s">
        <v>86</v>
      </c>
      <c r="E171" s="7"/>
    </row>
    <row r="172" ht="15.75" customHeight="1">
      <c r="A172" s="2">
        <v>75.0</v>
      </c>
      <c r="B172" s="2" t="s">
        <v>191</v>
      </c>
      <c r="C172" s="2" t="s">
        <v>178</v>
      </c>
      <c r="D172" s="7" t="s">
        <v>86</v>
      </c>
      <c r="E172" s="7"/>
    </row>
    <row r="173" ht="15.75" customHeight="1">
      <c r="A173" s="2">
        <v>76.0</v>
      </c>
      <c r="B173" s="2" t="s">
        <v>191</v>
      </c>
      <c r="C173" s="2" t="s">
        <v>327</v>
      </c>
      <c r="D173" s="7" t="s">
        <v>86</v>
      </c>
      <c r="E173" s="7"/>
    </row>
    <row r="174" ht="15.75" customHeight="1">
      <c r="A174" s="2">
        <v>77.0</v>
      </c>
      <c r="B174" s="2" t="s">
        <v>191</v>
      </c>
      <c r="C174" s="2" t="s">
        <v>328</v>
      </c>
      <c r="D174" s="7" t="s">
        <v>86</v>
      </c>
      <c r="E174" s="7"/>
    </row>
    <row r="175" ht="15.75" customHeight="1">
      <c r="A175" s="2">
        <v>78.0</v>
      </c>
      <c r="B175" s="2" t="s">
        <v>191</v>
      </c>
      <c r="C175" s="75" t="s">
        <v>181</v>
      </c>
      <c r="D175" s="76" t="s">
        <v>86</v>
      </c>
      <c r="E175" s="7"/>
    </row>
    <row r="176" ht="15.75" customHeight="1"/>
    <row r="177" ht="15.75" customHeight="1">
      <c r="A177" s="2">
        <v>79.0</v>
      </c>
      <c r="B177" s="2" t="s">
        <v>189</v>
      </c>
      <c r="C177" s="2" t="s">
        <v>169</v>
      </c>
      <c r="D177" s="7" t="s">
        <v>86</v>
      </c>
      <c r="E177" s="7"/>
    </row>
    <row r="178" ht="15.75" customHeight="1">
      <c r="A178" s="2">
        <v>80.0</v>
      </c>
      <c r="B178" s="2" t="s">
        <v>189</v>
      </c>
      <c r="C178" s="2" t="s">
        <v>170</v>
      </c>
      <c r="D178" s="7" t="s">
        <v>86</v>
      </c>
      <c r="E178" s="7"/>
    </row>
    <row r="179" ht="15.75" customHeight="1">
      <c r="A179" s="2">
        <v>81.0</v>
      </c>
      <c r="B179" s="2" t="s">
        <v>189</v>
      </c>
      <c r="C179" s="2" t="s">
        <v>174</v>
      </c>
      <c r="D179" s="7" t="s">
        <v>86</v>
      </c>
      <c r="E179" s="7"/>
    </row>
    <row r="180" ht="15.75" customHeight="1">
      <c r="A180" s="2">
        <v>82.0</v>
      </c>
      <c r="B180" s="2" t="s">
        <v>189</v>
      </c>
      <c r="C180" s="2" t="s">
        <v>175</v>
      </c>
      <c r="D180" s="7" t="s">
        <v>86</v>
      </c>
      <c r="E180" s="7"/>
    </row>
    <row r="181" ht="15.75" customHeight="1">
      <c r="A181" s="2">
        <v>83.0</v>
      </c>
      <c r="B181" s="2" t="s">
        <v>189</v>
      </c>
      <c r="C181" s="2" t="s">
        <v>210</v>
      </c>
      <c r="D181" s="7" t="s">
        <v>86</v>
      </c>
      <c r="E181" s="7"/>
    </row>
    <row r="182" ht="15.75" customHeight="1">
      <c r="A182" s="2">
        <v>84.0</v>
      </c>
      <c r="B182" s="2" t="s">
        <v>189</v>
      </c>
      <c r="C182" s="2" t="s">
        <v>323</v>
      </c>
      <c r="D182" s="7" t="s">
        <v>86</v>
      </c>
      <c r="E182" s="7"/>
    </row>
    <row r="183" ht="15.75" customHeight="1">
      <c r="A183" s="2">
        <v>85.0</v>
      </c>
      <c r="B183" s="2" t="s">
        <v>189</v>
      </c>
      <c r="C183" s="2" t="s">
        <v>324</v>
      </c>
      <c r="D183" s="7" t="s">
        <v>86</v>
      </c>
      <c r="E183" s="7"/>
    </row>
    <row r="184" ht="15.75" customHeight="1">
      <c r="A184" s="2">
        <v>86.0</v>
      </c>
      <c r="B184" s="2" t="s">
        <v>189</v>
      </c>
      <c r="C184" s="2" t="s">
        <v>325</v>
      </c>
      <c r="D184" s="7" t="s">
        <v>86</v>
      </c>
      <c r="E184" s="7"/>
    </row>
    <row r="185" ht="15.75" customHeight="1">
      <c r="A185" s="2">
        <v>87.0</v>
      </c>
      <c r="B185" s="2" t="s">
        <v>189</v>
      </c>
      <c r="C185" s="2" t="s">
        <v>326</v>
      </c>
      <c r="D185" s="7" t="s">
        <v>86</v>
      </c>
      <c r="E185" s="7"/>
    </row>
    <row r="186" ht="15.75" customHeight="1">
      <c r="A186" s="2">
        <v>88.0</v>
      </c>
      <c r="B186" s="2" t="s">
        <v>189</v>
      </c>
      <c r="C186" s="2" t="s">
        <v>178</v>
      </c>
      <c r="D186" s="7" t="s">
        <v>86</v>
      </c>
      <c r="E186" s="7"/>
    </row>
    <row r="187" ht="15.75" customHeight="1">
      <c r="A187" s="2">
        <v>89.0</v>
      </c>
      <c r="B187" s="2" t="s">
        <v>189</v>
      </c>
      <c r="C187" s="2" t="s">
        <v>327</v>
      </c>
      <c r="D187" s="7" t="s">
        <v>86</v>
      </c>
      <c r="E187" s="7"/>
    </row>
    <row r="188" ht="15.75" customHeight="1">
      <c r="A188" s="2">
        <v>90.0</v>
      </c>
      <c r="B188" s="2" t="s">
        <v>189</v>
      </c>
      <c r="C188" s="2" t="s">
        <v>328</v>
      </c>
      <c r="D188" s="7" t="s">
        <v>86</v>
      </c>
      <c r="E188" s="7"/>
    </row>
    <row r="189" ht="15.75" customHeight="1">
      <c r="A189" s="2">
        <v>91.0</v>
      </c>
      <c r="B189" s="2" t="s">
        <v>189</v>
      </c>
      <c r="C189" s="75" t="s">
        <v>181</v>
      </c>
      <c r="D189" s="76" t="s">
        <v>86</v>
      </c>
      <c r="E189" s="7"/>
    </row>
    <row r="190" ht="15.75" customHeight="1"/>
    <row r="191" ht="15.75" customHeight="1">
      <c r="A191" s="2">
        <v>92.0</v>
      </c>
      <c r="B191" s="2" t="s">
        <v>41</v>
      </c>
      <c r="C191" s="2" t="s">
        <v>169</v>
      </c>
      <c r="D191" s="7" t="s">
        <v>86</v>
      </c>
      <c r="E191" s="7"/>
    </row>
    <row r="192" ht="15.75" customHeight="1">
      <c r="A192" s="2">
        <v>93.0</v>
      </c>
      <c r="B192" s="2" t="s">
        <v>41</v>
      </c>
      <c r="C192" s="2" t="s">
        <v>170</v>
      </c>
      <c r="D192" s="7" t="s">
        <v>86</v>
      </c>
      <c r="E192" s="7"/>
    </row>
    <row r="193" ht="15.75" customHeight="1">
      <c r="A193" s="2">
        <v>94.0</v>
      </c>
      <c r="B193" s="2" t="s">
        <v>41</v>
      </c>
      <c r="C193" s="2" t="s">
        <v>174</v>
      </c>
      <c r="D193" s="7" t="s">
        <v>86</v>
      </c>
      <c r="E193" s="7"/>
    </row>
    <row r="194" ht="15.75" customHeight="1">
      <c r="A194" s="2">
        <v>95.0</v>
      </c>
      <c r="B194" s="2" t="s">
        <v>41</v>
      </c>
      <c r="C194" s="2" t="s">
        <v>175</v>
      </c>
      <c r="D194" s="7" t="s">
        <v>86</v>
      </c>
      <c r="E194" s="7"/>
    </row>
    <row r="195" ht="15.75" customHeight="1">
      <c r="A195" s="2">
        <v>96.0</v>
      </c>
      <c r="B195" s="2" t="s">
        <v>41</v>
      </c>
      <c r="C195" s="2" t="s">
        <v>210</v>
      </c>
      <c r="D195" s="7" t="s">
        <v>86</v>
      </c>
      <c r="E195" s="7"/>
    </row>
    <row r="196" ht="15.75" customHeight="1">
      <c r="A196" s="2">
        <v>97.0</v>
      </c>
      <c r="B196" s="2" t="s">
        <v>41</v>
      </c>
      <c r="C196" s="2" t="s">
        <v>323</v>
      </c>
      <c r="D196" s="7" t="s">
        <v>86</v>
      </c>
      <c r="E196" s="7"/>
    </row>
    <row r="197" ht="15.75" customHeight="1">
      <c r="A197" s="2">
        <v>98.0</v>
      </c>
      <c r="B197" s="2" t="s">
        <v>41</v>
      </c>
      <c r="C197" s="2" t="s">
        <v>324</v>
      </c>
      <c r="D197" s="7" t="s">
        <v>86</v>
      </c>
      <c r="E197" s="7"/>
    </row>
    <row r="198" ht="15.75" customHeight="1">
      <c r="A198" s="2">
        <v>99.0</v>
      </c>
      <c r="B198" s="2" t="s">
        <v>41</v>
      </c>
      <c r="C198" s="2" t="s">
        <v>325</v>
      </c>
      <c r="D198" s="7" t="s">
        <v>86</v>
      </c>
      <c r="E198" s="7"/>
    </row>
    <row r="199" ht="15.75" customHeight="1">
      <c r="A199" s="2">
        <v>100.0</v>
      </c>
      <c r="B199" s="2" t="s">
        <v>41</v>
      </c>
      <c r="C199" s="2" t="s">
        <v>326</v>
      </c>
      <c r="D199" s="7" t="s">
        <v>86</v>
      </c>
      <c r="E199" s="7"/>
    </row>
    <row r="200" ht="15.75" customHeight="1">
      <c r="A200" s="2">
        <v>101.0</v>
      </c>
      <c r="B200" s="2" t="s">
        <v>41</v>
      </c>
      <c r="C200" s="2" t="s">
        <v>178</v>
      </c>
      <c r="D200" s="7" t="s">
        <v>86</v>
      </c>
      <c r="E200" s="7"/>
    </row>
    <row r="201" ht="15.75" customHeight="1">
      <c r="A201" s="2">
        <v>102.0</v>
      </c>
      <c r="B201" s="2" t="s">
        <v>41</v>
      </c>
      <c r="C201" s="2" t="s">
        <v>327</v>
      </c>
      <c r="D201" s="7" t="s">
        <v>86</v>
      </c>
      <c r="E201" s="7"/>
    </row>
    <row r="202" ht="15.75" customHeight="1">
      <c r="A202" s="2">
        <v>103.0</v>
      </c>
      <c r="B202" s="2" t="s">
        <v>41</v>
      </c>
      <c r="C202" s="2" t="s">
        <v>328</v>
      </c>
      <c r="D202" s="7" t="s">
        <v>86</v>
      </c>
      <c r="E202" s="7"/>
    </row>
    <row r="203" ht="15.75" customHeight="1">
      <c r="A203" s="2">
        <v>104.0</v>
      </c>
      <c r="B203" s="2" t="s">
        <v>41</v>
      </c>
      <c r="C203" s="75" t="s">
        <v>181</v>
      </c>
      <c r="D203" s="76" t="s">
        <v>86</v>
      </c>
      <c r="E203" s="7"/>
    </row>
    <row r="204" ht="15.75" customHeight="1"/>
    <row r="205" ht="15.75" customHeight="1">
      <c r="A205" s="2">
        <v>105.0</v>
      </c>
      <c r="B205" s="2" t="s">
        <v>10</v>
      </c>
      <c r="C205" s="2" t="s">
        <v>169</v>
      </c>
      <c r="D205" s="7">
        <v>1.0</v>
      </c>
      <c r="E205" s="7"/>
    </row>
    <row r="206" ht="15.75" customHeight="1">
      <c r="A206" s="2">
        <v>106.0</v>
      </c>
      <c r="B206" s="2" t="s">
        <v>10</v>
      </c>
      <c r="C206" s="2" t="s">
        <v>170</v>
      </c>
      <c r="D206" s="7">
        <v>0.875</v>
      </c>
      <c r="E206" s="7"/>
    </row>
    <row r="207" ht="15.75" customHeight="1">
      <c r="A207" s="2">
        <v>107.0</v>
      </c>
      <c r="B207" s="2" t="s">
        <v>10</v>
      </c>
      <c r="C207" s="2" t="s">
        <v>174</v>
      </c>
      <c r="D207" s="7">
        <v>1.0</v>
      </c>
      <c r="E207" s="7"/>
    </row>
    <row r="208" ht="15.75" customHeight="1">
      <c r="A208" s="2">
        <v>108.0</v>
      </c>
      <c r="B208" s="2" t="s">
        <v>10</v>
      </c>
      <c r="C208" s="2" t="s">
        <v>175</v>
      </c>
      <c r="D208" s="7">
        <v>1.0</v>
      </c>
      <c r="E208" s="7"/>
    </row>
    <row r="209" ht="15.75" customHeight="1">
      <c r="A209" s="2">
        <v>109.0</v>
      </c>
      <c r="B209" s="2" t="s">
        <v>10</v>
      </c>
      <c r="C209" s="2" t="s">
        <v>210</v>
      </c>
      <c r="D209" s="7">
        <v>1.0</v>
      </c>
      <c r="E209" s="7"/>
    </row>
    <row r="210" ht="15.75" customHeight="1">
      <c r="A210" s="2">
        <v>110.0</v>
      </c>
      <c r="B210" s="2" t="s">
        <v>10</v>
      </c>
      <c r="C210" s="2" t="s">
        <v>323</v>
      </c>
      <c r="D210" s="7">
        <v>1.0</v>
      </c>
      <c r="E210" s="7"/>
    </row>
    <row r="211" ht="15.75" customHeight="1">
      <c r="A211" s="2">
        <v>111.0</v>
      </c>
      <c r="B211" s="2" t="s">
        <v>10</v>
      </c>
      <c r="C211" s="2" t="s">
        <v>324</v>
      </c>
      <c r="D211" s="7">
        <v>1.0</v>
      </c>
      <c r="E211" s="7"/>
    </row>
    <row r="212" ht="15.75" customHeight="1">
      <c r="A212" s="2">
        <v>112.0</v>
      </c>
      <c r="B212" s="2" t="s">
        <v>10</v>
      </c>
      <c r="C212" s="2" t="s">
        <v>325</v>
      </c>
      <c r="D212" s="7">
        <v>1.0</v>
      </c>
      <c r="E212" s="7"/>
    </row>
    <row r="213" ht="15.75" customHeight="1">
      <c r="A213" s="2">
        <v>113.0</v>
      </c>
      <c r="B213" s="2" t="s">
        <v>10</v>
      </c>
      <c r="C213" s="2" t="s">
        <v>326</v>
      </c>
      <c r="D213" s="7">
        <v>0.6666667</v>
      </c>
      <c r="E213" s="7"/>
    </row>
    <row r="214" ht="15.75" customHeight="1">
      <c r="A214" s="2">
        <v>114.0</v>
      </c>
      <c r="B214" s="2" t="s">
        <v>10</v>
      </c>
      <c r="C214" s="2" t="s">
        <v>178</v>
      </c>
      <c r="D214" s="7" t="s">
        <v>86</v>
      </c>
      <c r="E214" s="7"/>
    </row>
    <row r="215" ht="15.75" customHeight="1">
      <c r="A215" s="2">
        <v>115.0</v>
      </c>
      <c r="B215" s="2" t="s">
        <v>10</v>
      </c>
      <c r="C215" s="2" t="s">
        <v>327</v>
      </c>
      <c r="D215" s="7" t="s">
        <v>86</v>
      </c>
      <c r="E215" s="7"/>
    </row>
    <row r="216" ht="15.75" customHeight="1">
      <c r="A216" s="2">
        <v>116.0</v>
      </c>
      <c r="B216" s="2" t="s">
        <v>10</v>
      </c>
      <c r="C216" s="2" t="s">
        <v>328</v>
      </c>
      <c r="D216" s="7" t="s">
        <v>86</v>
      </c>
      <c r="E216" s="7"/>
    </row>
    <row r="217" ht="15.75" customHeight="1">
      <c r="A217" s="2">
        <v>117.0</v>
      </c>
      <c r="B217" s="2" t="s">
        <v>10</v>
      </c>
      <c r="C217" s="75" t="s">
        <v>181</v>
      </c>
      <c r="D217" s="76" t="s">
        <v>86</v>
      </c>
      <c r="E217" s="7"/>
    </row>
    <row r="218" ht="15.75" customHeight="1"/>
    <row r="219" ht="15.75" customHeight="1">
      <c r="A219" s="2">
        <v>118.0</v>
      </c>
      <c r="B219" s="2" t="s">
        <v>47</v>
      </c>
      <c r="C219" s="2" t="s">
        <v>169</v>
      </c>
      <c r="D219" s="7" t="s">
        <v>86</v>
      </c>
      <c r="E219" s="7"/>
    </row>
    <row r="220" ht="15.75" customHeight="1">
      <c r="A220" s="2">
        <v>119.0</v>
      </c>
      <c r="B220" s="2" t="s">
        <v>47</v>
      </c>
      <c r="C220" s="2" t="s">
        <v>170</v>
      </c>
      <c r="D220" s="7" t="s">
        <v>86</v>
      </c>
      <c r="E220" s="7"/>
    </row>
    <row r="221" ht="15.75" customHeight="1">
      <c r="A221" s="2">
        <v>120.0</v>
      </c>
      <c r="B221" s="2" t="s">
        <v>47</v>
      </c>
      <c r="C221" s="2" t="s">
        <v>174</v>
      </c>
      <c r="D221" s="7" t="s">
        <v>86</v>
      </c>
      <c r="E221" s="7"/>
    </row>
    <row r="222" ht="15.75" customHeight="1">
      <c r="A222" s="2">
        <v>121.0</v>
      </c>
      <c r="B222" s="2" t="s">
        <v>47</v>
      </c>
      <c r="C222" s="2" t="s">
        <v>175</v>
      </c>
      <c r="D222" s="7" t="s">
        <v>86</v>
      </c>
      <c r="E222" s="7"/>
    </row>
    <row r="223" ht="15.75" customHeight="1">
      <c r="A223" s="2">
        <v>122.0</v>
      </c>
      <c r="B223" s="2" t="s">
        <v>47</v>
      </c>
      <c r="C223" s="2" t="s">
        <v>210</v>
      </c>
      <c r="D223" s="7" t="s">
        <v>86</v>
      </c>
      <c r="E223" s="7"/>
    </row>
    <row r="224" ht="15.75" customHeight="1">
      <c r="A224" s="2">
        <v>123.0</v>
      </c>
      <c r="B224" s="2" t="s">
        <v>47</v>
      </c>
      <c r="C224" s="2" t="s">
        <v>323</v>
      </c>
      <c r="D224" s="7" t="s">
        <v>86</v>
      </c>
      <c r="E224" s="7"/>
    </row>
    <row r="225" ht="15.75" customHeight="1">
      <c r="A225" s="2">
        <v>124.0</v>
      </c>
      <c r="B225" s="2" t="s">
        <v>47</v>
      </c>
      <c r="C225" s="2" t="s">
        <v>324</v>
      </c>
      <c r="D225" s="7" t="s">
        <v>86</v>
      </c>
      <c r="E225" s="7"/>
    </row>
    <row r="226" ht="15.75" customHeight="1">
      <c r="A226" s="2">
        <v>125.0</v>
      </c>
      <c r="B226" s="2" t="s">
        <v>47</v>
      </c>
      <c r="C226" s="2" t="s">
        <v>325</v>
      </c>
      <c r="D226" s="7" t="s">
        <v>86</v>
      </c>
      <c r="E226" s="7"/>
    </row>
    <row r="227" ht="15.75" customHeight="1">
      <c r="A227" s="2">
        <v>126.0</v>
      </c>
      <c r="B227" s="2" t="s">
        <v>47</v>
      </c>
      <c r="C227" s="2" t="s">
        <v>326</v>
      </c>
      <c r="D227" s="7" t="s">
        <v>86</v>
      </c>
      <c r="E227" s="7"/>
    </row>
    <row r="228" ht="15.75" customHeight="1">
      <c r="A228" s="2">
        <v>127.0</v>
      </c>
      <c r="B228" s="2" t="s">
        <v>47</v>
      </c>
      <c r="C228" s="2" t="s">
        <v>178</v>
      </c>
      <c r="D228" s="7" t="s">
        <v>86</v>
      </c>
      <c r="E228" s="7"/>
    </row>
    <row r="229" ht="15.75" customHeight="1">
      <c r="A229" s="2">
        <v>128.0</v>
      </c>
      <c r="B229" s="2" t="s">
        <v>47</v>
      </c>
      <c r="C229" s="2" t="s">
        <v>327</v>
      </c>
      <c r="D229" s="7" t="s">
        <v>86</v>
      </c>
      <c r="E229" s="7"/>
    </row>
    <row r="230" ht="15.75" customHeight="1">
      <c r="A230" s="2">
        <v>129.0</v>
      </c>
      <c r="B230" s="2" t="s">
        <v>47</v>
      </c>
      <c r="C230" s="2" t="s">
        <v>328</v>
      </c>
      <c r="D230" s="7" t="s">
        <v>86</v>
      </c>
      <c r="E230" s="7"/>
    </row>
    <row r="231" ht="15.75" customHeight="1">
      <c r="A231" s="2">
        <v>130.0</v>
      </c>
      <c r="B231" s="2" t="s">
        <v>47</v>
      </c>
      <c r="C231" s="75" t="s">
        <v>181</v>
      </c>
      <c r="D231" s="76" t="s">
        <v>86</v>
      </c>
      <c r="E231" s="7"/>
    </row>
    <row r="232" ht="15.75" customHeight="1"/>
    <row r="233" ht="15.75" customHeight="1">
      <c r="A233" s="2">
        <v>131.0</v>
      </c>
      <c r="B233" s="2" t="s">
        <v>24</v>
      </c>
      <c r="C233" s="2" t="s">
        <v>169</v>
      </c>
      <c r="D233" s="7">
        <v>0.75</v>
      </c>
      <c r="E233" s="7"/>
    </row>
    <row r="234" ht="15.75" customHeight="1">
      <c r="A234" s="2">
        <v>132.0</v>
      </c>
      <c r="B234" s="2" t="s">
        <v>24</v>
      </c>
      <c r="C234" s="2" t="s">
        <v>170</v>
      </c>
      <c r="D234" s="7">
        <v>0.0</v>
      </c>
      <c r="E234" s="7"/>
    </row>
    <row r="235" ht="15.75" customHeight="1">
      <c r="A235" s="2">
        <v>133.0</v>
      </c>
      <c r="B235" s="2" t="s">
        <v>24</v>
      </c>
      <c r="C235" s="2" t="s">
        <v>174</v>
      </c>
      <c r="D235" s="7">
        <v>0.3333333</v>
      </c>
      <c r="E235" s="7"/>
    </row>
    <row r="236" ht="15.75" customHeight="1">
      <c r="A236" s="2">
        <v>134.0</v>
      </c>
      <c r="B236" s="2" t="s">
        <v>24</v>
      </c>
      <c r="C236" s="2" t="s">
        <v>175</v>
      </c>
      <c r="D236" s="7">
        <v>0.3333333</v>
      </c>
      <c r="E236" s="7"/>
    </row>
    <row r="237" ht="15.75" customHeight="1">
      <c r="A237" s="2">
        <v>135.0</v>
      </c>
      <c r="B237" s="2" t="s">
        <v>24</v>
      </c>
      <c r="C237" s="2" t="s">
        <v>210</v>
      </c>
      <c r="D237" s="7">
        <v>0.0</v>
      </c>
      <c r="E237" s="7"/>
    </row>
    <row r="238" ht="15.75" customHeight="1">
      <c r="A238" s="2">
        <v>136.0</v>
      </c>
      <c r="B238" s="2" t="s">
        <v>24</v>
      </c>
      <c r="C238" s="2" t="s">
        <v>323</v>
      </c>
      <c r="D238" s="7">
        <v>0.0</v>
      </c>
      <c r="E238" s="7"/>
    </row>
    <row r="239" ht="15.75" customHeight="1">
      <c r="A239" s="2">
        <v>137.0</v>
      </c>
      <c r="B239" s="2" t="s">
        <v>24</v>
      </c>
      <c r="C239" s="2" t="s">
        <v>324</v>
      </c>
      <c r="D239" s="7">
        <v>0.0</v>
      </c>
      <c r="E239" s="7"/>
    </row>
    <row r="240" ht="15.75" customHeight="1">
      <c r="A240" s="2">
        <v>138.0</v>
      </c>
      <c r="B240" s="2" t="s">
        <v>24</v>
      </c>
      <c r="C240" s="2" t="s">
        <v>325</v>
      </c>
      <c r="D240" s="7">
        <v>0.0</v>
      </c>
      <c r="E240" s="7"/>
    </row>
    <row r="241" ht="15.75" customHeight="1">
      <c r="A241" s="2">
        <v>139.0</v>
      </c>
      <c r="B241" s="2" t="s">
        <v>24</v>
      </c>
      <c r="C241" s="2" t="s">
        <v>326</v>
      </c>
      <c r="D241" s="7">
        <v>0.0</v>
      </c>
      <c r="E241" s="7"/>
    </row>
    <row r="242" ht="15.75" customHeight="1">
      <c r="A242" s="2">
        <v>140.0</v>
      </c>
      <c r="B242" s="2" t="s">
        <v>24</v>
      </c>
      <c r="C242" s="2" t="s">
        <v>178</v>
      </c>
      <c r="D242" s="7" t="s">
        <v>86</v>
      </c>
      <c r="E242" s="7"/>
    </row>
    <row r="243" ht="15.75" customHeight="1">
      <c r="A243" s="2">
        <v>141.0</v>
      </c>
      <c r="B243" s="2" t="s">
        <v>24</v>
      </c>
      <c r="C243" s="2" t="s">
        <v>327</v>
      </c>
      <c r="D243" s="7" t="s">
        <v>86</v>
      </c>
      <c r="E243" s="7"/>
    </row>
    <row r="244" ht="15.75" customHeight="1">
      <c r="A244" s="2">
        <v>142.0</v>
      </c>
      <c r="B244" s="2" t="s">
        <v>24</v>
      </c>
      <c r="C244" s="2" t="s">
        <v>328</v>
      </c>
      <c r="D244" s="7" t="s">
        <v>86</v>
      </c>
      <c r="E244" s="7"/>
    </row>
    <row r="245" ht="15.75" customHeight="1">
      <c r="A245" s="2">
        <v>143.0</v>
      </c>
      <c r="B245" s="2" t="s">
        <v>24</v>
      </c>
      <c r="C245" s="75" t="s">
        <v>181</v>
      </c>
      <c r="D245" s="76" t="s">
        <v>86</v>
      </c>
      <c r="E245" s="7"/>
    </row>
    <row r="246" ht="15.75" customHeight="1"/>
    <row r="247" ht="15.75" customHeight="1">
      <c r="A247" s="2">
        <v>144.0</v>
      </c>
      <c r="B247" s="2" t="s">
        <v>35</v>
      </c>
      <c r="C247" s="2" t="s">
        <v>169</v>
      </c>
      <c r="D247" s="7">
        <v>1.0</v>
      </c>
      <c r="E247" s="7"/>
    </row>
    <row r="248" ht="15.75" customHeight="1">
      <c r="A248" s="2">
        <v>145.0</v>
      </c>
      <c r="B248" s="2" t="s">
        <v>35</v>
      </c>
      <c r="C248" s="2" t="s">
        <v>170</v>
      </c>
      <c r="D248" s="7" t="s">
        <v>86</v>
      </c>
      <c r="E248" s="7"/>
    </row>
    <row r="249" ht="15.75" customHeight="1">
      <c r="A249" s="2">
        <v>146.0</v>
      </c>
      <c r="B249" s="2" t="s">
        <v>35</v>
      </c>
      <c r="C249" s="2" t="s">
        <v>174</v>
      </c>
      <c r="D249" s="7" t="s">
        <v>86</v>
      </c>
      <c r="E249" s="7"/>
    </row>
    <row r="250" ht="15.75" customHeight="1">
      <c r="A250" s="2">
        <v>147.0</v>
      </c>
      <c r="B250" s="2" t="s">
        <v>35</v>
      </c>
      <c r="C250" s="2" t="s">
        <v>175</v>
      </c>
      <c r="D250" s="7" t="s">
        <v>86</v>
      </c>
      <c r="E250" s="7"/>
    </row>
    <row r="251" ht="15.75" customHeight="1">
      <c r="A251" s="2">
        <v>148.0</v>
      </c>
      <c r="B251" s="2" t="s">
        <v>35</v>
      </c>
      <c r="C251" s="2" t="s">
        <v>210</v>
      </c>
      <c r="D251" s="7" t="s">
        <v>86</v>
      </c>
      <c r="E251" s="7"/>
    </row>
    <row r="252" ht="15.75" customHeight="1">
      <c r="A252" s="2">
        <v>149.0</v>
      </c>
      <c r="B252" s="2" t="s">
        <v>35</v>
      </c>
      <c r="C252" s="2" t="s">
        <v>323</v>
      </c>
      <c r="D252" s="7" t="s">
        <v>86</v>
      </c>
      <c r="E252" s="7"/>
    </row>
    <row r="253" ht="15.75" customHeight="1">
      <c r="A253" s="2">
        <v>150.0</v>
      </c>
      <c r="B253" s="2" t="s">
        <v>35</v>
      </c>
      <c r="C253" s="2" t="s">
        <v>324</v>
      </c>
      <c r="D253" s="7" t="s">
        <v>86</v>
      </c>
      <c r="E253" s="7"/>
    </row>
    <row r="254" ht="15.75" customHeight="1">
      <c r="A254" s="2">
        <v>151.0</v>
      </c>
      <c r="B254" s="2" t="s">
        <v>35</v>
      </c>
      <c r="C254" s="2" t="s">
        <v>325</v>
      </c>
      <c r="D254" s="7" t="s">
        <v>86</v>
      </c>
      <c r="E254" s="7"/>
    </row>
    <row r="255" ht="15.75" customHeight="1">
      <c r="A255" s="2">
        <v>152.0</v>
      </c>
      <c r="B255" s="2" t="s">
        <v>35</v>
      </c>
      <c r="C255" s="2" t="s">
        <v>326</v>
      </c>
      <c r="D255" s="7" t="s">
        <v>86</v>
      </c>
      <c r="E255" s="7"/>
    </row>
    <row r="256" ht="15.75" customHeight="1">
      <c r="A256" s="2">
        <v>153.0</v>
      </c>
      <c r="B256" s="2" t="s">
        <v>35</v>
      </c>
      <c r="C256" s="2" t="s">
        <v>178</v>
      </c>
      <c r="D256" s="7" t="s">
        <v>86</v>
      </c>
      <c r="E256" s="7"/>
    </row>
    <row r="257" ht="15.75" customHeight="1">
      <c r="A257" s="2">
        <v>154.0</v>
      </c>
      <c r="B257" s="2" t="s">
        <v>35</v>
      </c>
      <c r="C257" s="2" t="s">
        <v>327</v>
      </c>
      <c r="D257" s="7" t="s">
        <v>86</v>
      </c>
      <c r="E257" s="7"/>
    </row>
    <row r="258" ht="15.75" customHeight="1">
      <c r="A258" s="2">
        <v>155.0</v>
      </c>
      <c r="B258" s="2" t="s">
        <v>35</v>
      </c>
      <c r="C258" s="2" t="s">
        <v>328</v>
      </c>
      <c r="D258" s="7" t="s">
        <v>86</v>
      </c>
      <c r="E258" s="7"/>
    </row>
    <row r="259" ht="15.75" customHeight="1">
      <c r="A259" s="2">
        <v>156.0</v>
      </c>
      <c r="B259" s="2" t="s">
        <v>35</v>
      </c>
      <c r="C259" s="75" t="s">
        <v>181</v>
      </c>
      <c r="D259" s="76" t="s">
        <v>86</v>
      </c>
      <c r="E259" s="7"/>
    </row>
    <row r="260" ht="15.75" customHeight="1"/>
    <row r="261" ht="15.75" customHeight="1">
      <c r="A261" s="2">
        <v>157.0</v>
      </c>
      <c r="B261" s="2" t="s">
        <v>49</v>
      </c>
      <c r="C261" s="2" t="s">
        <v>169</v>
      </c>
      <c r="D261" s="7">
        <v>1.0</v>
      </c>
      <c r="E261" s="7"/>
    </row>
    <row r="262" ht="15.75" customHeight="1">
      <c r="A262" s="2">
        <v>158.0</v>
      </c>
      <c r="B262" s="2" t="s">
        <v>49</v>
      </c>
      <c r="C262" s="2" t="s">
        <v>170</v>
      </c>
      <c r="D262" s="7" t="s">
        <v>86</v>
      </c>
      <c r="E262" s="7"/>
    </row>
    <row r="263" ht="15.75" customHeight="1">
      <c r="A263" s="2">
        <v>159.0</v>
      </c>
      <c r="B263" s="2" t="s">
        <v>49</v>
      </c>
      <c r="C263" s="2" t="s">
        <v>174</v>
      </c>
      <c r="D263" s="7" t="s">
        <v>86</v>
      </c>
      <c r="E263" s="7"/>
    </row>
    <row r="264" ht="15.75" customHeight="1">
      <c r="A264" s="2">
        <v>160.0</v>
      </c>
      <c r="B264" s="2" t="s">
        <v>49</v>
      </c>
      <c r="C264" s="2" t="s">
        <v>175</v>
      </c>
      <c r="D264" s="7" t="s">
        <v>86</v>
      </c>
      <c r="E264" s="7"/>
    </row>
    <row r="265" ht="15.75" customHeight="1">
      <c r="A265" s="2">
        <v>161.0</v>
      </c>
      <c r="B265" s="2" t="s">
        <v>49</v>
      </c>
      <c r="C265" s="2" t="s">
        <v>210</v>
      </c>
      <c r="D265" s="7" t="s">
        <v>86</v>
      </c>
      <c r="E265" s="7"/>
    </row>
    <row r="266" ht="15.75" customHeight="1">
      <c r="A266" s="2">
        <v>162.0</v>
      </c>
      <c r="B266" s="2" t="s">
        <v>49</v>
      </c>
      <c r="C266" s="2" t="s">
        <v>323</v>
      </c>
      <c r="D266" s="7" t="s">
        <v>86</v>
      </c>
      <c r="E266" s="7"/>
    </row>
    <row r="267" ht="15.75" customHeight="1">
      <c r="A267" s="2">
        <v>163.0</v>
      </c>
      <c r="B267" s="2" t="s">
        <v>49</v>
      </c>
      <c r="C267" s="2" t="s">
        <v>324</v>
      </c>
      <c r="D267" s="7" t="s">
        <v>86</v>
      </c>
      <c r="E267" s="7"/>
    </row>
    <row r="268" ht="15.75" customHeight="1">
      <c r="A268" s="2">
        <v>164.0</v>
      </c>
      <c r="B268" s="2" t="s">
        <v>49</v>
      </c>
      <c r="C268" s="2" t="s">
        <v>325</v>
      </c>
      <c r="D268" s="7" t="s">
        <v>86</v>
      </c>
      <c r="E268" s="7"/>
    </row>
    <row r="269" ht="15.75" customHeight="1">
      <c r="A269" s="2">
        <v>165.0</v>
      </c>
      <c r="B269" s="2" t="s">
        <v>49</v>
      </c>
      <c r="C269" s="2" t="s">
        <v>326</v>
      </c>
      <c r="D269" s="7" t="s">
        <v>86</v>
      </c>
      <c r="E269" s="7"/>
    </row>
    <row r="270" ht="15.75" customHeight="1">
      <c r="A270" s="2">
        <v>166.0</v>
      </c>
      <c r="B270" s="2" t="s">
        <v>49</v>
      </c>
      <c r="C270" s="2" t="s">
        <v>178</v>
      </c>
      <c r="D270" s="7" t="s">
        <v>86</v>
      </c>
      <c r="E270" s="7"/>
    </row>
    <row r="271" ht="15.75" customHeight="1">
      <c r="A271" s="2">
        <v>167.0</v>
      </c>
      <c r="B271" s="2" t="s">
        <v>49</v>
      </c>
      <c r="C271" s="2" t="s">
        <v>327</v>
      </c>
      <c r="D271" s="7" t="s">
        <v>86</v>
      </c>
      <c r="E271" s="7"/>
    </row>
    <row r="272" ht="15.75" customHeight="1">
      <c r="A272" s="2">
        <v>168.0</v>
      </c>
      <c r="B272" s="2" t="s">
        <v>49</v>
      </c>
      <c r="C272" s="2" t="s">
        <v>328</v>
      </c>
      <c r="D272" s="7" t="s">
        <v>86</v>
      </c>
      <c r="E272" s="7"/>
    </row>
    <row r="273" ht="15.75" customHeight="1">
      <c r="A273" s="2">
        <v>169.0</v>
      </c>
      <c r="B273" s="2" t="s">
        <v>49</v>
      </c>
      <c r="C273" s="75" t="s">
        <v>181</v>
      </c>
      <c r="D273" s="76" t="s">
        <v>86</v>
      </c>
      <c r="E273" s="7"/>
    </row>
    <row r="274" ht="15.75" customHeight="1"/>
    <row r="275" ht="15.75" customHeight="1">
      <c r="A275" s="2">
        <v>170.0</v>
      </c>
      <c r="B275" s="2" t="s">
        <v>19</v>
      </c>
      <c r="C275" s="2" t="s">
        <v>169</v>
      </c>
      <c r="D275" s="7">
        <v>1.0</v>
      </c>
      <c r="E275" s="7"/>
    </row>
    <row r="276" ht="15.75" customHeight="1">
      <c r="A276" s="2">
        <v>171.0</v>
      </c>
      <c r="B276" s="2" t="s">
        <v>19</v>
      </c>
      <c r="C276" s="2" t="s">
        <v>170</v>
      </c>
      <c r="D276" s="7">
        <v>1.0</v>
      </c>
      <c r="E276" s="7"/>
    </row>
    <row r="277" ht="15.75" customHeight="1">
      <c r="A277" s="2">
        <v>172.0</v>
      </c>
      <c r="B277" s="2" t="s">
        <v>19</v>
      </c>
      <c r="C277" s="2" t="s">
        <v>174</v>
      </c>
      <c r="D277" s="7">
        <v>1.0</v>
      </c>
      <c r="E277" s="7"/>
    </row>
    <row r="278" ht="15.75" customHeight="1">
      <c r="A278" s="2">
        <v>173.0</v>
      </c>
      <c r="B278" s="2" t="s">
        <v>19</v>
      </c>
      <c r="C278" s="2" t="s">
        <v>175</v>
      </c>
      <c r="D278" s="7">
        <v>1.0</v>
      </c>
      <c r="E278" s="7"/>
    </row>
    <row r="279" ht="15.75" customHeight="1">
      <c r="A279" s="2">
        <v>174.0</v>
      </c>
      <c r="B279" s="2" t="s">
        <v>19</v>
      </c>
      <c r="C279" s="2" t="s">
        <v>210</v>
      </c>
      <c r="D279" s="7">
        <v>1.0</v>
      </c>
      <c r="E279" s="7"/>
    </row>
    <row r="280" ht="15.75" customHeight="1">
      <c r="A280" s="2">
        <v>175.0</v>
      </c>
      <c r="B280" s="2" t="s">
        <v>19</v>
      </c>
      <c r="C280" s="2" t="s">
        <v>323</v>
      </c>
      <c r="D280" s="7">
        <v>1.0</v>
      </c>
      <c r="E280" s="7"/>
    </row>
    <row r="281" ht="15.75" customHeight="1">
      <c r="A281" s="2">
        <v>176.0</v>
      </c>
      <c r="B281" s="2" t="s">
        <v>19</v>
      </c>
      <c r="C281" s="2" t="s">
        <v>324</v>
      </c>
      <c r="D281" s="7">
        <v>1.0</v>
      </c>
      <c r="E281" s="7"/>
    </row>
    <row r="282" ht="15.75" customHeight="1">
      <c r="A282" s="2">
        <v>177.0</v>
      </c>
      <c r="B282" s="2" t="s">
        <v>19</v>
      </c>
      <c r="C282" s="2" t="s">
        <v>325</v>
      </c>
      <c r="D282" s="7">
        <v>1.0</v>
      </c>
      <c r="E282" s="7"/>
    </row>
    <row r="283" ht="15.75" customHeight="1">
      <c r="A283" s="2">
        <v>178.0</v>
      </c>
      <c r="B283" s="2" t="s">
        <v>19</v>
      </c>
      <c r="C283" s="2" t="s">
        <v>326</v>
      </c>
      <c r="D283" s="7">
        <v>1.0</v>
      </c>
      <c r="E283" s="7"/>
    </row>
    <row r="284" ht="15.75" customHeight="1">
      <c r="A284" s="2">
        <v>179.0</v>
      </c>
      <c r="B284" s="2" t="s">
        <v>19</v>
      </c>
      <c r="C284" s="2" t="s">
        <v>178</v>
      </c>
      <c r="D284" s="7" t="s">
        <v>86</v>
      </c>
      <c r="E284" s="7"/>
    </row>
    <row r="285" ht="15.75" customHeight="1">
      <c r="A285" s="2">
        <v>180.0</v>
      </c>
      <c r="B285" s="2" t="s">
        <v>19</v>
      </c>
      <c r="C285" s="2" t="s">
        <v>327</v>
      </c>
      <c r="D285" s="7" t="s">
        <v>86</v>
      </c>
      <c r="E285" s="7"/>
    </row>
    <row r="286" ht="15.75" customHeight="1">
      <c r="A286" s="2">
        <v>181.0</v>
      </c>
      <c r="B286" s="2" t="s">
        <v>19</v>
      </c>
      <c r="C286" s="2" t="s">
        <v>328</v>
      </c>
      <c r="D286" s="7" t="s">
        <v>86</v>
      </c>
      <c r="E286" s="7"/>
    </row>
    <row r="287" ht="15.75" customHeight="1">
      <c r="A287" s="2">
        <v>182.0</v>
      </c>
      <c r="B287" s="2" t="s">
        <v>19</v>
      </c>
      <c r="C287" s="75" t="s">
        <v>181</v>
      </c>
      <c r="D287" s="76" t="s">
        <v>86</v>
      </c>
      <c r="E287" s="7"/>
    </row>
    <row r="288" ht="15.75" customHeight="1"/>
    <row r="289" ht="15.75" customHeight="1">
      <c r="A289" s="2">
        <v>183.0</v>
      </c>
      <c r="B289" s="2" t="s">
        <v>43</v>
      </c>
      <c r="C289" s="2" t="s">
        <v>169</v>
      </c>
      <c r="D289" s="7" t="s">
        <v>86</v>
      </c>
      <c r="E289" s="7"/>
    </row>
    <row r="290" ht="15.75" customHeight="1">
      <c r="A290" s="2">
        <v>184.0</v>
      </c>
      <c r="B290" s="2" t="s">
        <v>43</v>
      </c>
      <c r="C290" s="2" t="s">
        <v>170</v>
      </c>
      <c r="D290" s="7">
        <v>1.0</v>
      </c>
      <c r="E290" s="7"/>
    </row>
    <row r="291" ht="15.75" customHeight="1">
      <c r="A291" s="2">
        <v>185.0</v>
      </c>
      <c r="B291" s="2" t="s">
        <v>43</v>
      </c>
      <c r="C291" s="2" t="s">
        <v>174</v>
      </c>
      <c r="D291" s="7" t="s">
        <v>86</v>
      </c>
      <c r="E291" s="7"/>
    </row>
    <row r="292" ht="15.75" customHeight="1">
      <c r="A292" s="2">
        <v>186.0</v>
      </c>
      <c r="B292" s="2" t="s">
        <v>43</v>
      </c>
      <c r="C292" s="2" t="s">
        <v>175</v>
      </c>
      <c r="D292" s="7" t="s">
        <v>86</v>
      </c>
      <c r="E292" s="7"/>
    </row>
    <row r="293" ht="15.75" customHeight="1">
      <c r="A293" s="2">
        <v>187.0</v>
      </c>
      <c r="B293" s="2" t="s">
        <v>43</v>
      </c>
      <c r="C293" s="2" t="s">
        <v>210</v>
      </c>
      <c r="D293" s="7" t="s">
        <v>86</v>
      </c>
      <c r="E293" s="7"/>
    </row>
    <row r="294" ht="15.75" customHeight="1">
      <c r="A294" s="2">
        <v>188.0</v>
      </c>
      <c r="B294" s="2" t="s">
        <v>43</v>
      </c>
      <c r="C294" s="2" t="s">
        <v>323</v>
      </c>
      <c r="D294" s="7" t="s">
        <v>86</v>
      </c>
      <c r="E294" s="7"/>
    </row>
    <row r="295" ht="15.75" customHeight="1">
      <c r="A295" s="2">
        <v>189.0</v>
      </c>
      <c r="B295" s="2" t="s">
        <v>43</v>
      </c>
      <c r="C295" s="2" t="s">
        <v>324</v>
      </c>
      <c r="D295" s="7" t="s">
        <v>86</v>
      </c>
      <c r="E295" s="7"/>
    </row>
    <row r="296" ht="15.75" customHeight="1">
      <c r="A296" s="2">
        <v>190.0</v>
      </c>
      <c r="B296" s="2" t="s">
        <v>43</v>
      </c>
      <c r="C296" s="2" t="s">
        <v>325</v>
      </c>
      <c r="D296" s="7" t="s">
        <v>86</v>
      </c>
      <c r="E296" s="7"/>
    </row>
    <row r="297" ht="15.75" customHeight="1">
      <c r="A297" s="2">
        <v>191.0</v>
      </c>
      <c r="B297" s="2" t="s">
        <v>43</v>
      </c>
      <c r="C297" s="2" t="s">
        <v>326</v>
      </c>
      <c r="D297" s="7" t="s">
        <v>86</v>
      </c>
      <c r="E297" s="7"/>
    </row>
    <row r="298" ht="15.75" customHeight="1">
      <c r="A298" s="2">
        <v>192.0</v>
      </c>
      <c r="B298" s="2" t="s">
        <v>43</v>
      </c>
      <c r="C298" s="2" t="s">
        <v>178</v>
      </c>
      <c r="D298" s="7" t="s">
        <v>86</v>
      </c>
      <c r="E298" s="7"/>
    </row>
    <row r="299" ht="15.75" customHeight="1">
      <c r="A299" s="2">
        <v>193.0</v>
      </c>
      <c r="B299" s="2" t="s">
        <v>43</v>
      </c>
      <c r="C299" s="2" t="s">
        <v>327</v>
      </c>
      <c r="D299" s="7" t="s">
        <v>86</v>
      </c>
      <c r="E299" s="7"/>
    </row>
    <row r="300" ht="15.75" customHeight="1">
      <c r="A300" s="2">
        <v>194.0</v>
      </c>
      <c r="B300" s="2" t="s">
        <v>43</v>
      </c>
      <c r="C300" s="2" t="s">
        <v>328</v>
      </c>
      <c r="D300" s="7" t="s">
        <v>86</v>
      </c>
      <c r="E300" s="7"/>
    </row>
    <row r="301" ht="15.75" customHeight="1">
      <c r="A301" s="2">
        <v>195.0</v>
      </c>
      <c r="B301" s="2" t="s">
        <v>43</v>
      </c>
      <c r="C301" s="75" t="s">
        <v>181</v>
      </c>
      <c r="D301" s="76" t="s">
        <v>86</v>
      </c>
      <c r="E301" s="7"/>
    </row>
    <row r="302" ht="15.75" customHeight="1"/>
    <row r="303" ht="15.75" customHeight="1">
      <c r="A303" s="2">
        <v>196.0</v>
      </c>
      <c r="B303" s="2" t="s">
        <v>51</v>
      </c>
      <c r="C303" s="2" t="s">
        <v>169</v>
      </c>
      <c r="D303" s="7">
        <v>1.0</v>
      </c>
      <c r="E303" s="7"/>
    </row>
    <row r="304" ht="15.75" customHeight="1">
      <c r="A304" s="2">
        <v>197.0</v>
      </c>
      <c r="B304" s="2" t="s">
        <v>51</v>
      </c>
      <c r="C304" s="2" t="s">
        <v>170</v>
      </c>
      <c r="D304" s="7" t="s">
        <v>86</v>
      </c>
      <c r="E304" s="7"/>
    </row>
    <row r="305" ht="15.75" customHeight="1">
      <c r="A305" s="2">
        <v>198.0</v>
      </c>
      <c r="B305" s="2" t="s">
        <v>51</v>
      </c>
      <c r="C305" s="2" t="s">
        <v>174</v>
      </c>
      <c r="D305" s="7" t="s">
        <v>86</v>
      </c>
      <c r="E305" s="7"/>
    </row>
    <row r="306" ht="15.75" customHeight="1">
      <c r="A306" s="2">
        <v>199.0</v>
      </c>
      <c r="B306" s="2" t="s">
        <v>51</v>
      </c>
      <c r="C306" s="2" t="s">
        <v>175</v>
      </c>
      <c r="D306" s="7" t="s">
        <v>86</v>
      </c>
      <c r="E306" s="7"/>
    </row>
    <row r="307" ht="15.75" customHeight="1">
      <c r="A307" s="2">
        <v>200.0</v>
      </c>
      <c r="B307" s="2" t="s">
        <v>51</v>
      </c>
      <c r="C307" s="2" t="s">
        <v>210</v>
      </c>
      <c r="D307" s="7" t="s">
        <v>86</v>
      </c>
      <c r="E307" s="7"/>
    </row>
    <row r="308" ht="15.75" customHeight="1">
      <c r="A308" s="2">
        <v>201.0</v>
      </c>
      <c r="B308" s="2" t="s">
        <v>51</v>
      </c>
      <c r="C308" s="2" t="s">
        <v>323</v>
      </c>
      <c r="D308" s="7" t="s">
        <v>86</v>
      </c>
      <c r="E308" s="7"/>
    </row>
    <row r="309" ht="15.75" customHeight="1">
      <c r="A309" s="2">
        <v>202.0</v>
      </c>
      <c r="B309" s="2" t="s">
        <v>51</v>
      </c>
      <c r="C309" s="2" t="s">
        <v>324</v>
      </c>
      <c r="D309" s="7" t="s">
        <v>86</v>
      </c>
      <c r="E309" s="7"/>
    </row>
    <row r="310" ht="15.75" customHeight="1">
      <c r="A310" s="2">
        <v>203.0</v>
      </c>
      <c r="B310" s="2" t="s">
        <v>51</v>
      </c>
      <c r="C310" s="2" t="s">
        <v>325</v>
      </c>
      <c r="D310" s="7" t="s">
        <v>86</v>
      </c>
      <c r="E310" s="7"/>
    </row>
    <row r="311" ht="15.75" customHeight="1">
      <c r="A311" s="2">
        <v>204.0</v>
      </c>
      <c r="B311" s="2" t="s">
        <v>51</v>
      </c>
      <c r="C311" s="2" t="s">
        <v>326</v>
      </c>
      <c r="D311" s="7" t="s">
        <v>86</v>
      </c>
      <c r="E311" s="7"/>
    </row>
    <row r="312" ht="15.75" customHeight="1">
      <c r="A312" s="2">
        <v>205.0</v>
      </c>
      <c r="B312" s="2" t="s">
        <v>51</v>
      </c>
      <c r="C312" s="2" t="s">
        <v>178</v>
      </c>
      <c r="D312" s="7" t="s">
        <v>86</v>
      </c>
      <c r="E312" s="7"/>
    </row>
    <row r="313" ht="15.75" customHeight="1">
      <c r="A313" s="2">
        <v>206.0</v>
      </c>
      <c r="B313" s="2" t="s">
        <v>51</v>
      </c>
      <c r="C313" s="2" t="s">
        <v>327</v>
      </c>
      <c r="D313" s="7" t="s">
        <v>86</v>
      </c>
      <c r="E313" s="7"/>
    </row>
    <row r="314" ht="15.75" customHeight="1">
      <c r="A314" s="2">
        <v>207.0</v>
      </c>
      <c r="B314" s="2" t="s">
        <v>51</v>
      </c>
      <c r="C314" s="2" t="s">
        <v>328</v>
      </c>
      <c r="D314" s="7" t="s">
        <v>86</v>
      </c>
      <c r="E314" s="7"/>
    </row>
    <row r="315" ht="15.75" customHeight="1">
      <c r="A315" s="2">
        <v>208.0</v>
      </c>
      <c r="B315" s="2" t="s">
        <v>51</v>
      </c>
      <c r="C315" s="75" t="s">
        <v>181</v>
      </c>
      <c r="D315" s="76" t="s">
        <v>86</v>
      </c>
      <c r="E315" s="7"/>
    </row>
    <row r="316" ht="15.75" customHeight="1"/>
    <row r="317" ht="15.75" customHeight="1">
      <c r="A317" s="2">
        <v>209.0</v>
      </c>
      <c r="B317" s="2" t="s">
        <v>15</v>
      </c>
      <c r="C317" s="2" t="s">
        <v>169</v>
      </c>
      <c r="D317" s="7">
        <v>1.0</v>
      </c>
      <c r="E317" s="7"/>
    </row>
    <row r="318" ht="15.75" customHeight="1">
      <c r="A318" s="2">
        <v>210.0</v>
      </c>
      <c r="B318" s="2" t="s">
        <v>15</v>
      </c>
      <c r="C318" s="2" t="s">
        <v>170</v>
      </c>
      <c r="D318" s="7">
        <v>0.0</v>
      </c>
      <c r="E318" s="7"/>
    </row>
    <row r="319" ht="15.75" customHeight="1">
      <c r="A319" s="2">
        <v>211.0</v>
      </c>
      <c r="B319" s="2" t="s">
        <v>15</v>
      </c>
      <c r="C319" s="2" t="s">
        <v>174</v>
      </c>
      <c r="D319" s="7">
        <v>1.0</v>
      </c>
      <c r="E319" s="7"/>
    </row>
    <row r="320" ht="15.75" customHeight="1">
      <c r="A320" s="2">
        <v>212.0</v>
      </c>
      <c r="B320" s="2" t="s">
        <v>15</v>
      </c>
      <c r="C320" s="2" t="s">
        <v>175</v>
      </c>
      <c r="D320" s="7">
        <v>1.0</v>
      </c>
      <c r="E320" s="7"/>
    </row>
    <row r="321" ht="15.75" customHeight="1">
      <c r="A321" s="2">
        <v>213.0</v>
      </c>
      <c r="B321" s="2" t="s">
        <v>15</v>
      </c>
      <c r="C321" s="2" t="s">
        <v>210</v>
      </c>
      <c r="D321" s="7" t="s">
        <v>86</v>
      </c>
      <c r="E321" s="7"/>
    </row>
    <row r="322" ht="15.75" customHeight="1">
      <c r="A322" s="2">
        <v>214.0</v>
      </c>
      <c r="B322" s="2" t="s">
        <v>15</v>
      </c>
      <c r="C322" s="2" t="s">
        <v>323</v>
      </c>
      <c r="D322" s="7" t="s">
        <v>86</v>
      </c>
      <c r="E322" s="7"/>
    </row>
    <row r="323" ht="15.75" customHeight="1">
      <c r="A323" s="2">
        <v>215.0</v>
      </c>
      <c r="B323" s="2" t="s">
        <v>15</v>
      </c>
      <c r="C323" s="2" t="s">
        <v>324</v>
      </c>
      <c r="D323" s="7" t="s">
        <v>86</v>
      </c>
      <c r="E323" s="7"/>
    </row>
    <row r="324" ht="15.75" customHeight="1">
      <c r="A324" s="2">
        <v>216.0</v>
      </c>
      <c r="B324" s="2" t="s">
        <v>15</v>
      </c>
      <c r="C324" s="2" t="s">
        <v>325</v>
      </c>
      <c r="D324" s="7" t="s">
        <v>86</v>
      </c>
      <c r="E324" s="7"/>
    </row>
    <row r="325" ht="15.75" customHeight="1">
      <c r="A325" s="2">
        <v>217.0</v>
      </c>
      <c r="B325" s="2" t="s">
        <v>15</v>
      </c>
      <c r="C325" s="2" t="s">
        <v>326</v>
      </c>
      <c r="D325" s="7" t="s">
        <v>86</v>
      </c>
      <c r="E325" s="7"/>
    </row>
    <row r="326" ht="15.75" customHeight="1">
      <c r="A326" s="2">
        <v>218.0</v>
      </c>
      <c r="B326" s="2" t="s">
        <v>15</v>
      </c>
      <c r="C326" s="2" t="s">
        <v>178</v>
      </c>
      <c r="D326" s="7" t="s">
        <v>86</v>
      </c>
      <c r="E326" s="7"/>
    </row>
    <row r="327" ht="15.75" customHeight="1">
      <c r="A327" s="2">
        <v>219.0</v>
      </c>
      <c r="B327" s="2" t="s">
        <v>15</v>
      </c>
      <c r="C327" s="2" t="s">
        <v>327</v>
      </c>
      <c r="D327" s="7" t="s">
        <v>86</v>
      </c>
      <c r="E327" s="7"/>
    </row>
    <row r="328" ht="15.75" customHeight="1">
      <c r="A328" s="2">
        <v>220.0</v>
      </c>
      <c r="B328" s="2" t="s">
        <v>15</v>
      </c>
      <c r="C328" s="2" t="s">
        <v>328</v>
      </c>
      <c r="D328" s="7" t="s">
        <v>86</v>
      </c>
      <c r="E328" s="7"/>
    </row>
    <row r="329" ht="15.75" customHeight="1">
      <c r="A329" s="2">
        <v>221.0</v>
      </c>
      <c r="B329" s="2" t="s">
        <v>15</v>
      </c>
      <c r="C329" s="75" t="s">
        <v>181</v>
      </c>
      <c r="D329" s="76" t="s">
        <v>86</v>
      </c>
      <c r="E329" s="7"/>
    </row>
    <row r="330" ht="15.75" customHeight="1"/>
    <row r="331" ht="15.75" customHeight="1">
      <c r="A331" s="2">
        <v>222.0</v>
      </c>
      <c r="B331" s="2" t="s">
        <v>21</v>
      </c>
      <c r="C331" s="2" t="s">
        <v>169</v>
      </c>
      <c r="D331" s="7">
        <v>1.0</v>
      </c>
      <c r="E331" s="7"/>
    </row>
    <row r="332" ht="15.75" customHeight="1">
      <c r="A332" s="2">
        <v>223.0</v>
      </c>
      <c r="B332" s="2" t="s">
        <v>21</v>
      </c>
      <c r="C332" s="2" t="s">
        <v>170</v>
      </c>
      <c r="D332" s="7">
        <v>0.0</v>
      </c>
      <c r="E332" s="7"/>
    </row>
    <row r="333" ht="15.75" customHeight="1">
      <c r="A333" s="2">
        <v>224.0</v>
      </c>
      <c r="B333" s="2" t="s">
        <v>21</v>
      </c>
      <c r="C333" s="2" t="s">
        <v>174</v>
      </c>
      <c r="D333" s="7" t="s">
        <v>86</v>
      </c>
      <c r="E333" s="7"/>
    </row>
    <row r="334" ht="15.75" customHeight="1">
      <c r="A334" s="2">
        <v>225.0</v>
      </c>
      <c r="B334" s="2" t="s">
        <v>21</v>
      </c>
      <c r="C334" s="2" t="s">
        <v>175</v>
      </c>
      <c r="D334" s="7">
        <v>1.0</v>
      </c>
      <c r="E334" s="7"/>
    </row>
    <row r="335" ht="15.75" customHeight="1">
      <c r="A335" s="2">
        <v>226.0</v>
      </c>
      <c r="B335" s="2" t="s">
        <v>21</v>
      </c>
      <c r="C335" s="2" t="s">
        <v>210</v>
      </c>
      <c r="D335" s="7">
        <v>0.0</v>
      </c>
      <c r="E335" s="7"/>
    </row>
    <row r="336" ht="15.75" customHeight="1">
      <c r="A336" s="2">
        <v>227.0</v>
      </c>
      <c r="B336" s="2" t="s">
        <v>21</v>
      </c>
      <c r="C336" s="2" t="s">
        <v>323</v>
      </c>
      <c r="D336" s="7">
        <v>0.0</v>
      </c>
      <c r="E336" s="7"/>
    </row>
    <row r="337" ht="15.75" customHeight="1">
      <c r="A337" s="2">
        <v>228.0</v>
      </c>
      <c r="B337" s="2" t="s">
        <v>21</v>
      </c>
      <c r="C337" s="2" t="s">
        <v>324</v>
      </c>
      <c r="D337" s="7" t="s">
        <v>86</v>
      </c>
      <c r="E337" s="7"/>
    </row>
    <row r="338" ht="15.75" customHeight="1">
      <c r="A338" s="2">
        <v>229.0</v>
      </c>
      <c r="B338" s="2" t="s">
        <v>21</v>
      </c>
      <c r="C338" s="2" t="s">
        <v>325</v>
      </c>
      <c r="D338" s="7" t="s">
        <v>86</v>
      </c>
      <c r="E338" s="7"/>
    </row>
    <row r="339" ht="15.75" customHeight="1">
      <c r="A339" s="2">
        <v>230.0</v>
      </c>
      <c r="B339" s="2" t="s">
        <v>21</v>
      </c>
      <c r="C339" s="2" t="s">
        <v>326</v>
      </c>
      <c r="D339" s="7" t="s">
        <v>86</v>
      </c>
      <c r="E339" s="7"/>
    </row>
    <row r="340" ht="15.75" customHeight="1">
      <c r="A340" s="2">
        <v>231.0</v>
      </c>
      <c r="B340" s="2" t="s">
        <v>21</v>
      </c>
      <c r="C340" s="2" t="s">
        <v>178</v>
      </c>
      <c r="D340" s="7" t="s">
        <v>86</v>
      </c>
      <c r="E340" s="7"/>
    </row>
    <row r="341" ht="15.75" customHeight="1">
      <c r="A341" s="2">
        <v>232.0</v>
      </c>
      <c r="B341" s="2" t="s">
        <v>21</v>
      </c>
      <c r="C341" s="2" t="s">
        <v>327</v>
      </c>
      <c r="D341" s="7" t="s">
        <v>86</v>
      </c>
      <c r="E341" s="7"/>
    </row>
    <row r="342" ht="15.75" customHeight="1">
      <c r="A342" s="2">
        <v>233.0</v>
      </c>
      <c r="B342" s="2" t="s">
        <v>21</v>
      </c>
      <c r="C342" s="2" t="s">
        <v>328</v>
      </c>
      <c r="D342" s="7" t="s">
        <v>86</v>
      </c>
      <c r="E342" s="7"/>
    </row>
    <row r="343" ht="15.75" customHeight="1">
      <c r="A343" s="2">
        <v>234.0</v>
      </c>
      <c r="B343" s="2" t="s">
        <v>21</v>
      </c>
      <c r="C343" s="75" t="s">
        <v>181</v>
      </c>
      <c r="D343" s="76" t="s">
        <v>86</v>
      </c>
      <c r="E343" s="7"/>
    </row>
    <row r="344" ht="15.75" customHeight="1"/>
    <row r="345" ht="15.75" customHeight="1">
      <c r="A345" s="2">
        <v>235.0</v>
      </c>
      <c r="B345" s="2" t="s">
        <v>188</v>
      </c>
      <c r="C345" s="2" t="s">
        <v>169</v>
      </c>
      <c r="D345" s="7">
        <v>1.0</v>
      </c>
      <c r="E345" s="7"/>
    </row>
    <row r="346" ht="15.75" customHeight="1">
      <c r="A346" s="2">
        <v>236.0</v>
      </c>
      <c r="B346" s="2" t="s">
        <v>188</v>
      </c>
      <c r="C346" s="2" t="s">
        <v>170</v>
      </c>
      <c r="D346" s="7" t="s">
        <v>86</v>
      </c>
      <c r="E346" s="7"/>
    </row>
    <row r="347" ht="15.75" customHeight="1">
      <c r="A347" s="2">
        <v>237.0</v>
      </c>
      <c r="B347" s="2" t="s">
        <v>188</v>
      </c>
      <c r="C347" s="2" t="s">
        <v>174</v>
      </c>
      <c r="D347" s="7" t="s">
        <v>86</v>
      </c>
      <c r="E347" s="7"/>
    </row>
    <row r="348" ht="15.75" customHeight="1">
      <c r="A348" s="2">
        <v>238.0</v>
      </c>
      <c r="B348" s="2" t="s">
        <v>188</v>
      </c>
      <c r="C348" s="2" t="s">
        <v>175</v>
      </c>
      <c r="D348" s="7" t="s">
        <v>86</v>
      </c>
      <c r="E348" s="7"/>
    </row>
    <row r="349" ht="15.75" customHeight="1">
      <c r="A349" s="2">
        <v>239.0</v>
      </c>
      <c r="B349" s="2" t="s">
        <v>188</v>
      </c>
      <c r="C349" s="2" t="s">
        <v>210</v>
      </c>
      <c r="D349" s="7">
        <v>0.0</v>
      </c>
      <c r="E349" s="7"/>
    </row>
    <row r="350" ht="15.75" customHeight="1">
      <c r="A350" s="2">
        <v>240.0</v>
      </c>
      <c r="B350" s="2" t="s">
        <v>188</v>
      </c>
      <c r="C350" s="2" t="s">
        <v>323</v>
      </c>
      <c r="D350" s="7">
        <v>0.0</v>
      </c>
      <c r="E350" s="7"/>
    </row>
    <row r="351" ht="15.75" customHeight="1">
      <c r="A351" s="2">
        <v>241.0</v>
      </c>
      <c r="B351" s="2" t="s">
        <v>188</v>
      </c>
      <c r="C351" s="2" t="s">
        <v>324</v>
      </c>
      <c r="D351" s="7" t="s">
        <v>86</v>
      </c>
      <c r="E351" s="7"/>
    </row>
    <row r="352" ht="15.75" customHeight="1">
      <c r="A352" s="2">
        <v>242.0</v>
      </c>
      <c r="B352" s="2" t="s">
        <v>188</v>
      </c>
      <c r="C352" s="2" t="s">
        <v>325</v>
      </c>
      <c r="D352" s="7" t="s">
        <v>86</v>
      </c>
      <c r="E352" s="7"/>
    </row>
    <row r="353" ht="15.75" customHeight="1">
      <c r="A353" s="2">
        <v>243.0</v>
      </c>
      <c r="B353" s="2" t="s">
        <v>188</v>
      </c>
      <c r="C353" s="2" t="s">
        <v>326</v>
      </c>
      <c r="D353" s="7" t="s">
        <v>86</v>
      </c>
      <c r="E353" s="7"/>
    </row>
    <row r="354" ht="15.75" customHeight="1">
      <c r="A354" s="2">
        <v>244.0</v>
      </c>
      <c r="B354" s="2" t="s">
        <v>188</v>
      </c>
      <c r="C354" s="2" t="s">
        <v>178</v>
      </c>
      <c r="D354" s="7" t="s">
        <v>86</v>
      </c>
      <c r="E354" s="7"/>
    </row>
    <row r="355" ht="15.75" customHeight="1">
      <c r="A355" s="2">
        <v>245.0</v>
      </c>
      <c r="B355" s="2" t="s">
        <v>188</v>
      </c>
      <c r="C355" s="2" t="s">
        <v>327</v>
      </c>
      <c r="D355" s="7" t="s">
        <v>86</v>
      </c>
      <c r="E355" s="7"/>
    </row>
    <row r="356" ht="15.75" customHeight="1">
      <c r="A356" s="2">
        <v>246.0</v>
      </c>
      <c r="B356" s="2" t="s">
        <v>188</v>
      </c>
      <c r="C356" s="2" t="s">
        <v>328</v>
      </c>
      <c r="D356" s="7" t="s">
        <v>86</v>
      </c>
      <c r="E356" s="7"/>
    </row>
    <row r="357" ht="15.75" customHeight="1">
      <c r="A357" s="2">
        <v>247.0</v>
      </c>
      <c r="B357" s="2" t="s">
        <v>188</v>
      </c>
      <c r="C357" s="75" t="s">
        <v>181</v>
      </c>
      <c r="D357" s="76">
        <v>1.0</v>
      </c>
      <c r="E357" s="7"/>
    </row>
    <row r="358" ht="15.75" customHeight="1"/>
    <row r="359" ht="15.75" customHeight="1">
      <c r="A359" s="2">
        <v>248.0</v>
      </c>
      <c r="B359" s="2" t="s">
        <v>11</v>
      </c>
      <c r="C359" s="2" t="s">
        <v>169</v>
      </c>
      <c r="D359" s="7">
        <v>1.0</v>
      </c>
      <c r="E359" s="7"/>
    </row>
    <row r="360" ht="15.75" customHeight="1">
      <c r="A360" s="2">
        <v>249.0</v>
      </c>
      <c r="B360" s="2" t="s">
        <v>11</v>
      </c>
      <c r="C360" s="2" t="s">
        <v>170</v>
      </c>
      <c r="D360" s="7">
        <v>0.6956522</v>
      </c>
      <c r="E360" s="7"/>
    </row>
    <row r="361" ht="15.75" customHeight="1">
      <c r="A361" s="2">
        <v>250.0</v>
      </c>
      <c r="B361" s="2" t="s">
        <v>11</v>
      </c>
      <c r="C361" s="2" t="s">
        <v>174</v>
      </c>
      <c r="D361" s="7">
        <v>0.0</v>
      </c>
      <c r="E361" s="7"/>
    </row>
    <row r="362" ht="15.75" customHeight="1">
      <c r="A362" s="2">
        <v>251.0</v>
      </c>
      <c r="B362" s="2" t="s">
        <v>11</v>
      </c>
      <c r="C362" s="2" t="s">
        <v>175</v>
      </c>
      <c r="D362" s="7">
        <v>0.0</v>
      </c>
      <c r="E362" s="7"/>
    </row>
    <row r="363" ht="15.75" customHeight="1">
      <c r="A363" s="2">
        <v>252.0</v>
      </c>
      <c r="B363" s="2" t="s">
        <v>11</v>
      </c>
      <c r="C363" s="2" t="s">
        <v>210</v>
      </c>
      <c r="D363" s="7">
        <v>0.6</v>
      </c>
      <c r="E363" s="7"/>
    </row>
    <row r="364" ht="15.75" customHeight="1">
      <c r="A364" s="2">
        <v>253.0</v>
      </c>
      <c r="B364" s="2" t="s">
        <v>11</v>
      </c>
      <c r="C364" s="2" t="s">
        <v>323</v>
      </c>
      <c r="D364" s="7">
        <v>0.3333333</v>
      </c>
      <c r="E364" s="7"/>
    </row>
    <row r="365" ht="15.75" customHeight="1">
      <c r="A365" s="2">
        <v>254.0</v>
      </c>
      <c r="B365" s="2" t="s">
        <v>11</v>
      </c>
      <c r="C365" s="2" t="s">
        <v>324</v>
      </c>
      <c r="D365" s="7">
        <v>0.5</v>
      </c>
      <c r="E365" s="7"/>
    </row>
    <row r="366" ht="15.75" customHeight="1">
      <c r="A366" s="2">
        <v>255.0</v>
      </c>
      <c r="B366" s="2" t="s">
        <v>11</v>
      </c>
      <c r="C366" s="2" t="s">
        <v>325</v>
      </c>
      <c r="D366" s="7">
        <v>0.0</v>
      </c>
      <c r="E366" s="7"/>
    </row>
    <row r="367" ht="15.75" customHeight="1">
      <c r="A367" s="2">
        <v>256.0</v>
      </c>
      <c r="B367" s="2" t="s">
        <v>11</v>
      </c>
      <c r="C367" s="2" t="s">
        <v>326</v>
      </c>
      <c r="D367" s="7">
        <v>0.0</v>
      </c>
      <c r="E367" s="7"/>
    </row>
    <row r="368" ht="15.75" customHeight="1">
      <c r="A368" s="2">
        <v>257.0</v>
      </c>
      <c r="B368" s="2" t="s">
        <v>11</v>
      </c>
      <c r="C368" s="2" t="s">
        <v>178</v>
      </c>
      <c r="D368" s="7" t="s">
        <v>86</v>
      </c>
      <c r="E368" s="7"/>
    </row>
    <row r="369" ht="15.75" customHeight="1">
      <c r="A369" s="2">
        <v>258.0</v>
      </c>
      <c r="B369" s="2" t="s">
        <v>11</v>
      </c>
      <c r="C369" s="2" t="s">
        <v>327</v>
      </c>
      <c r="D369" s="7" t="s">
        <v>86</v>
      </c>
      <c r="E369" s="7"/>
    </row>
    <row r="370" ht="15.75" customHeight="1">
      <c r="A370" s="2">
        <v>259.0</v>
      </c>
      <c r="B370" s="2" t="s">
        <v>11</v>
      </c>
      <c r="C370" s="2" t="s">
        <v>328</v>
      </c>
      <c r="D370" s="7">
        <v>1.0</v>
      </c>
      <c r="E370" s="7"/>
    </row>
    <row r="371" ht="15.75" customHeight="1">
      <c r="A371" s="2">
        <v>260.0</v>
      </c>
      <c r="B371" s="2" t="s">
        <v>11</v>
      </c>
      <c r="C371" s="75" t="s">
        <v>181</v>
      </c>
      <c r="D371" s="76" t="s">
        <v>86</v>
      </c>
      <c r="E371" s="7"/>
    </row>
    <row r="372" ht="15.75" customHeight="1"/>
    <row r="373" ht="15.75" customHeight="1">
      <c r="A373" s="2">
        <v>261.0</v>
      </c>
      <c r="B373" s="2" t="s">
        <v>26</v>
      </c>
      <c r="C373" s="2" t="s">
        <v>169</v>
      </c>
      <c r="D373" s="7">
        <v>1.0</v>
      </c>
      <c r="E373" s="7"/>
    </row>
    <row r="374" ht="15.75" customHeight="1">
      <c r="A374" s="2">
        <v>262.0</v>
      </c>
      <c r="B374" s="2" t="s">
        <v>26</v>
      </c>
      <c r="C374" s="2" t="s">
        <v>170</v>
      </c>
      <c r="D374" s="7" t="s">
        <v>86</v>
      </c>
      <c r="E374" s="7"/>
    </row>
    <row r="375" ht="15.75" customHeight="1">
      <c r="A375" s="2">
        <v>263.0</v>
      </c>
      <c r="B375" s="2" t="s">
        <v>26</v>
      </c>
      <c r="C375" s="2" t="s">
        <v>174</v>
      </c>
      <c r="D375" s="7" t="s">
        <v>86</v>
      </c>
      <c r="E375" s="7"/>
    </row>
    <row r="376" ht="15.75" customHeight="1">
      <c r="A376" s="2">
        <v>264.0</v>
      </c>
      <c r="B376" s="2" t="s">
        <v>26</v>
      </c>
      <c r="C376" s="2" t="s">
        <v>175</v>
      </c>
      <c r="D376" s="7" t="s">
        <v>86</v>
      </c>
      <c r="E376" s="7"/>
    </row>
    <row r="377" ht="15.75" customHeight="1">
      <c r="A377" s="2">
        <v>265.0</v>
      </c>
      <c r="B377" s="2" t="s">
        <v>26</v>
      </c>
      <c r="C377" s="2" t="s">
        <v>210</v>
      </c>
      <c r="D377" s="7" t="s">
        <v>86</v>
      </c>
      <c r="E377" s="7"/>
    </row>
    <row r="378" ht="15.75" customHeight="1">
      <c r="A378" s="2">
        <v>266.0</v>
      </c>
      <c r="B378" s="2" t="s">
        <v>26</v>
      </c>
      <c r="C378" s="2" t="s">
        <v>323</v>
      </c>
      <c r="D378" s="7" t="s">
        <v>86</v>
      </c>
      <c r="E378" s="7"/>
    </row>
    <row r="379" ht="15.75" customHeight="1">
      <c r="A379" s="2">
        <v>267.0</v>
      </c>
      <c r="B379" s="2" t="s">
        <v>26</v>
      </c>
      <c r="C379" s="2" t="s">
        <v>324</v>
      </c>
      <c r="D379" s="7" t="s">
        <v>86</v>
      </c>
      <c r="E379" s="7"/>
    </row>
    <row r="380" ht="15.75" customHeight="1">
      <c r="A380" s="2">
        <v>268.0</v>
      </c>
      <c r="B380" s="2" t="s">
        <v>26</v>
      </c>
      <c r="C380" s="2" t="s">
        <v>325</v>
      </c>
      <c r="D380" s="7" t="s">
        <v>86</v>
      </c>
      <c r="E380" s="7"/>
    </row>
    <row r="381" ht="15.75" customHeight="1">
      <c r="A381" s="2">
        <v>269.0</v>
      </c>
      <c r="B381" s="2" t="s">
        <v>26</v>
      </c>
      <c r="C381" s="2" t="s">
        <v>326</v>
      </c>
      <c r="D381" s="7" t="s">
        <v>86</v>
      </c>
      <c r="E381" s="7"/>
    </row>
    <row r="382" ht="15.75" customHeight="1">
      <c r="A382" s="2">
        <v>270.0</v>
      </c>
      <c r="B382" s="2" t="s">
        <v>26</v>
      </c>
      <c r="C382" s="2" t="s">
        <v>178</v>
      </c>
      <c r="D382" s="7" t="s">
        <v>86</v>
      </c>
      <c r="E382" s="7"/>
    </row>
    <row r="383" ht="15.75" customHeight="1">
      <c r="A383" s="2">
        <v>271.0</v>
      </c>
      <c r="B383" s="2" t="s">
        <v>26</v>
      </c>
      <c r="C383" s="2" t="s">
        <v>327</v>
      </c>
      <c r="D383" s="7" t="s">
        <v>86</v>
      </c>
      <c r="E383" s="7"/>
    </row>
    <row r="384" ht="15.75" customHeight="1">
      <c r="A384" s="2">
        <v>272.0</v>
      </c>
      <c r="B384" s="2" t="s">
        <v>26</v>
      </c>
      <c r="C384" s="2" t="s">
        <v>328</v>
      </c>
      <c r="D384" s="7" t="s">
        <v>86</v>
      </c>
      <c r="E384" s="7"/>
    </row>
    <row r="385" ht="15.75" customHeight="1">
      <c r="A385" s="2">
        <v>273.0</v>
      </c>
      <c r="B385" s="2" t="s">
        <v>26</v>
      </c>
      <c r="C385" s="75" t="s">
        <v>181</v>
      </c>
      <c r="D385" s="76" t="s">
        <v>86</v>
      </c>
      <c r="E385" s="7"/>
    </row>
    <row r="386" ht="15.75" customHeight="1"/>
    <row r="387" ht="15.75" customHeight="1">
      <c r="A387" s="2">
        <v>274.0</v>
      </c>
      <c r="B387" s="2" t="s">
        <v>33</v>
      </c>
      <c r="C387" s="2" t="s">
        <v>169</v>
      </c>
      <c r="D387" s="7">
        <v>1.0</v>
      </c>
      <c r="E387" s="7"/>
    </row>
    <row r="388" ht="15.75" customHeight="1">
      <c r="A388" s="2">
        <v>275.0</v>
      </c>
      <c r="B388" s="2" t="s">
        <v>33</v>
      </c>
      <c r="C388" s="2" t="s">
        <v>170</v>
      </c>
      <c r="D388" s="7">
        <v>1.0</v>
      </c>
      <c r="E388" s="7"/>
    </row>
    <row r="389" ht="15.75" customHeight="1">
      <c r="A389" s="2">
        <v>276.0</v>
      </c>
      <c r="B389" s="2" t="s">
        <v>33</v>
      </c>
      <c r="C389" s="2" t="s">
        <v>174</v>
      </c>
      <c r="D389" s="7" t="s">
        <v>86</v>
      </c>
      <c r="E389" s="7"/>
    </row>
    <row r="390" ht="15.75" customHeight="1">
      <c r="A390" s="2">
        <v>277.0</v>
      </c>
      <c r="B390" s="2" t="s">
        <v>33</v>
      </c>
      <c r="C390" s="2" t="s">
        <v>175</v>
      </c>
      <c r="D390" s="7">
        <v>1.0</v>
      </c>
      <c r="E390" s="7"/>
    </row>
    <row r="391" ht="15.75" customHeight="1">
      <c r="A391" s="2">
        <v>278.0</v>
      </c>
      <c r="B391" s="2" t="s">
        <v>33</v>
      </c>
      <c r="C391" s="2" t="s">
        <v>210</v>
      </c>
      <c r="D391" s="7">
        <v>1.0</v>
      </c>
      <c r="E391" s="7"/>
    </row>
    <row r="392" ht="15.75" customHeight="1">
      <c r="A392" s="2">
        <v>279.0</v>
      </c>
      <c r="B392" s="2" t="s">
        <v>33</v>
      </c>
      <c r="C392" s="2" t="s">
        <v>323</v>
      </c>
      <c r="D392" s="7">
        <v>1.0</v>
      </c>
      <c r="E392" s="7"/>
    </row>
    <row r="393" ht="15.75" customHeight="1">
      <c r="A393" s="2">
        <v>280.0</v>
      </c>
      <c r="B393" s="2" t="s">
        <v>33</v>
      </c>
      <c r="C393" s="2" t="s">
        <v>324</v>
      </c>
      <c r="D393" s="7" t="s">
        <v>86</v>
      </c>
      <c r="E393" s="7"/>
    </row>
    <row r="394" ht="15.75" customHeight="1">
      <c r="A394" s="2">
        <v>281.0</v>
      </c>
      <c r="B394" s="2" t="s">
        <v>33</v>
      </c>
      <c r="C394" s="2" t="s">
        <v>325</v>
      </c>
      <c r="D394" s="7" t="s">
        <v>86</v>
      </c>
      <c r="E394" s="7"/>
    </row>
    <row r="395" ht="15.75" customHeight="1">
      <c r="A395" s="2">
        <v>282.0</v>
      </c>
      <c r="B395" s="2" t="s">
        <v>33</v>
      </c>
      <c r="C395" s="2" t="s">
        <v>326</v>
      </c>
      <c r="D395" s="7" t="s">
        <v>86</v>
      </c>
      <c r="E395" s="7"/>
    </row>
    <row r="396" ht="15.75" customHeight="1">
      <c r="A396" s="2">
        <v>283.0</v>
      </c>
      <c r="B396" s="2" t="s">
        <v>33</v>
      </c>
      <c r="C396" s="2" t="s">
        <v>178</v>
      </c>
      <c r="D396" s="7" t="s">
        <v>86</v>
      </c>
      <c r="E396" s="7"/>
    </row>
    <row r="397" ht="15.75" customHeight="1">
      <c r="A397" s="2">
        <v>284.0</v>
      </c>
      <c r="B397" s="2" t="s">
        <v>33</v>
      </c>
      <c r="C397" s="2" t="s">
        <v>327</v>
      </c>
      <c r="D397" s="7" t="s">
        <v>86</v>
      </c>
      <c r="E397" s="7"/>
    </row>
    <row r="398" ht="15.75" customHeight="1">
      <c r="A398" s="2">
        <v>285.0</v>
      </c>
      <c r="B398" s="2" t="s">
        <v>33</v>
      </c>
      <c r="C398" s="2" t="s">
        <v>328</v>
      </c>
      <c r="D398" s="7" t="s">
        <v>86</v>
      </c>
      <c r="E398" s="7"/>
    </row>
    <row r="399" ht="15.75" customHeight="1">
      <c r="A399" s="2">
        <v>286.0</v>
      </c>
      <c r="B399" s="2" t="s">
        <v>33</v>
      </c>
      <c r="C399" s="75" t="s">
        <v>181</v>
      </c>
      <c r="D399" s="76" t="s">
        <v>86</v>
      </c>
      <c r="E399" s="7"/>
    </row>
    <row r="400" ht="15.75" customHeight="1"/>
    <row r="401" ht="15.75" customHeight="1">
      <c r="A401" s="2">
        <v>287.0</v>
      </c>
      <c r="B401" s="2" t="s">
        <v>17</v>
      </c>
      <c r="C401" s="2" t="s">
        <v>169</v>
      </c>
      <c r="D401" s="7">
        <v>1.0</v>
      </c>
      <c r="E401" s="7"/>
    </row>
    <row r="402" ht="15.75" customHeight="1">
      <c r="A402" s="2">
        <v>288.0</v>
      </c>
      <c r="B402" s="2" t="s">
        <v>17</v>
      </c>
      <c r="C402" s="2" t="s">
        <v>170</v>
      </c>
      <c r="D402" s="7">
        <v>1.0</v>
      </c>
      <c r="E402" s="7"/>
    </row>
    <row r="403" ht="15.75" customHeight="1">
      <c r="A403" s="2">
        <v>289.0</v>
      </c>
      <c r="B403" s="2" t="s">
        <v>17</v>
      </c>
      <c r="C403" s="2" t="s">
        <v>174</v>
      </c>
      <c r="D403" s="7" t="s">
        <v>86</v>
      </c>
      <c r="E403" s="7"/>
    </row>
    <row r="404" ht="15.75" customHeight="1">
      <c r="A404" s="2">
        <v>290.0</v>
      </c>
      <c r="B404" s="2" t="s">
        <v>17</v>
      </c>
      <c r="C404" s="2" t="s">
        <v>175</v>
      </c>
      <c r="D404" s="7" t="s">
        <v>86</v>
      </c>
      <c r="E404" s="7"/>
    </row>
    <row r="405" ht="15.75" customHeight="1">
      <c r="A405" s="2">
        <v>291.0</v>
      </c>
      <c r="B405" s="2" t="s">
        <v>17</v>
      </c>
      <c r="C405" s="2" t="s">
        <v>210</v>
      </c>
      <c r="D405" s="7">
        <v>1.0</v>
      </c>
      <c r="E405" s="7"/>
    </row>
    <row r="406" ht="15.75" customHeight="1">
      <c r="A406" s="2">
        <v>292.0</v>
      </c>
      <c r="B406" s="2" t="s">
        <v>17</v>
      </c>
      <c r="C406" s="2" t="s">
        <v>323</v>
      </c>
      <c r="D406" s="7">
        <v>1.0</v>
      </c>
      <c r="E406" s="7"/>
    </row>
    <row r="407" ht="15.75" customHeight="1">
      <c r="A407" s="2">
        <v>293.0</v>
      </c>
      <c r="B407" s="2" t="s">
        <v>17</v>
      </c>
      <c r="C407" s="2" t="s">
        <v>324</v>
      </c>
      <c r="D407" s="7" t="s">
        <v>86</v>
      </c>
      <c r="E407" s="7"/>
    </row>
    <row r="408" ht="15.75" customHeight="1">
      <c r="A408" s="2">
        <v>294.0</v>
      </c>
      <c r="B408" s="2" t="s">
        <v>17</v>
      </c>
      <c r="C408" s="2" t="s">
        <v>325</v>
      </c>
      <c r="D408" s="7" t="s">
        <v>86</v>
      </c>
      <c r="E408" s="7"/>
    </row>
    <row r="409" ht="15.75" customHeight="1">
      <c r="A409" s="2">
        <v>295.0</v>
      </c>
      <c r="B409" s="2" t="s">
        <v>17</v>
      </c>
      <c r="C409" s="2" t="s">
        <v>326</v>
      </c>
      <c r="D409" s="7" t="s">
        <v>86</v>
      </c>
      <c r="E409" s="7"/>
    </row>
    <row r="410" ht="15.75" customHeight="1">
      <c r="A410" s="2">
        <v>296.0</v>
      </c>
      <c r="B410" s="2" t="s">
        <v>17</v>
      </c>
      <c r="C410" s="2" t="s">
        <v>178</v>
      </c>
      <c r="D410" s="7" t="s">
        <v>86</v>
      </c>
      <c r="E410" s="7"/>
    </row>
    <row r="411" ht="15.75" customHeight="1">
      <c r="A411" s="2">
        <v>297.0</v>
      </c>
      <c r="B411" s="2" t="s">
        <v>17</v>
      </c>
      <c r="C411" s="2" t="s">
        <v>327</v>
      </c>
      <c r="D411" s="7" t="s">
        <v>86</v>
      </c>
      <c r="E411" s="7"/>
    </row>
    <row r="412" ht="15.75" customHeight="1">
      <c r="A412" s="2">
        <v>298.0</v>
      </c>
      <c r="B412" s="2" t="s">
        <v>17</v>
      </c>
      <c r="C412" s="2" t="s">
        <v>328</v>
      </c>
      <c r="D412" s="7" t="s">
        <v>86</v>
      </c>
      <c r="E412" s="7"/>
    </row>
    <row r="413" ht="15.75" customHeight="1">
      <c r="A413" s="2">
        <v>299.0</v>
      </c>
      <c r="B413" s="2" t="s">
        <v>17</v>
      </c>
      <c r="C413" s="75" t="s">
        <v>181</v>
      </c>
      <c r="D413" s="76" t="s">
        <v>86</v>
      </c>
      <c r="E413" s="7"/>
    </row>
    <row r="414" ht="15.75" customHeight="1"/>
    <row r="415" ht="15.75" customHeight="1">
      <c r="A415" s="2">
        <v>300.0</v>
      </c>
      <c r="B415" s="2" t="s">
        <v>190</v>
      </c>
      <c r="C415" s="2" t="s">
        <v>169</v>
      </c>
      <c r="D415" s="7">
        <v>1.0</v>
      </c>
      <c r="E415" s="7"/>
    </row>
    <row r="416" ht="15.75" customHeight="1">
      <c r="A416" s="2">
        <v>301.0</v>
      </c>
      <c r="B416" s="2" t="s">
        <v>190</v>
      </c>
      <c r="C416" s="2" t="s">
        <v>170</v>
      </c>
      <c r="D416" s="7" t="s">
        <v>86</v>
      </c>
      <c r="E416" s="7"/>
    </row>
    <row r="417" ht="15.75" customHeight="1">
      <c r="A417" s="2">
        <v>302.0</v>
      </c>
      <c r="B417" s="2" t="s">
        <v>190</v>
      </c>
      <c r="C417" s="2" t="s">
        <v>174</v>
      </c>
      <c r="D417" s="7" t="s">
        <v>86</v>
      </c>
      <c r="E417" s="7"/>
    </row>
    <row r="418" ht="15.75" customHeight="1">
      <c r="A418" s="2">
        <v>303.0</v>
      </c>
      <c r="B418" s="2" t="s">
        <v>190</v>
      </c>
      <c r="C418" s="2" t="s">
        <v>175</v>
      </c>
      <c r="D418" s="7" t="s">
        <v>86</v>
      </c>
      <c r="E418" s="7"/>
    </row>
    <row r="419" ht="15.75" customHeight="1">
      <c r="A419" s="2">
        <v>304.0</v>
      </c>
      <c r="B419" s="2" t="s">
        <v>190</v>
      </c>
      <c r="C419" s="2" t="s">
        <v>210</v>
      </c>
      <c r="D419" s="7" t="s">
        <v>86</v>
      </c>
      <c r="E419" s="7"/>
    </row>
    <row r="420" ht="15.75" customHeight="1">
      <c r="A420" s="2">
        <v>305.0</v>
      </c>
      <c r="B420" s="2" t="s">
        <v>190</v>
      </c>
      <c r="C420" s="2" t="s">
        <v>323</v>
      </c>
      <c r="D420" s="7" t="s">
        <v>86</v>
      </c>
      <c r="E420" s="7"/>
    </row>
    <row r="421" ht="15.75" customHeight="1">
      <c r="A421" s="2">
        <v>306.0</v>
      </c>
      <c r="B421" s="2" t="s">
        <v>190</v>
      </c>
      <c r="C421" s="2" t="s">
        <v>324</v>
      </c>
      <c r="D421" s="7" t="s">
        <v>86</v>
      </c>
      <c r="E421" s="7"/>
    </row>
    <row r="422" ht="15.75" customHeight="1">
      <c r="A422" s="2">
        <v>307.0</v>
      </c>
      <c r="B422" s="2" t="s">
        <v>190</v>
      </c>
      <c r="C422" s="2" t="s">
        <v>325</v>
      </c>
      <c r="D422" s="7" t="s">
        <v>86</v>
      </c>
      <c r="E422" s="7"/>
    </row>
    <row r="423" ht="15.75" customHeight="1">
      <c r="A423" s="2">
        <v>308.0</v>
      </c>
      <c r="B423" s="2" t="s">
        <v>190</v>
      </c>
      <c r="C423" s="2" t="s">
        <v>326</v>
      </c>
      <c r="D423" s="7" t="s">
        <v>86</v>
      </c>
      <c r="E423" s="7"/>
    </row>
    <row r="424" ht="15.75" customHeight="1">
      <c r="A424" s="2">
        <v>309.0</v>
      </c>
      <c r="B424" s="2" t="s">
        <v>190</v>
      </c>
      <c r="C424" s="2" t="s">
        <v>178</v>
      </c>
      <c r="D424" s="7" t="s">
        <v>86</v>
      </c>
      <c r="E424" s="7"/>
    </row>
    <row r="425" ht="15.75" customHeight="1">
      <c r="A425" s="2">
        <v>310.0</v>
      </c>
      <c r="B425" s="2" t="s">
        <v>190</v>
      </c>
      <c r="C425" s="2" t="s">
        <v>327</v>
      </c>
      <c r="D425" s="7" t="s">
        <v>86</v>
      </c>
      <c r="E425" s="7"/>
    </row>
    <row r="426" ht="15.75" customHeight="1">
      <c r="A426" s="2">
        <v>311.0</v>
      </c>
      <c r="B426" s="2" t="s">
        <v>190</v>
      </c>
      <c r="C426" s="2" t="s">
        <v>328</v>
      </c>
      <c r="D426" s="7" t="s">
        <v>86</v>
      </c>
      <c r="E426" s="7"/>
    </row>
    <row r="427" ht="15.75" customHeight="1">
      <c r="A427" s="2">
        <v>312.0</v>
      </c>
      <c r="B427" s="2" t="s">
        <v>190</v>
      </c>
      <c r="C427" s="75" t="s">
        <v>181</v>
      </c>
      <c r="D427" s="76" t="s">
        <v>86</v>
      </c>
      <c r="E427" s="7"/>
    </row>
    <row r="428" ht="15.75" customHeight="1"/>
    <row r="429" ht="15.75" customHeight="1">
      <c r="A429" s="2">
        <v>313.0</v>
      </c>
      <c r="B429" s="2" t="s">
        <v>30</v>
      </c>
      <c r="C429" s="2" t="s">
        <v>169</v>
      </c>
      <c r="D429" s="7">
        <v>1.0</v>
      </c>
      <c r="E429" s="7"/>
    </row>
    <row r="430" ht="15.75" customHeight="1">
      <c r="A430" s="2">
        <v>314.0</v>
      </c>
      <c r="B430" s="2" t="s">
        <v>30</v>
      </c>
      <c r="C430" s="2" t="s">
        <v>170</v>
      </c>
      <c r="D430" s="7">
        <v>1.0</v>
      </c>
      <c r="E430" s="7"/>
    </row>
    <row r="431" ht="15.75" customHeight="1">
      <c r="A431" s="2">
        <v>315.0</v>
      </c>
      <c r="B431" s="2" t="s">
        <v>30</v>
      </c>
      <c r="C431" s="2" t="s">
        <v>174</v>
      </c>
      <c r="D431" s="7">
        <v>1.0</v>
      </c>
      <c r="E431" s="7"/>
    </row>
    <row r="432" ht="15.75" customHeight="1">
      <c r="A432" s="2">
        <v>316.0</v>
      </c>
      <c r="B432" s="2" t="s">
        <v>30</v>
      </c>
      <c r="C432" s="2" t="s">
        <v>175</v>
      </c>
      <c r="D432" s="7">
        <v>1.0</v>
      </c>
      <c r="E432" s="7"/>
    </row>
    <row r="433" ht="15.75" customHeight="1">
      <c r="A433" s="2">
        <v>317.0</v>
      </c>
      <c r="B433" s="2" t="s">
        <v>30</v>
      </c>
      <c r="C433" s="2" t="s">
        <v>210</v>
      </c>
      <c r="D433" s="7" t="s">
        <v>86</v>
      </c>
      <c r="E433" s="7"/>
    </row>
    <row r="434" ht="15.75" customHeight="1">
      <c r="A434" s="2">
        <v>318.0</v>
      </c>
      <c r="B434" s="2" t="s">
        <v>30</v>
      </c>
      <c r="C434" s="2" t="s">
        <v>323</v>
      </c>
      <c r="D434" s="7" t="s">
        <v>86</v>
      </c>
      <c r="E434" s="7"/>
    </row>
    <row r="435" ht="15.75" customHeight="1">
      <c r="A435" s="2">
        <v>319.0</v>
      </c>
      <c r="B435" s="2" t="s">
        <v>30</v>
      </c>
      <c r="C435" s="2" t="s">
        <v>324</v>
      </c>
      <c r="D435" s="7" t="s">
        <v>86</v>
      </c>
      <c r="E435" s="7"/>
    </row>
    <row r="436" ht="15.75" customHeight="1">
      <c r="A436" s="2">
        <v>320.0</v>
      </c>
      <c r="B436" s="2" t="s">
        <v>30</v>
      </c>
      <c r="C436" s="2" t="s">
        <v>325</v>
      </c>
      <c r="D436" s="7" t="s">
        <v>86</v>
      </c>
      <c r="E436" s="7"/>
    </row>
    <row r="437" ht="15.75" customHeight="1">
      <c r="A437" s="2">
        <v>321.0</v>
      </c>
      <c r="B437" s="2" t="s">
        <v>30</v>
      </c>
      <c r="C437" s="2" t="s">
        <v>326</v>
      </c>
      <c r="D437" s="7" t="s">
        <v>86</v>
      </c>
      <c r="E437" s="7"/>
    </row>
    <row r="438" ht="15.75" customHeight="1">
      <c r="A438" s="2">
        <v>322.0</v>
      </c>
      <c r="B438" s="2" t="s">
        <v>30</v>
      </c>
      <c r="C438" s="2" t="s">
        <v>178</v>
      </c>
      <c r="D438" s="7" t="s">
        <v>86</v>
      </c>
      <c r="E438" s="7"/>
    </row>
    <row r="439" ht="15.75" customHeight="1">
      <c r="A439" s="2">
        <v>323.0</v>
      </c>
      <c r="B439" s="2" t="s">
        <v>30</v>
      </c>
      <c r="C439" s="2" t="s">
        <v>327</v>
      </c>
      <c r="D439" s="7" t="s">
        <v>86</v>
      </c>
      <c r="E439" s="7"/>
    </row>
    <row r="440" ht="15.75" customHeight="1">
      <c r="A440" s="2">
        <v>324.0</v>
      </c>
      <c r="B440" s="2" t="s">
        <v>30</v>
      </c>
      <c r="C440" s="2" t="s">
        <v>328</v>
      </c>
      <c r="D440" s="7" t="s">
        <v>86</v>
      </c>
      <c r="E440" s="7"/>
    </row>
    <row r="441" ht="15.75" customHeight="1">
      <c r="A441" s="2">
        <v>325.0</v>
      </c>
      <c r="B441" s="2" t="s">
        <v>30</v>
      </c>
      <c r="C441" s="75" t="s">
        <v>181</v>
      </c>
      <c r="D441" s="76" t="s">
        <v>86</v>
      </c>
      <c r="E441" s="7"/>
    </row>
    <row r="442" ht="15.75" customHeight="1"/>
    <row r="443" ht="15.75" customHeight="1">
      <c r="A443" s="2">
        <v>326.0</v>
      </c>
      <c r="B443" s="2" t="s">
        <v>192</v>
      </c>
      <c r="C443" s="2" t="s">
        <v>169</v>
      </c>
      <c r="D443" s="7" t="s">
        <v>86</v>
      </c>
      <c r="E443" s="7"/>
    </row>
    <row r="444" ht="15.75" customHeight="1">
      <c r="A444" s="2">
        <v>327.0</v>
      </c>
      <c r="B444" s="2" t="s">
        <v>192</v>
      </c>
      <c r="C444" s="2" t="s">
        <v>170</v>
      </c>
      <c r="D444" s="7" t="s">
        <v>86</v>
      </c>
      <c r="E444" s="7"/>
    </row>
    <row r="445" ht="15.75" customHeight="1">
      <c r="A445" s="2">
        <v>328.0</v>
      </c>
      <c r="B445" s="2" t="s">
        <v>192</v>
      </c>
      <c r="C445" s="2" t="s">
        <v>174</v>
      </c>
      <c r="D445" s="7" t="s">
        <v>86</v>
      </c>
      <c r="E445" s="7"/>
    </row>
    <row r="446" ht="15.75" customHeight="1">
      <c r="A446" s="2">
        <v>329.0</v>
      </c>
      <c r="B446" s="2" t="s">
        <v>192</v>
      </c>
      <c r="C446" s="2" t="s">
        <v>175</v>
      </c>
      <c r="D446" s="7" t="s">
        <v>86</v>
      </c>
      <c r="E446" s="7"/>
    </row>
    <row r="447" ht="15.75" customHeight="1">
      <c r="A447" s="2">
        <v>330.0</v>
      </c>
      <c r="B447" s="2" t="s">
        <v>192</v>
      </c>
      <c r="C447" s="2" t="s">
        <v>210</v>
      </c>
      <c r="D447" s="7" t="s">
        <v>86</v>
      </c>
      <c r="E447" s="7"/>
    </row>
    <row r="448" ht="15.75" customHeight="1">
      <c r="A448" s="2">
        <v>331.0</v>
      </c>
      <c r="B448" s="2" t="s">
        <v>192</v>
      </c>
      <c r="C448" s="2" t="s">
        <v>323</v>
      </c>
      <c r="D448" s="7" t="s">
        <v>86</v>
      </c>
      <c r="E448" s="7"/>
    </row>
    <row r="449" ht="15.75" customHeight="1">
      <c r="A449" s="2">
        <v>332.0</v>
      </c>
      <c r="B449" s="2" t="s">
        <v>192</v>
      </c>
      <c r="C449" s="2" t="s">
        <v>324</v>
      </c>
      <c r="D449" s="7" t="s">
        <v>86</v>
      </c>
      <c r="E449" s="7"/>
    </row>
    <row r="450" ht="15.75" customHeight="1">
      <c r="A450" s="2">
        <v>333.0</v>
      </c>
      <c r="B450" s="2" t="s">
        <v>192</v>
      </c>
      <c r="C450" s="2" t="s">
        <v>325</v>
      </c>
      <c r="D450" s="7" t="s">
        <v>86</v>
      </c>
      <c r="E450" s="7"/>
    </row>
    <row r="451" ht="15.75" customHeight="1">
      <c r="A451" s="2">
        <v>334.0</v>
      </c>
      <c r="B451" s="2" t="s">
        <v>192</v>
      </c>
      <c r="C451" s="2" t="s">
        <v>326</v>
      </c>
      <c r="D451" s="7" t="s">
        <v>86</v>
      </c>
      <c r="E451" s="7"/>
    </row>
    <row r="452" ht="15.75" customHeight="1">
      <c r="A452" s="2">
        <v>335.0</v>
      </c>
      <c r="B452" s="2" t="s">
        <v>192</v>
      </c>
      <c r="C452" s="2" t="s">
        <v>178</v>
      </c>
      <c r="D452" s="7" t="s">
        <v>86</v>
      </c>
      <c r="E452" s="7"/>
    </row>
    <row r="453" ht="15.75" customHeight="1">
      <c r="A453" s="2">
        <v>336.0</v>
      </c>
      <c r="B453" s="2" t="s">
        <v>192</v>
      </c>
      <c r="C453" s="2" t="s">
        <v>327</v>
      </c>
      <c r="D453" s="7" t="s">
        <v>86</v>
      </c>
      <c r="E453" s="7"/>
    </row>
    <row r="454" ht="15.75" customHeight="1">
      <c r="A454" s="2">
        <v>337.0</v>
      </c>
      <c r="B454" s="2" t="s">
        <v>192</v>
      </c>
      <c r="C454" s="2" t="s">
        <v>328</v>
      </c>
      <c r="D454" s="7" t="s">
        <v>86</v>
      </c>
      <c r="E454" s="7"/>
    </row>
    <row r="455" ht="15.75" customHeight="1">
      <c r="A455" s="2">
        <v>338.0</v>
      </c>
      <c r="B455" s="2" t="s">
        <v>192</v>
      </c>
      <c r="C455" s="75" t="s">
        <v>181</v>
      </c>
      <c r="D455" s="76" t="s">
        <v>86</v>
      </c>
      <c r="E455" s="7"/>
    </row>
    <row r="456" ht="15.75" customHeight="1"/>
    <row r="457" ht="15.75" customHeight="1">
      <c r="A457" s="2">
        <v>339.0</v>
      </c>
      <c r="B457" s="2" t="s">
        <v>31</v>
      </c>
      <c r="C457" s="2" t="s">
        <v>169</v>
      </c>
      <c r="D457" s="7">
        <v>1.0</v>
      </c>
      <c r="E457" s="7"/>
    </row>
    <row r="458" ht="15.75" customHeight="1">
      <c r="A458" s="2">
        <v>340.0</v>
      </c>
      <c r="B458" s="2" t="s">
        <v>31</v>
      </c>
      <c r="C458" s="2" t="s">
        <v>170</v>
      </c>
      <c r="D458" s="7" t="s">
        <v>86</v>
      </c>
      <c r="E458" s="7"/>
    </row>
    <row r="459" ht="15.75" customHeight="1">
      <c r="A459" s="2">
        <v>341.0</v>
      </c>
      <c r="B459" s="2" t="s">
        <v>31</v>
      </c>
      <c r="C459" s="2" t="s">
        <v>174</v>
      </c>
      <c r="D459" s="7" t="s">
        <v>86</v>
      </c>
      <c r="E459" s="7"/>
    </row>
    <row r="460" ht="15.75" customHeight="1">
      <c r="A460" s="2">
        <v>342.0</v>
      </c>
      <c r="B460" s="2" t="s">
        <v>31</v>
      </c>
      <c r="C460" s="2" t="s">
        <v>175</v>
      </c>
      <c r="D460" s="7" t="s">
        <v>86</v>
      </c>
      <c r="E460" s="7"/>
    </row>
    <row r="461" ht="15.75" customHeight="1">
      <c r="A461" s="2">
        <v>343.0</v>
      </c>
      <c r="B461" s="2" t="s">
        <v>31</v>
      </c>
      <c r="C461" s="2" t="s">
        <v>210</v>
      </c>
      <c r="D461" s="7" t="s">
        <v>86</v>
      </c>
      <c r="E461" s="7"/>
    </row>
    <row r="462" ht="15.75" customHeight="1">
      <c r="A462" s="2">
        <v>344.0</v>
      </c>
      <c r="B462" s="2" t="s">
        <v>31</v>
      </c>
      <c r="C462" s="2" t="s">
        <v>323</v>
      </c>
      <c r="D462" s="7" t="s">
        <v>86</v>
      </c>
      <c r="E462" s="7"/>
    </row>
    <row r="463" ht="15.75" customHeight="1">
      <c r="A463" s="2">
        <v>345.0</v>
      </c>
      <c r="B463" s="2" t="s">
        <v>31</v>
      </c>
      <c r="C463" s="2" t="s">
        <v>324</v>
      </c>
      <c r="D463" s="7" t="s">
        <v>86</v>
      </c>
      <c r="E463" s="7"/>
    </row>
    <row r="464" ht="15.75" customHeight="1">
      <c r="A464" s="2">
        <v>346.0</v>
      </c>
      <c r="B464" s="2" t="s">
        <v>31</v>
      </c>
      <c r="C464" s="2" t="s">
        <v>325</v>
      </c>
      <c r="D464" s="7" t="s">
        <v>86</v>
      </c>
      <c r="E464" s="7"/>
    </row>
    <row r="465" ht="15.75" customHeight="1">
      <c r="A465" s="2">
        <v>347.0</v>
      </c>
      <c r="B465" s="2" t="s">
        <v>31</v>
      </c>
      <c r="C465" s="2" t="s">
        <v>326</v>
      </c>
      <c r="D465" s="7" t="s">
        <v>86</v>
      </c>
      <c r="E465" s="7"/>
    </row>
    <row r="466" ht="15.75" customHeight="1">
      <c r="A466" s="2">
        <v>348.0</v>
      </c>
      <c r="B466" s="2" t="s">
        <v>31</v>
      </c>
      <c r="C466" s="2" t="s">
        <v>178</v>
      </c>
      <c r="D466" s="7" t="s">
        <v>86</v>
      </c>
      <c r="E466" s="7"/>
    </row>
    <row r="467" ht="15.75" customHeight="1">
      <c r="A467" s="2">
        <v>349.0</v>
      </c>
      <c r="B467" s="2" t="s">
        <v>31</v>
      </c>
      <c r="C467" s="2" t="s">
        <v>327</v>
      </c>
      <c r="D467" s="7" t="s">
        <v>86</v>
      </c>
      <c r="E467" s="7"/>
    </row>
    <row r="468" ht="15.75" customHeight="1">
      <c r="A468" s="2">
        <v>350.0</v>
      </c>
      <c r="B468" s="2" t="s">
        <v>31</v>
      </c>
      <c r="C468" s="2" t="s">
        <v>328</v>
      </c>
      <c r="D468" s="7" t="s">
        <v>86</v>
      </c>
      <c r="E468" s="7"/>
    </row>
    <row r="469" ht="15.75" customHeight="1">
      <c r="A469" s="2">
        <v>351.0</v>
      </c>
      <c r="B469" s="2" t="s">
        <v>31</v>
      </c>
      <c r="C469" s="75" t="s">
        <v>181</v>
      </c>
      <c r="D469" s="76" t="s">
        <v>86</v>
      </c>
      <c r="E469" s="7"/>
    </row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">
    <mergeCell ref="C18:F18"/>
    <mergeCell ref="C90:F90"/>
  </mergeCells>
  <conditionalFormatting sqref="D20:E32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34:E46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48:E60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62:E74"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76:E88">
    <cfRule type="colorScale" priority="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107:E119">
    <cfRule type="colorScale" priority="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121:E133">
    <cfRule type="colorScale" priority="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135:E147">
    <cfRule type="colorScale" priority="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149:E161">
    <cfRule type="colorScale" priority="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163:E175">
    <cfRule type="colorScale" priority="1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177:E189">
    <cfRule type="colorScale" priority="1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191:E203">
    <cfRule type="colorScale" priority="1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205:E217">
    <cfRule type="colorScale" priority="1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219:E231">
    <cfRule type="colorScale" priority="1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233:E245">
    <cfRule type="colorScale" priority="1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247:E259">
    <cfRule type="colorScale" priority="1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261:E273">
    <cfRule type="colorScale" priority="1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275:E287">
    <cfRule type="colorScale" priority="1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289:E301">
    <cfRule type="colorScale" priority="1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303:E315">
    <cfRule type="colorScale" priority="2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317:E329">
    <cfRule type="colorScale" priority="2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331:E343">
    <cfRule type="colorScale" priority="2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345:E357">
    <cfRule type="colorScale" priority="2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359:E371">
    <cfRule type="colorScale" priority="2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373:E385">
    <cfRule type="colorScale" priority="2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387:E399">
    <cfRule type="colorScale" priority="2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401:E413">
    <cfRule type="colorScale" priority="2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415:E427">
    <cfRule type="colorScale" priority="2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429:E441">
    <cfRule type="colorScale" priority="2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443:E455">
    <cfRule type="colorScale" priority="3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457:E469">
    <cfRule type="colorScale" priority="3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4:E16">
    <cfRule type="colorScale" priority="3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J108:V134">
    <cfRule type="cellIs" dxfId="4" priority="33" stopIfTrue="1" operator="equal">
      <formula>"."</formula>
    </cfRule>
  </conditionalFormatting>
  <conditionalFormatting sqref="J108:V134">
    <cfRule type="cellIs" dxfId="0" priority="34" operator="lessThanOrEqual">
      <formula>0.33</formula>
    </cfRule>
  </conditionalFormatting>
  <conditionalFormatting sqref="J108:V134">
    <cfRule type="cellIs" dxfId="1" priority="35" operator="greaterThanOrEqual">
      <formula>0.66</formula>
    </cfRule>
  </conditionalFormatting>
  <conditionalFormatting sqref="J108:V134">
    <cfRule type="cellIs" dxfId="3" priority="36" operator="greaterThan">
      <formula>0.33</formula>
    </cfRule>
  </conditionalFormatting>
  <printOptions/>
  <pageMargins bottom="0.75" footer="0.0" header="0.0" left="0.7" right="0.7" top="0.75"/>
  <pageSetup paperSize="9" orientation="portrait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7" width="8.86"/>
    <col customWidth="1" min="8" max="8" width="10.43"/>
    <col customWidth="1" min="9" max="14" width="8.86"/>
    <col customWidth="1" min="15" max="15" width="7.71"/>
    <col customWidth="1" min="16" max="16" width="11.29"/>
    <col customWidth="1" min="17" max="26" width="8.86"/>
  </cols>
  <sheetData>
    <row r="1">
      <c r="B1" s="1" t="s">
        <v>331</v>
      </c>
      <c r="J1" s="4"/>
    </row>
    <row r="2">
      <c r="J2" s="4"/>
    </row>
    <row r="3">
      <c r="C3" s="83" t="s">
        <v>332</v>
      </c>
      <c r="D3" s="79"/>
      <c r="E3" s="80"/>
      <c r="J3" s="4"/>
      <c r="P3" s="83" t="s">
        <v>333</v>
      </c>
      <c r="Q3" s="79"/>
      <c r="R3" s="80"/>
    </row>
    <row r="4">
      <c r="B4" s="2">
        <v>1.0</v>
      </c>
      <c r="C4" s="2" t="s">
        <v>169</v>
      </c>
      <c r="D4" s="1">
        <v>231.0</v>
      </c>
      <c r="E4" s="84">
        <f t="shared" ref="E4:E16" si="1">D4</f>
        <v>231</v>
      </c>
      <c r="J4" s="4"/>
      <c r="P4" s="1" t="s">
        <v>169</v>
      </c>
      <c r="Q4" s="4">
        <v>21.0</v>
      </c>
      <c r="R4" s="84">
        <f t="shared" ref="R4:R16" si="2">Q4</f>
        <v>21</v>
      </c>
    </row>
    <row r="5">
      <c r="B5" s="2">
        <v>2.0</v>
      </c>
      <c r="C5" s="2" t="s">
        <v>170</v>
      </c>
      <c r="D5" s="1">
        <v>187.0</v>
      </c>
      <c r="E5" s="84">
        <f t="shared" si="1"/>
        <v>187</v>
      </c>
      <c r="J5" s="4"/>
      <c r="P5" s="1" t="s">
        <v>170</v>
      </c>
      <c r="Q5" s="4">
        <v>14.0</v>
      </c>
      <c r="R5" s="84">
        <f t="shared" si="2"/>
        <v>14</v>
      </c>
    </row>
    <row r="6">
      <c r="B6" s="2">
        <v>3.0</v>
      </c>
      <c r="C6" s="2" t="s">
        <v>324</v>
      </c>
      <c r="D6" s="1">
        <v>151.0</v>
      </c>
      <c r="E6" s="84">
        <f t="shared" si="1"/>
        <v>151</v>
      </c>
      <c r="J6" s="4"/>
      <c r="P6" s="2" t="s">
        <v>324</v>
      </c>
      <c r="Q6" s="4">
        <v>14.0</v>
      </c>
      <c r="R6" s="84">
        <f t="shared" si="2"/>
        <v>14</v>
      </c>
    </row>
    <row r="7">
      <c r="B7" s="2">
        <v>4.0</v>
      </c>
      <c r="C7" s="2" t="s">
        <v>325</v>
      </c>
      <c r="D7" s="1">
        <v>138.0</v>
      </c>
      <c r="E7" s="84">
        <f t="shared" si="1"/>
        <v>138</v>
      </c>
      <c r="J7" s="4"/>
      <c r="P7" s="2" t="s">
        <v>325</v>
      </c>
      <c r="Q7" s="4">
        <v>12.0</v>
      </c>
      <c r="R7" s="84">
        <f t="shared" si="2"/>
        <v>12</v>
      </c>
    </row>
    <row r="8">
      <c r="B8" s="2">
        <v>5.0</v>
      </c>
      <c r="C8" s="2" t="s">
        <v>210</v>
      </c>
      <c r="D8" s="1">
        <v>49.0</v>
      </c>
      <c r="E8" s="84">
        <f t="shared" si="1"/>
        <v>49</v>
      </c>
      <c r="J8" s="4"/>
      <c r="P8" s="2" t="s">
        <v>210</v>
      </c>
      <c r="Q8" s="4">
        <v>7.0</v>
      </c>
      <c r="R8" s="84">
        <f t="shared" si="2"/>
        <v>7</v>
      </c>
    </row>
    <row r="9">
      <c r="B9" s="2">
        <v>6.0</v>
      </c>
      <c r="C9" s="2" t="s">
        <v>175</v>
      </c>
      <c r="D9" s="2">
        <v>47.0</v>
      </c>
      <c r="E9" s="84">
        <f t="shared" si="1"/>
        <v>47</v>
      </c>
      <c r="J9" s="4"/>
      <c r="P9" s="2" t="s">
        <v>323</v>
      </c>
      <c r="Q9" s="4">
        <v>6.0</v>
      </c>
      <c r="R9" s="84">
        <f t="shared" si="2"/>
        <v>6</v>
      </c>
    </row>
    <row r="10">
      <c r="B10" s="2">
        <v>7.0</v>
      </c>
      <c r="C10" s="2" t="s">
        <v>323</v>
      </c>
      <c r="D10" s="2">
        <v>37.0</v>
      </c>
      <c r="E10" s="84">
        <f t="shared" si="1"/>
        <v>37</v>
      </c>
      <c r="J10" s="4"/>
      <c r="P10" s="2" t="s">
        <v>175</v>
      </c>
      <c r="Q10" s="4">
        <v>5.0</v>
      </c>
      <c r="R10" s="84">
        <f t="shared" si="2"/>
        <v>5</v>
      </c>
    </row>
    <row r="11">
      <c r="B11" s="2">
        <v>8.0</v>
      </c>
      <c r="C11" s="2" t="s">
        <v>326</v>
      </c>
      <c r="D11" s="2">
        <v>23.0</v>
      </c>
      <c r="E11" s="84">
        <f t="shared" si="1"/>
        <v>23</v>
      </c>
      <c r="J11" s="4"/>
      <c r="P11" s="2" t="s">
        <v>334</v>
      </c>
      <c r="Q11" s="4">
        <v>4.0</v>
      </c>
      <c r="R11" s="84">
        <f t="shared" si="2"/>
        <v>4</v>
      </c>
    </row>
    <row r="12">
      <c r="B12" s="2">
        <v>9.0</v>
      </c>
      <c r="C12" s="2" t="s">
        <v>174</v>
      </c>
      <c r="D12" s="2">
        <v>22.0</v>
      </c>
      <c r="E12" s="84">
        <f t="shared" si="1"/>
        <v>22</v>
      </c>
      <c r="J12" s="4"/>
      <c r="P12" s="2" t="s">
        <v>174</v>
      </c>
      <c r="Q12" s="4">
        <v>2.0</v>
      </c>
      <c r="R12" s="84">
        <f t="shared" si="2"/>
        <v>2</v>
      </c>
    </row>
    <row r="13">
      <c r="B13" s="2">
        <v>10.0</v>
      </c>
      <c r="C13" s="2" t="s">
        <v>327</v>
      </c>
      <c r="D13" s="2">
        <v>9.0</v>
      </c>
      <c r="E13" s="84">
        <f t="shared" si="1"/>
        <v>9</v>
      </c>
      <c r="J13" s="4"/>
      <c r="P13" s="2" t="s">
        <v>326</v>
      </c>
      <c r="Q13" s="4">
        <v>0.0</v>
      </c>
      <c r="R13" s="84">
        <f t="shared" si="2"/>
        <v>0</v>
      </c>
    </row>
    <row r="14">
      <c r="B14" s="2">
        <v>11.0</v>
      </c>
      <c r="C14" s="2" t="s">
        <v>181</v>
      </c>
      <c r="D14" s="2">
        <v>7.0</v>
      </c>
      <c r="E14" s="84">
        <f t="shared" si="1"/>
        <v>7</v>
      </c>
      <c r="J14" s="4"/>
      <c r="P14" s="2" t="s">
        <v>327</v>
      </c>
      <c r="Q14" s="4">
        <v>0.0</v>
      </c>
      <c r="R14" s="84">
        <f t="shared" si="2"/>
        <v>0</v>
      </c>
    </row>
    <row r="15">
      <c r="B15" s="2">
        <v>12.0</v>
      </c>
      <c r="C15" s="2" t="s">
        <v>328</v>
      </c>
      <c r="D15" s="2">
        <v>3.0</v>
      </c>
      <c r="E15" s="84">
        <f t="shared" si="1"/>
        <v>3</v>
      </c>
      <c r="J15" s="4"/>
      <c r="P15" s="2" t="s">
        <v>328</v>
      </c>
      <c r="Q15" s="4">
        <v>0.0</v>
      </c>
      <c r="R15" s="84">
        <f t="shared" si="2"/>
        <v>0</v>
      </c>
    </row>
    <row r="16">
      <c r="B16" s="2">
        <v>13.0</v>
      </c>
      <c r="C16" s="2" t="s">
        <v>178</v>
      </c>
      <c r="D16" s="2">
        <v>0.0</v>
      </c>
      <c r="E16" s="84">
        <f t="shared" si="1"/>
        <v>0</v>
      </c>
      <c r="J16" s="4"/>
      <c r="P16" s="2" t="s">
        <v>181</v>
      </c>
      <c r="Q16" s="4">
        <v>0.0</v>
      </c>
      <c r="R16" s="84">
        <f t="shared" si="2"/>
        <v>0</v>
      </c>
    </row>
    <row r="17">
      <c r="J17" s="4"/>
    </row>
    <row r="18">
      <c r="B18" s="78" t="s">
        <v>329</v>
      </c>
      <c r="C18" s="79"/>
      <c r="D18" s="79"/>
      <c r="E18" s="80"/>
      <c r="F18" s="1"/>
      <c r="G18" s="1"/>
      <c r="J18" s="4"/>
    </row>
    <row r="19" ht="15.0" customHeight="1">
      <c r="B19" s="83" t="s">
        <v>332</v>
      </c>
      <c r="C19" s="79"/>
      <c r="D19" s="79"/>
      <c r="E19" s="80"/>
      <c r="J19" s="4"/>
    </row>
    <row r="20">
      <c r="A20" s="2">
        <v>1.0</v>
      </c>
      <c r="B20" s="2" t="s">
        <v>20</v>
      </c>
      <c r="C20" s="2" t="s">
        <v>324</v>
      </c>
      <c r="D20" s="2">
        <v>0.0</v>
      </c>
      <c r="E20" s="84">
        <f t="shared" ref="E20:E32" si="3">D20</f>
        <v>0</v>
      </c>
      <c r="J20" s="4"/>
    </row>
    <row r="21" ht="15.75" customHeight="1">
      <c r="A21" s="2">
        <v>2.0</v>
      </c>
      <c r="B21" s="2" t="s">
        <v>20</v>
      </c>
      <c r="C21" s="2" t="s">
        <v>325</v>
      </c>
      <c r="D21" s="2">
        <v>0.0</v>
      </c>
      <c r="E21" s="84">
        <f t="shared" si="3"/>
        <v>0</v>
      </c>
      <c r="J21" s="4"/>
    </row>
    <row r="22" ht="15.75" customHeight="1">
      <c r="A22" s="2">
        <v>3.0</v>
      </c>
      <c r="B22" s="2" t="s">
        <v>20</v>
      </c>
      <c r="C22" s="2" t="s">
        <v>326</v>
      </c>
      <c r="D22" s="2">
        <v>0.0</v>
      </c>
      <c r="E22" s="84">
        <f t="shared" si="3"/>
        <v>0</v>
      </c>
      <c r="J22" s="4"/>
    </row>
    <row r="23" ht="15.75" customHeight="1">
      <c r="A23" s="2">
        <v>4.0</v>
      </c>
      <c r="B23" s="2" t="s">
        <v>20</v>
      </c>
      <c r="C23" s="2" t="s">
        <v>175</v>
      </c>
      <c r="D23" s="2">
        <v>0.0</v>
      </c>
      <c r="E23" s="84">
        <f t="shared" si="3"/>
        <v>0</v>
      </c>
      <c r="J23" s="4"/>
    </row>
    <row r="24" ht="15.75" customHeight="1">
      <c r="A24" s="2">
        <v>5.0</v>
      </c>
      <c r="B24" s="2" t="s">
        <v>20</v>
      </c>
      <c r="C24" s="2" t="s">
        <v>210</v>
      </c>
      <c r="D24" s="2">
        <v>0.0</v>
      </c>
      <c r="E24" s="84">
        <f t="shared" si="3"/>
        <v>0</v>
      </c>
      <c r="J24" s="4"/>
    </row>
    <row r="25" ht="15.75" customHeight="1">
      <c r="A25" s="2">
        <v>6.0</v>
      </c>
      <c r="B25" s="2" t="s">
        <v>20</v>
      </c>
      <c r="C25" s="2" t="s">
        <v>170</v>
      </c>
      <c r="D25" s="2">
        <v>0.0</v>
      </c>
      <c r="E25" s="84">
        <f t="shared" si="3"/>
        <v>0</v>
      </c>
      <c r="J25" s="4"/>
    </row>
    <row r="26" ht="15.75" customHeight="1">
      <c r="A26" s="2">
        <v>7.0</v>
      </c>
      <c r="B26" s="2" t="s">
        <v>20</v>
      </c>
      <c r="C26" s="2" t="s">
        <v>169</v>
      </c>
      <c r="D26" s="2">
        <v>0.0</v>
      </c>
      <c r="E26" s="84">
        <f t="shared" si="3"/>
        <v>0</v>
      </c>
      <c r="J26" s="4"/>
    </row>
    <row r="27" ht="15.75" customHeight="1">
      <c r="A27" s="2">
        <v>8.0</v>
      </c>
      <c r="B27" s="2" t="s">
        <v>20</v>
      </c>
      <c r="C27" s="2" t="s">
        <v>178</v>
      </c>
      <c r="D27" s="2">
        <v>0.0</v>
      </c>
      <c r="E27" s="84">
        <f t="shared" si="3"/>
        <v>0</v>
      </c>
      <c r="J27" s="4"/>
    </row>
    <row r="28" ht="15.75" customHeight="1">
      <c r="A28" s="2">
        <v>9.0</v>
      </c>
      <c r="B28" s="2" t="s">
        <v>20</v>
      </c>
      <c r="C28" s="2" t="s">
        <v>174</v>
      </c>
      <c r="D28" s="2">
        <v>0.0</v>
      </c>
      <c r="E28" s="84">
        <f t="shared" si="3"/>
        <v>0</v>
      </c>
      <c r="J28" s="4"/>
    </row>
    <row r="29" ht="15.75" customHeight="1">
      <c r="A29" s="2">
        <v>10.0</v>
      </c>
      <c r="B29" s="2" t="s">
        <v>20</v>
      </c>
      <c r="C29" s="2" t="s">
        <v>328</v>
      </c>
      <c r="D29" s="2">
        <v>0.0</v>
      </c>
      <c r="E29" s="84">
        <f t="shared" si="3"/>
        <v>0</v>
      </c>
      <c r="J29" s="4"/>
    </row>
    <row r="30" ht="15.75" customHeight="1">
      <c r="A30" s="2">
        <v>11.0</v>
      </c>
      <c r="B30" s="2" t="s">
        <v>20</v>
      </c>
      <c r="C30" s="2" t="s">
        <v>327</v>
      </c>
      <c r="D30" s="2">
        <v>0.0</v>
      </c>
      <c r="E30" s="84">
        <f t="shared" si="3"/>
        <v>0</v>
      </c>
      <c r="J30" s="4"/>
    </row>
    <row r="31" ht="15.75" customHeight="1">
      <c r="A31" s="2">
        <v>12.0</v>
      </c>
      <c r="B31" s="2" t="s">
        <v>20</v>
      </c>
      <c r="C31" s="2" t="s">
        <v>323</v>
      </c>
      <c r="D31" s="2">
        <v>0.0</v>
      </c>
      <c r="E31" s="84">
        <f t="shared" si="3"/>
        <v>0</v>
      </c>
      <c r="J31" s="4"/>
    </row>
    <row r="32" ht="15.75" customHeight="1">
      <c r="A32" s="2">
        <v>13.0</v>
      </c>
      <c r="B32" s="2" t="s">
        <v>20</v>
      </c>
      <c r="C32" s="2" t="s">
        <v>181</v>
      </c>
      <c r="D32" s="2">
        <v>0.0</v>
      </c>
      <c r="E32" s="84">
        <f t="shared" si="3"/>
        <v>0</v>
      </c>
      <c r="J32" s="4"/>
    </row>
    <row r="33" ht="15.75" customHeight="1">
      <c r="C33" s="2"/>
      <c r="D33" s="2"/>
      <c r="E33" s="84"/>
      <c r="J33" s="4"/>
    </row>
    <row r="34" ht="15.75" customHeight="1">
      <c r="A34" s="2">
        <v>14.0</v>
      </c>
      <c r="B34" s="2" t="s">
        <v>22</v>
      </c>
      <c r="C34" s="2" t="s">
        <v>170</v>
      </c>
      <c r="D34" s="2">
        <v>4.0</v>
      </c>
      <c r="E34" s="84">
        <f t="shared" ref="E34:E46" si="4">D34</f>
        <v>4</v>
      </c>
      <c r="J34" s="4"/>
    </row>
    <row r="35" ht="15.75" customHeight="1">
      <c r="A35" s="2">
        <v>15.0</v>
      </c>
      <c r="B35" s="2" t="s">
        <v>22</v>
      </c>
      <c r="C35" s="2" t="s">
        <v>324</v>
      </c>
      <c r="D35" s="2">
        <v>3.0</v>
      </c>
      <c r="E35" s="84">
        <f t="shared" si="4"/>
        <v>3</v>
      </c>
      <c r="J35" s="4"/>
    </row>
    <row r="36" ht="15.75" customHeight="1">
      <c r="A36" s="2">
        <v>16.0</v>
      </c>
      <c r="B36" s="2" t="s">
        <v>22</v>
      </c>
      <c r="C36" s="2" t="s">
        <v>175</v>
      </c>
      <c r="D36" s="2">
        <v>2.0</v>
      </c>
      <c r="E36" s="84">
        <f t="shared" si="4"/>
        <v>2</v>
      </c>
      <c r="J36" s="4"/>
    </row>
    <row r="37" ht="15.75" customHeight="1">
      <c r="A37" s="2">
        <v>17.0</v>
      </c>
      <c r="B37" s="2" t="s">
        <v>22</v>
      </c>
      <c r="C37" s="2" t="s">
        <v>169</v>
      </c>
      <c r="D37" s="2">
        <v>1.0</v>
      </c>
      <c r="E37" s="84">
        <f t="shared" si="4"/>
        <v>1</v>
      </c>
      <c r="J37" s="4"/>
    </row>
    <row r="38" ht="15.75" customHeight="1">
      <c r="A38" s="2">
        <v>18.0</v>
      </c>
      <c r="B38" s="2" t="s">
        <v>22</v>
      </c>
      <c r="C38" s="2" t="s">
        <v>323</v>
      </c>
      <c r="D38" s="2">
        <v>1.0</v>
      </c>
      <c r="E38" s="84">
        <f t="shared" si="4"/>
        <v>1</v>
      </c>
      <c r="J38" s="4"/>
    </row>
    <row r="39" ht="15.75" customHeight="1">
      <c r="A39" s="2">
        <v>19.0</v>
      </c>
      <c r="B39" s="2" t="s">
        <v>22</v>
      </c>
      <c r="C39" s="2" t="s">
        <v>210</v>
      </c>
      <c r="D39" s="2">
        <v>0.0</v>
      </c>
      <c r="E39" s="84">
        <f t="shared" si="4"/>
        <v>0</v>
      </c>
      <c r="J39" s="4"/>
    </row>
    <row r="40" ht="15.75" customHeight="1">
      <c r="A40" s="2">
        <v>20.0</v>
      </c>
      <c r="B40" s="2" t="s">
        <v>22</v>
      </c>
      <c r="C40" s="2" t="s">
        <v>327</v>
      </c>
      <c r="D40" s="2">
        <v>0.0</v>
      </c>
      <c r="E40" s="84">
        <f t="shared" si="4"/>
        <v>0</v>
      </c>
      <c r="J40" s="4"/>
    </row>
    <row r="41" ht="15.75" customHeight="1">
      <c r="A41" s="2">
        <v>21.0</v>
      </c>
      <c r="B41" s="2" t="s">
        <v>22</v>
      </c>
      <c r="C41" s="2" t="s">
        <v>326</v>
      </c>
      <c r="D41" s="2">
        <v>0.0</v>
      </c>
      <c r="E41" s="84">
        <f t="shared" si="4"/>
        <v>0</v>
      </c>
      <c r="J41" s="4"/>
    </row>
    <row r="42" ht="15.75" customHeight="1">
      <c r="A42" s="2">
        <v>22.0</v>
      </c>
      <c r="B42" s="2" t="s">
        <v>22</v>
      </c>
      <c r="C42" s="2" t="s">
        <v>181</v>
      </c>
      <c r="D42" s="2">
        <v>0.0</v>
      </c>
      <c r="E42" s="84">
        <f t="shared" si="4"/>
        <v>0</v>
      </c>
      <c r="J42" s="4"/>
    </row>
    <row r="43" ht="15.75" customHeight="1">
      <c r="A43" s="2">
        <v>23.0</v>
      </c>
      <c r="B43" s="2" t="s">
        <v>22</v>
      </c>
      <c r="C43" s="2" t="s">
        <v>328</v>
      </c>
      <c r="D43" s="2">
        <v>0.0</v>
      </c>
      <c r="E43" s="84">
        <f t="shared" si="4"/>
        <v>0</v>
      </c>
      <c r="J43" s="4"/>
    </row>
    <row r="44" ht="15.75" customHeight="1">
      <c r="A44" s="2">
        <v>24.0</v>
      </c>
      <c r="B44" s="2" t="s">
        <v>22</v>
      </c>
      <c r="C44" s="2" t="s">
        <v>178</v>
      </c>
      <c r="D44" s="2">
        <v>0.0</v>
      </c>
      <c r="E44" s="84">
        <f t="shared" si="4"/>
        <v>0</v>
      </c>
      <c r="J44" s="4"/>
    </row>
    <row r="45" ht="15.75" customHeight="1">
      <c r="A45" s="2">
        <v>25.0</v>
      </c>
      <c r="B45" s="2" t="s">
        <v>22</v>
      </c>
      <c r="C45" s="2" t="s">
        <v>174</v>
      </c>
      <c r="D45" s="2">
        <v>0.0</v>
      </c>
      <c r="E45" s="84">
        <f t="shared" si="4"/>
        <v>0</v>
      </c>
      <c r="J45" s="4"/>
    </row>
    <row r="46" ht="15.75" customHeight="1">
      <c r="A46" s="2">
        <v>26.0</v>
      </c>
      <c r="B46" s="2" t="s">
        <v>22</v>
      </c>
      <c r="C46" s="2" t="s">
        <v>325</v>
      </c>
      <c r="D46" s="2">
        <v>0.0</v>
      </c>
      <c r="E46" s="84">
        <f t="shared" si="4"/>
        <v>0</v>
      </c>
      <c r="J46" s="4"/>
    </row>
    <row r="47" ht="15.75" customHeight="1">
      <c r="C47" s="2"/>
      <c r="D47" s="2"/>
      <c r="E47" s="84"/>
      <c r="J47" s="4"/>
    </row>
    <row r="48" ht="15.75" customHeight="1">
      <c r="A48" s="2">
        <v>27.0</v>
      </c>
      <c r="B48" s="2" t="s">
        <v>8</v>
      </c>
      <c r="C48" s="2" t="s">
        <v>169</v>
      </c>
      <c r="D48" s="2">
        <v>71.0</v>
      </c>
      <c r="E48" s="84">
        <f t="shared" ref="E48:E60" si="5">D48</f>
        <v>71</v>
      </c>
      <c r="J48" s="2"/>
    </row>
    <row r="49" ht="15.75" customHeight="1">
      <c r="A49" s="2">
        <v>28.0</v>
      </c>
      <c r="B49" s="2" t="s">
        <v>8</v>
      </c>
      <c r="C49" s="2" t="s">
        <v>325</v>
      </c>
      <c r="D49" s="2">
        <v>50.0</v>
      </c>
      <c r="E49" s="84">
        <f t="shared" si="5"/>
        <v>50</v>
      </c>
      <c r="J49" s="2"/>
    </row>
    <row r="50" ht="15.75" customHeight="1">
      <c r="A50" s="2">
        <v>29.0</v>
      </c>
      <c r="B50" s="2" t="s">
        <v>8</v>
      </c>
      <c r="C50" s="2" t="s">
        <v>170</v>
      </c>
      <c r="D50" s="2">
        <v>43.0</v>
      </c>
      <c r="E50" s="84">
        <f t="shared" si="5"/>
        <v>43</v>
      </c>
      <c r="J50" s="2"/>
    </row>
    <row r="51" ht="15.75" customHeight="1">
      <c r="A51" s="2">
        <v>30.0</v>
      </c>
      <c r="B51" s="2" t="s">
        <v>8</v>
      </c>
      <c r="C51" s="2" t="s">
        <v>324</v>
      </c>
      <c r="D51" s="2">
        <v>43.0</v>
      </c>
      <c r="E51" s="84">
        <f t="shared" si="5"/>
        <v>43</v>
      </c>
      <c r="J51" s="2"/>
    </row>
    <row r="52" ht="15.75" customHeight="1">
      <c r="A52" s="2">
        <v>31.0</v>
      </c>
      <c r="B52" s="2" t="s">
        <v>8</v>
      </c>
      <c r="C52" s="2" t="s">
        <v>174</v>
      </c>
      <c r="D52" s="2">
        <v>9.0</v>
      </c>
      <c r="E52" s="84">
        <f t="shared" si="5"/>
        <v>9</v>
      </c>
      <c r="J52" s="2"/>
    </row>
    <row r="53" ht="15.75" customHeight="1">
      <c r="A53" s="2">
        <v>32.0</v>
      </c>
      <c r="B53" s="2" t="s">
        <v>8</v>
      </c>
      <c r="C53" s="2" t="s">
        <v>210</v>
      </c>
      <c r="D53" s="2">
        <v>8.0</v>
      </c>
      <c r="E53" s="84">
        <f t="shared" si="5"/>
        <v>8</v>
      </c>
      <c r="J53" s="2"/>
    </row>
    <row r="54" ht="15.75" customHeight="1">
      <c r="A54" s="2">
        <v>33.0</v>
      </c>
      <c r="B54" s="2" t="s">
        <v>8</v>
      </c>
      <c r="C54" s="2" t="s">
        <v>327</v>
      </c>
      <c r="D54" s="2">
        <v>8.0</v>
      </c>
      <c r="E54" s="84">
        <f t="shared" si="5"/>
        <v>8</v>
      </c>
      <c r="J54" s="2"/>
    </row>
    <row r="55" ht="15.75" customHeight="1">
      <c r="A55" s="2">
        <v>34.0</v>
      </c>
      <c r="B55" s="2" t="s">
        <v>8</v>
      </c>
      <c r="C55" s="2" t="s">
        <v>323</v>
      </c>
      <c r="D55" s="2">
        <v>5.0</v>
      </c>
      <c r="E55" s="84">
        <f t="shared" si="5"/>
        <v>5</v>
      </c>
      <c r="J55" s="2"/>
    </row>
    <row r="56" ht="15.75" customHeight="1">
      <c r="A56" s="2">
        <v>35.0</v>
      </c>
      <c r="B56" s="2" t="s">
        <v>8</v>
      </c>
      <c r="C56" s="2" t="s">
        <v>326</v>
      </c>
      <c r="D56" s="2">
        <v>3.0</v>
      </c>
      <c r="E56" s="84">
        <f t="shared" si="5"/>
        <v>3</v>
      </c>
      <c r="J56" s="2"/>
    </row>
    <row r="57" ht="15.75" customHeight="1">
      <c r="A57" s="2">
        <v>36.0</v>
      </c>
      <c r="B57" s="2" t="s">
        <v>8</v>
      </c>
      <c r="C57" s="2" t="s">
        <v>175</v>
      </c>
      <c r="D57" s="2">
        <v>1.0</v>
      </c>
      <c r="E57" s="84">
        <f t="shared" si="5"/>
        <v>1</v>
      </c>
      <c r="J57" s="2"/>
    </row>
    <row r="58" ht="15.75" customHeight="1">
      <c r="A58" s="2">
        <v>37.0</v>
      </c>
      <c r="B58" s="2" t="s">
        <v>8</v>
      </c>
      <c r="C58" s="2" t="s">
        <v>181</v>
      </c>
      <c r="D58" s="2">
        <v>1.0</v>
      </c>
      <c r="E58" s="84">
        <f t="shared" si="5"/>
        <v>1</v>
      </c>
      <c r="J58" s="2"/>
    </row>
    <row r="59" ht="15.75" customHeight="1">
      <c r="A59" s="2">
        <v>38.0</v>
      </c>
      <c r="B59" s="2" t="s">
        <v>8</v>
      </c>
      <c r="C59" s="2" t="s">
        <v>328</v>
      </c>
      <c r="D59" s="2">
        <v>0.0</v>
      </c>
      <c r="E59" s="84">
        <f t="shared" si="5"/>
        <v>0</v>
      </c>
      <c r="J59" s="2"/>
    </row>
    <row r="60" ht="15.75" customHeight="1">
      <c r="A60" s="2">
        <v>39.0</v>
      </c>
      <c r="B60" s="2" t="s">
        <v>8</v>
      </c>
      <c r="C60" s="2" t="s">
        <v>178</v>
      </c>
      <c r="D60" s="2">
        <v>0.0</v>
      </c>
      <c r="E60" s="84">
        <f t="shared" si="5"/>
        <v>0</v>
      </c>
      <c r="J60" s="2"/>
    </row>
    <row r="61" ht="15.75" customHeight="1">
      <c r="C61" s="2"/>
      <c r="D61" s="2"/>
      <c r="E61" s="84"/>
      <c r="J61" s="4"/>
    </row>
    <row r="62" ht="15.75" customHeight="1">
      <c r="A62" s="2">
        <v>40.0</v>
      </c>
      <c r="B62" s="2" t="s">
        <v>193</v>
      </c>
      <c r="C62" s="2" t="s">
        <v>175</v>
      </c>
      <c r="D62" s="2">
        <v>0.0</v>
      </c>
      <c r="E62" s="84">
        <f t="shared" ref="E62:E74" si="6">D62</f>
        <v>0</v>
      </c>
      <c r="J62" s="4"/>
    </row>
    <row r="63" ht="15.75" customHeight="1">
      <c r="A63" s="2">
        <v>41.0</v>
      </c>
      <c r="B63" s="2" t="s">
        <v>193</v>
      </c>
      <c r="C63" s="2" t="s">
        <v>328</v>
      </c>
      <c r="D63" s="2">
        <v>0.0</v>
      </c>
      <c r="E63" s="84">
        <f t="shared" si="6"/>
        <v>0</v>
      </c>
      <c r="J63" s="4"/>
    </row>
    <row r="64" ht="15.75" customHeight="1">
      <c r="A64" s="2">
        <v>42.0</v>
      </c>
      <c r="B64" s="2" t="s">
        <v>193</v>
      </c>
      <c r="C64" s="2" t="s">
        <v>181</v>
      </c>
      <c r="D64" s="2">
        <v>0.0</v>
      </c>
      <c r="E64" s="84">
        <f t="shared" si="6"/>
        <v>0</v>
      </c>
      <c r="J64" s="4"/>
    </row>
    <row r="65" ht="15.75" customHeight="1">
      <c r="A65" s="2">
        <v>43.0</v>
      </c>
      <c r="B65" s="2" t="s">
        <v>193</v>
      </c>
      <c r="C65" s="2" t="s">
        <v>327</v>
      </c>
      <c r="D65" s="2">
        <v>0.0</v>
      </c>
      <c r="E65" s="84">
        <f t="shared" si="6"/>
        <v>0</v>
      </c>
      <c r="J65" s="4"/>
    </row>
    <row r="66" ht="15.75" customHeight="1">
      <c r="A66" s="2">
        <v>44.0</v>
      </c>
      <c r="B66" s="2" t="s">
        <v>193</v>
      </c>
      <c r="C66" s="2" t="s">
        <v>210</v>
      </c>
      <c r="D66" s="2">
        <v>0.0</v>
      </c>
      <c r="E66" s="84">
        <f t="shared" si="6"/>
        <v>0</v>
      </c>
      <c r="J66" s="4"/>
    </row>
    <row r="67" ht="15.75" customHeight="1">
      <c r="A67" s="2">
        <v>45.0</v>
      </c>
      <c r="B67" s="2" t="s">
        <v>193</v>
      </c>
      <c r="C67" s="2" t="s">
        <v>169</v>
      </c>
      <c r="D67" s="2">
        <v>0.0</v>
      </c>
      <c r="E67" s="84">
        <f t="shared" si="6"/>
        <v>0</v>
      </c>
      <c r="J67" s="4"/>
    </row>
    <row r="68" ht="15.75" customHeight="1">
      <c r="A68" s="2">
        <v>46.0</v>
      </c>
      <c r="B68" s="2" t="s">
        <v>193</v>
      </c>
      <c r="C68" s="2" t="s">
        <v>170</v>
      </c>
      <c r="D68" s="2">
        <v>0.0</v>
      </c>
      <c r="E68" s="84">
        <f t="shared" si="6"/>
        <v>0</v>
      </c>
      <c r="J68" s="4"/>
    </row>
    <row r="69" ht="15.75" customHeight="1">
      <c r="A69" s="2">
        <v>47.0</v>
      </c>
      <c r="B69" s="2" t="s">
        <v>193</v>
      </c>
      <c r="C69" s="2" t="s">
        <v>326</v>
      </c>
      <c r="D69" s="2">
        <v>0.0</v>
      </c>
      <c r="E69" s="84">
        <f t="shared" si="6"/>
        <v>0</v>
      </c>
      <c r="J69" s="4"/>
    </row>
    <row r="70" ht="15.75" customHeight="1">
      <c r="A70" s="2">
        <v>48.0</v>
      </c>
      <c r="B70" s="2" t="s">
        <v>193</v>
      </c>
      <c r="C70" s="2" t="s">
        <v>324</v>
      </c>
      <c r="D70" s="2">
        <v>0.0</v>
      </c>
      <c r="E70" s="84">
        <f t="shared" si="6"/>
        <v>0</v>
      </c>
      <c r="J70" s="4"/>
    </row>
    <row r="71" ht="15.75" customHeight="1">
      <c r="A71" s="2">
        <v>49.0</v>
      </c>
      <c r="B71" s="2" t="s">
        <v>193</v>
      </c>
      <c r="C71" s="2" t="s">
        <v>323</v>
      </c>
      <c r="D71" s="2">
        <v>0.0</v>
      </c>
      <c r="E71" s="84">
        <f t="shared" si="6"/>
        <v>0</v>
      </c>
      <c r="J71" s="4"/>
    </row>
    <row r="72" ht="15.75" customHeight="1">
      <c r="A72" s="2">
        <v>50.0</v>
      </c>
      <c r="B72" s="2" t="s">
        <v>193</v>
      </c>
      <c r="C72" s="2" t="s">
        <v>178</v>
      </c>
      <c r="D72" s="2">
        <v>0.0</v>
      </c>
      <c r="E72" s="84">
        <f t="shared" si="6"/>
        <v>0</v>
      </c>
      <c r="J72" s="4"/>
    </row>
    <row r="73" ht="15.75" customHeight="1">
      <c r="A73" s="2">
        <v>51.0</v>
      </c>
      <c r="B73" s="2" t="s">
        <v>193</v>
      </c>
      <c r="C73" s="2" t="s">
        <v>325</v>
      </c>
      <c r="D73" s="2">
        <v>0.0</v>
      </c>
      <c r="E73" s="84">
        <f t="shared" si="6"/>
        <v>0</v>
      </c>
      <c r="J73" s="4"/>
    </row>
    <row r="74" ht="15.75" customHeight="1">
      <c r="A74" s="2">
        <v>52.0</v>
      </c>
      <c r="B74" s="2" t="s">
        <v>193</v>
      </c>
      <c r="C74" s="2" t="s">
        <v>174</v>
      </c>
      <c r="D74" s="2">
        <v>0.0</v>
      </c>
      <c r="E74" s="84">
        <f t="shared" si="6"/>
        <v>0</v>
      </c>
      <c r="J74" s="4"/>
    </row>
    <row r="75" ht="15.75" customHeight="1">
      <c r="C75" s="2"/>
      <c r="D75" s="2"/>
      <c r="E75" s="84"/>
      <c r="J75" s="4"/>
    </row>
    <row r="76" ht="15.75" customHeight="1">
      <c r="A76" s="2">
        <v>53.0</v>
      </c>
      <c r="B76" s="2" t="s">
        <v>13</v>
      </c>
      <c r="C76" s="2" t="s">
        <v>170</v>
      </c>
      <c r="D76" s="2">
        <v>34.0</v>
      </c>
      <c r="E76" s="84">
        <f t="shared" ref="E76:E88" si="7">D76</f>
        <v>34</v>
      </c>
      <c r="J76" s="4"/>
    </row>
    <row r="77" ht="15.75" customHeight="1">
      <c r="A77" s="2">
        <v>54.0</v>
      </c>
      <c r="B77" s="2" t="s">
        <v>13</v>
      </c>
      <c r="C77" s="2" t="s">
        <v>169</v>
      </c>
      <c r="D77" s="2">
        <v>20.0</v>
      </c>
      <c r="E77" s="84">
        <f t="shared" si="7"/>
        <v>20</v>
      </c>
      <c r="J77" s="4"/>
    </row>
    <row r="78" ht="15.75" customHeight="1">
      <c r="A78" s="2">
        <v>55.0</v>
      </c>
      <c r="B78" s="2" t="s">
        <v>13</v>
      </c>
      <c r="C78" s="2" t="s">
        <v>175</v>
      </c>
      <c r="D78" s="2">
        <v>16.0</v>
      </c>
      <c r="E78" s="84">
        <f t="shared" si="7"/>
        <v>16</v>
      </c>
      <c r="J78" s="4"/>
    </row>
    <row r="79" ht="15.75" customHeight="1">
      <c r="A79" s="2">
        <v>56.0</v>
      </c>
      <c r="B79" s="2" t="s">
        <v>13</v>
      </c>
      <c r="C79" s="2" t="s">
        <v>324</v>
      </c>
      <c r="D79" s="2">
        <v>9.0</v>
      </c>
      <c r="E79" s="84">
        <f t="shared" si="7"/>
        <v>9</v>
      </c>
      <c r="J79" s="4"/>
    </row>
    <row r="80" ht="15.75" customHeight="1">
      <c r="A80" s="2">
        <v>57.0</v>
      </c>
      <c r="B80" s="2" t="s">
        <v>13</v>
      </c>
      <c r="C80" s="2" t="s">
        <v>326</v>
      </c>
      <c r="D80" s="2">
        <v>8.0</v>
      </c>
      <c r="E80" s="84">
        <f t="shared" si="7"/>
        <v>8</v>
      </c>
      <c r="J80" s="4"/>
    </row>
    <row r="81" ht="15.75" customHeight="1">
      <c r="A81" s="2">
        <v>58.0</v>
      </c>
      <c r="B81" s="2" t="s">
        <v>13</v>
      </c>
      <c r="C81" s="2" t="s">
        <v>325</v>
      </c>
      <c r="D81" s="2">
        <v>7.0</v>
      </c>
      <c r="E81" s="84">
        <f t="shared" si="7"/>
        <v>7</v>
      </c>
      <c r="J81" s="4"/>
    </row>
    <row r="82" ht="15.75" customHeight="1">
      <c r="A82" s="2">
        <v>59.0</v>
      </c>
      <c r="B82" s="2" t="s">
        <v>13</v>
      </c>
      <c r="C82" s="2" t="s">
        <v>323</v>
      </c>
      <c r="D82" s="2">
        <v>5.0</v>
      </c>
      <c r="E82" s="84">
        <f t="shared" si="7"/>
        <v>5</v>
      </c>
      <c r="J82" s="4"/>
    </row>
    <row r="83" ht="15.75" customHeight="1">
      <c r="A83" s="2">
        <v>60.0</v>
      </c>
      <c r="B83" s="2" t="s">
        <v>13</v>
      </c>
      <c r="C83" s="2" t="s">
        <v>181</v>
      </c>
      <c r="D83" s="2">
        <v>2.0</v>
      </c>
      <c r="E83" s="84">
        <f t="shared" si="7"/>
        <v>2</v>
      </c>
      <c r="J83" s="4"/>
    </row>
    <row r="84" ht="15.75" customHeight="1">
      <c r="A84" s="2">
        <v>61.0</v>
      </c>
      <c r="B84" s="2" t="s">
        <v>13</v>
      </c>
      <c r="C84" s="2" t="s">
        <v>174</v>
      </c>
      <c r="D84" s="2">
        <v>1.0</v>
      </c>
      <c r="E84" s="84">
        <f t="shared" si="7"/>
        <v>1</v>
      </c>
      <c r="J84" s="4"/>
    </row>
    <row r="85" ht="15.75" customHeight="1">
      <c r="A85" s="2">
        <v>62.0</v>
      </c>
      <c r="B85" s="2" t="s">
        <v>13</v>
      </c>
      <c r="C85" s="2" t="s">
        <v>328</v>
      </c>
      <c r="D85" s="2">
        <v>1.0</v>
      </c>
      <c r="E85" s="84">
        <f t="shared" si="7"/>
        <v>1</v>
      </c>
      <c r="J85" s="4"/>
    </row>
    <row r="86" ht="15.75" customHeight="1">
      <c r="A86" s="2">
        <v>63.0</v>
      </c>
      <c r="B86" s="2" t="s">
        <v>13</v>
      </c>
      <c r="C86" s="2" t="s">
        <v>178</v>
      </c>
      <c r="D86" s="2">
        <v>0.0</v>
      </c>
      <c r="E86" s="84">
        <f t="shared" si="7"/>
        <v>0</v>
      </c>
      <c r="J86" s="4"/>
    </row>
    <row r="87" ht="15.75" customHeight="1">
      <c r="A87" s="2">
        <v>64.0</v>
      </c>
      <c r="B87" s="2" t="s">
        <v>13</v>
      </c>
      <c r="C87" s="2" t="s">
        <v>210</v>
      </c>
      <c r="D87" s="2">
        <v>0.0</v>
      </c>
      <c r="E87" s="84">
        <f t="shared" si="7"/>
        <v>0</v>
      </c>
      <c r="J87" s="4"/>
    </row>
    <row r="88" ht="15.75" customHeight="1">
      <c r="A88" s="2">
        <v>65.0</v>
      </c>
      <c r="B88" s="2" t="s">
        <v>13</v>
      </c>
      <c r="C88" s="2" t="s">
        <v>327</v>
      </c>
      <c r="D88" s="2">
        <v>0.0</v>
      </c>
      <c r="E88" s="84">
        <f t="shared" si="7"/>
        <v>0</v>
      </c>
      <c r="J88" s="4"/>
    </row>
    <row r="89" ht="15.75" customHeight="1">
      <c r="C89" s="2"/>
      <c r="D89" s="2"/>
      <c r="E89" s="84"/>
      <c r="J89" s="4"/>
    </row>
    <row r="90" ht="15.75" customHeight="1">
      <c r="A90" s="2">
        <v>66.0</v>
      </c>
      <c r="B90" s="2" t="s">
        <v>191</v>
      </c>
      <c r="C90" s="2" t="s">
        <v>323</v>
      </c>
      <c r="D90" s="2">
        <v>1.0</v>
      </c>
      <c r="E90" s="84">
        <f t="shared" ref="E90:E102" si="8">D90</f>
        <v>1</v>
      </c>
      <c r="J90" s="4"/>
    </row>
    <row r="91" ht="15.75" customHeight="1">
      <c r="A91" s="2">
        <v>67.0</v>
      </c>
      <c r="B91" s="2" t="s">
        <v>191</v>
      </c>
      <c r="C91" s="2" t="s">
        <v>169</v>
      </c>
      <c r="D91" s="2">
        <v>1.0</v>
      </c>
      <c r="E91" s="84">
        <f t="shared" si="8"/>
        <v>1</v>
      </c>
      <c r="J91" s="4"/>
    </row>
    <row r="92" ht="15.75" customHeight="1">
      <c r="A92" s="2">
        <v>68.0</v>
      </c>
      <c r="B92" s="2" t="s">
        <v>191</v>
      </c>
      <c r="C92" s="2" t="s">
        <v>210</v>
      </c>
      <c r="D92" s="2">
        <v>1.0</v>
      </c>
      <c r="E92" s="84">
        <f t="shared" si="8"/>
        <v>1</v>
      </c>
      <c r="J92" s="4"/>
    </row>
    <row r="93" ht="15.75" customHeight="1">
      <c r="A93" s="2">
        <v>69.0</v>
      </c>
      <c r="B93" s="2" t="s">
        <v>191</v>
      </c>
      <c r="C93" s="2" t="s">
        <v>326</v>
      </c>
      <c r="D93" s="2">
        <v>0.0</v>
      </c>
      <c r="E93" s="84">
        <f t="shared" si="8"/>
        <v>0</v>
      </c>
      <c r="J93" s="4"/>
    </row>
    <row r="94" ht="15.75" customHeight="1">
      <c r="A94" s="2">
        <v>70.0</v>
      </c>
      <c r="B94" s="2" t="s">
        <v>191</v>
      </c>
      <c r="C94" s="2" t="s">
        <v>328</v>
      </c>
      <c r="D94" s="2">
        <v>0.0</v>
      </c>
      <c r="E94" s="84">
        <f t="shared" si="8"/>
        <v>0</v>
      </c>
      <c r="J94" s="4"/>
    </row>
    <row r="95" ht="15.75" customHeight="1">
      <c r="A95" s="2">
        <v>71.0</v>
      </c>
      <c r="B95" s="2" t="s">
        <v>191</v>
      </c>
      <c r="C95" s="2" t="s">
        <v>174</v>
      </c>
      <c r="D95" s="2">
        <v>0.0</v>
      </c>
      <c r="E95" s="84">
        <f t="shared" si="8"/>
        <v>0</v>
      </c>
      <c r="J95" s="4"/>
    </row>
    <row r="96" ht="15.75" customHeight="1">
      <c r="A96" s="2">
        <v>72.0</v>
      </c>
      <c r="B96" s="2" t="s">
        <v>191</v>
      </c>
      <c r="C96" s="2" t="s">
        <v>170</v>
      </c>
      <c r="D96" s="2">
        <v>0.0</v>
      </c>
      <c r="E96" s="84">
        <f t="shared" si="8"/>
        <v>0</v>
      </c>
      <c r="J96" s="4"/>
    </row>
    <row r="97" ht="15.75" customHeight="1">
      <c r="A97" s="2">
        <v>73.0</v>
      </c>
      <c r="B97" s="2" t="s">
        <v>191</v>
      </c>
      <c r="C97" s="2" t="s">
        <v>181</v>
      </c>
      <c r="D97" s="2">
        <v>0.0</v>
      </c>
      <c r="E97" s="84">
        <f t="shared" si="8"/>
        <v>0</v>
      </c>
      <c r="J97" s="4"/>
    </row>
    <row r="98" ht="15.75" customHeight="1">
      <c r="A98" s="2">
        <v>74.0</v>
      </c>
      <c r="B98" s="2" t="s">
        <v>191</v>
      </c>
      <c r="C98" s="2" t="s">
        <v>325</v>
      </c>
      <c r="D98" s="2">
        <v>0.0</v>
      </c>
      <c r="E98" s="84">
        <f t="shared" si="8"/>
        <v>0</v>
      </c>
      <c r="J98" s="4"/>
    </row>
    <row r="99" ht="15.75" customHeight="1">
      <c r="A99" s="2">
        <v>75.0</v>
      </c>
      <c r="B99" s="2" t="s">
        <v>191</v>
      </c>
      <c r="C99" s="2" t="s">
        <v>178</v>
      </c>
      <c r="D99" s="2">
        <v>0.0</v>
      </c>
      <c r="E99" s="84">
        <f t="shared" si="8"/>
        <v>0</v>
      </c>
      <c r="J99" s="4"/>
    </row>
    <row r="100" ht="15.75" customHeight="1">
      <c r="A100" s="2">
        <v>76.0</v>
      </c>
      <c r="B100" s="2" t="s">
        <v>191</v>
      </c>
      <c r="C100" s="2" t="s">
        <v>327</v>
      </c>
      <c r="D100" s="2">
        <v>0.0</v>
      </c>
      <c r="E100" s="84">
        <f t="shared" si="8"/>
        <v>0</v>
      </c>
      <c r="J100" s="4"/>
    </row>
    <row r="101" ht="15.75" customHeight="1">
      <c r="A101" s="2">
        <v>77.0</v>
      </c>
      <c r="B101" s="2" t="s">
        <v>191</v>
      </c>
      <c r="C101" s="2" t="s">
        <v>324</v>
      </c>
      <c r="D101" s="2">
        <v>0.0</v>
      </c>
      <c r="E101" s="84">
        <f t="shared" si="8"/>
        <v>0</v>
      </c>
      <c r="J101" s="4"/>
    </row>
    <row r="102" ht="15.75" customHeight="1">
      <c r="A102" s="2">
        <v>78.0</v>
      </c>
      <c r="B102" s="2" t="s">
        <v>191</v>
      </c>
      <c r="C102" s="2" t="s">
        <v>175</v>
      </c>
      <c r="D102" s="2">
        <v>0.0</v>
      </c>
      <c r="E102" s="84">
        <f t="shared" si="8"/>
        <v>0</v>
      </c>
      <c r="J102" s="4"/>
    </row>
    <row r="103" ht="15.75" customHeight="1">
      <c r="C103" s="2"/>
      <c r="D103" s="2"/>
      <c r="E103" s="84"/>
      <c r="J103" s="4"/>
    </row>
    <row r="104" ht="15.75" customHeight="1">
      <c r="A104" s="2">
        <v>79.0</v>
      </c>
      <c r="B104" s="2" t="s">
        <v>189</v>
      </c>
      <c r="C104" s="2" t="s">
        <v>169</v>
      </c>
      <c r="D104" s="2">
        <v>1.0</v>
      </c>
      <c r="E104" s="84">
        <f t="shared" ref="E104:E116" si="9">D104</f>
        <v>1</v>
      </c>
      <c r="J104" s="2"/>
    </row>
    <row r="105" ht="15.75" customHeight="1">
      <c r="A105" s="2">
        <v>80.0</v>
      </c>
      <c r="B105" s="2" t="s">
        <v>189</v>
      </c>
      <c r="C105" s="2" t="s">
        <v>175</v>
      </c>
      <c r="D105" s="2">
        <v>1.0</v>
      </c>
      <c r="E105" s="84">
        <f t="shared" si="9"/>
        <v>1</v>
      </c>
      <c r="J105" s="2"/>
    </row>
    <row r="106" ht="15.75" customHeight="1">
      <c r="A106" s="2">
        <v>81.0</v>
      </c>
      <c r="B106" s="2" t="s">
        <v>189</v>
      </c>
      <c r="C106" s="2" t="s">
        <v>323</v>
      </c>
      <c r="D106" s="2">
        <v>1.0</v>
      </c>
      <c r="E106" s="84">
        <f t="shared" si="9"/>
        <v>1</v>
      </c>
      <c r="J106" s="2"/>
    </row>
    <row r="107" ht="15.75" customHeight="1">
      <c r="A107" s="2">
        <v>82.0</v>
      </c>
      <c r="B107" s="2" t="s">
        <v>189</v>
      </c>
      <c r="C107" s="2" t="s">
        <v>210</v>
      </c>
      <c r="D107" s="2">
        <v>0.0</v>
      </c>
      <c r="E107" s="84">
        <f t="shared" si="9"/>
        <v>0</v>
      </c>
      <c r="J107" s="2"/>
    </row>
    <row r="108" ht="15.75" customHeight="1">
      <c r="A108" s="2">
        <v>83.0</v>
      </c>
      <c r="B108" s="2" t="s">
        <v>189</v>
      </c>
      <c r="C108" s="2" t="s">
        <v>174</v>
      </c>
      <c r="D108" s="2">
        <v>0.0</v>
      </c>
      <c r="E108" s="84">
        <f t="shared" si="9"/>
        <v>0</v>
      </c>
      <c r="J108" s="2"/>
    </row>
    <row r="109" ht="15.75" customHeight="1">
      <c r="A109" s="2">
        <v>84.0</v>
      </c>
      <c r="B109" s="2" t="s">
        <v>189</v>
      </c>
      <c r="C109" s="2" t="s">
        <v>324</v>
      </c>
      <c r="D109" s="2">
        <v>0.0</v>
      </c>
      <c r="E109" s="84">
        <f t="shared" si="9"/>
        <v>0</v>
      </c>
      <c r="J109" s="2"/>
    </row>
    <row r="110" ht="15.75" customHeight="1">
      <c r="A110" s="2">
        <v>85.0</v>
      </c>
      <c r="B110" s="2" t="s">
        <v>189</v>
      </c>
      <c r="C110" s="2" t="s">
        <v>326</v>
      </c>
      <c r="D110" s="2">
        <v>0.0</v>
      </c>
      <c r="E110" s="84">
        <f t="shared" si="9"/>
        <v>0</v>
      </c>
      <c r="J110" s="2"/>
    </row>
    <row r="111" ht="15.75" customHeight="1">
      <c r="A111" s="2">
        <v>86.0</v>
      </c>
      <c r="B111" s="2" t="s">
        <v>189</v>
      </c>
      <c r="C111" s="2" t="s">
        <v>328</v>
      </c>
      <c r="D111" s="2">
        <v>0.0</v>
      </c>
      <c r="E111" s="84">
        <f t="shared" si="9"/>
        <v>0</v>
      </c>
      <c r="J111" s="2"/>
    </row>
    <row r="112" ht="15.75" customHeight="1">
      <c r="A112" s="2">
        <v>87.0</v>
      </c>
      <c r="B112" s="2" t="s">
        <v>189</v>
      </c>
      <c r="C112" s="2" t="s">
        <v>178</v>
      </c>
      <c r="D112" s="2">
        <v>0.0</v>
      </c>
      <c r="E112" s="84">
        <f t="shared" si="9"/>
        <v>0</v>
      </c>
      <c r="J112" s="2"/>
    </row>
    <row r="113" ht="15.75" customHeight="1">
      <c r="A113" s="2">
        <v>88.0</v>
      </c>
      <c r="B113" s="2" t="s">
        <v>189</v>
      </c>
      <c r="C113" s="2" t="s">
        <v>325</v>
      </c>
      <c r="D113" s="2">
        <v>0.0</v>
      </c>
      <c r="E113" s="84">
        <f t="shared" si="9"/>
        <v>0</v>
      </c>
      <c r="J113" s="2"/>
    </row>
    <row r="114" ht="15.75" customHeight="1">
      <c r="A114" s="2">
        <v>89.0</v>
      </c>
      <c r="B114" s="2" t="s">
        <v>189</v>
      </c>
      <c r="C114" s="2" t="s">
        <v>170</v>
      </c>
      <c r="D114" s="2">
        <v>0.0</v>
      </c>
      <c r="E114" s="84">
        <f t="shared" si="9"/>
        <v>0</v>
      </c>
      <c r="J114" s="2"/>
    </row>
    <row r="115" ht="15.75" customHeight="1">
      <c r="A115" s="2">
        <v>90.0</v>
      </c>
      <c r="B115" s="2" t="s">
        <v>189</v>
      </c>
      <c r="C115" s="2" t="s">
        <v>181</v>
      </c>
      <c r="D115" s="2">
        <v>0.0</v>
      </c>
      <c r="E115" s="84">
        <f t="shared" si="9"/>
        <v>0</v>
      </c>
      <c r="J115" s="2"/>
    </row>
    <row r="116" ht="15.75" customHeight="1">
      <c r="A116" s="2">
        <v>91.0</v>
      </c>
      <c r="B116" s="2" t="s">
        <v>189</v>
      </c>
      <c r="C116" s="2" t="s">
        <v>327</v>
      </c>
      <c r="D116" s="2">
        <v>0.0</v>
      </c>
      <c r="E116" s="84">
        <f t="shared" si="9"/>
        <v>0</v>
      </c>
      <c r="J116" s="2"/>
    </row>
    <row r="117" ht="15.75" customHeight="1">
      <c r="C117" s="2"/>
      <c r="D117" s="2"/>
      <c r="E117" s="84"/>
      <c r="J117" s="4"/>
    </row>
    <row r="118" ht="15.75" customHeight="1">
      <c r="A118" s="2">
        <v>92.0</v>
      </c>
      <c r="B118" s="2" t="s">
        <v>41</v>
      </c>
      <c r="C118" s="2" t="s">
        <v>169</v>
      </c>
      <c r="D118" s="2">
        <v>1.0</v>
      </c>
      <c r="E118" s="84">
        <f t="shared" ref="E118:E130" si="10">D118</f>
        <v>1</v>
      </c>
      <c r="J118" s="4"/>
    </row>
    <row r="119" ht="15.75" customHeight="1">
      <c r="A119" s="2">
        <v>93.0</v>
      </c>
      <c r="B119" s="2" t="s">
        <v>41</v>
      </c>
      <c r="C119" s="2" t="s">
        <v>170</v>
      </c>
      <c r="D119" s="2">
        <v>1.0</v>
      </c>
      <c r="E119" s="84">
        <f t="shared" si="10"/>
        <v>1</v>
      </c>
      <c r="J119" s="4"/>
    </row>
    <row r="120" ht="15.75" customHeight="1">
      <c r="A120" s="2">
        <v>94.0</v>
      </c>
      <c r="B120" s="2" t="s">
        <v>41</v>
      </c>
      <c r="C120" s="2" t="s">
        <v>324</v>
      </c>
      <c r="D120" s="2">
        <v>1.0</v>
      </c>
      <c r="E120" s="84">
        <f t="shared" si="10"/>
        <v>1</v>
      </c>
      <c r="J120" s="4"/>
    </row>
    <row r="121" ht="15.75" customHeight="1">
      <c r="A121" s="2">
        <v>95.0</v>
      </c>
      <c r="B121" s="2" t="s">
        <v>41</v>
      </c>
      <c r="C121" s="2" t="s">
        <v>327</v>
      </c>
      <c r="D121" s="2">
        <v>0.0</v>
      </c>
      <c r="E121" s="84">
        <f t="shared" si="10"/>
        <v>0</v>
      </c>
      <c r="J121" s="4"/>
    </row>
    <row r="122" ht="15.75" customHeight="1">
      <c r="A122" s="2">
        <v>96.0</v>
      </c>
      <c r="B122" s="2" t="s">
        <v>41</v>
      </c>
      <c r="C122" s="2" t="s">
        <v>174</v>
      </c>
      <c r="D122" s="2">
        <v>0.0</v>
      </c>
      <c r="E122" s="84">
        <f t="shared" si="10"/>
        <v>0</v>
      </c>
      <c r="J122" s="4"/>
    </row>
    <row r="123" ht="15.75" customHeight="1">
      <c r="A123" s="2">
        <v>97.0</v>
      </c>
      <c r="B123" s="2" t="s">
        <v>41</v>
      </c>
      <c r="C123" s="2" t="s">
        <v>326</v>
      </c>
      <c r="D123" s="2">
        <v>0.0</v>
      </c>
      <c r="E123" s="84">
        <f t="shared" si="10"/>
        <v>0</v>
      </c>
      <c r="J123" s="4"/>
    </row>
    <row r="124" ht="15.75" customHeight="1">
      <c r="A124" s="2">
        <v>98.0</v>
      </c>
      <c r="B124" s="2" t="s">
        <v>41</v>
      </c>
      <c r="C124" s="2" t="s">
        <v>178</v>
      </c>
      <c r="D124" s="2">
        <v>0.0</v>
      </c>
      <c r="E124" s="84">
        <f t="shared" si="10"/>
        <v>0</v>
      </c>
      <c r="J124" s="4"/>
    </row>
    <row r="125" ht="15.75" customHeight="1">
      <c r="A125" s="2">
        <v>99.0</v>
      </c>
      <c r="B125" s="2" t="s">
        <v>41</v>
      </c>
      <c r="C125" s="2" t="s">
        <v>328</v>
      </c>
      <c r="D125" s="2">
        <v>0.0</v>
      </c>
      <c r="E125" s="84">
        <f t="shared" si="10"/>
        <v>0</v>
      </c>
      <c r="J125" s="4"/>
    </row>
    <row r="126" ht="15.75" customHeight="1">
      <c r="A126" s="2">
        <v>100.0</v>
      </c>
      <c r="B126" s="2" t="s">
        <v>41</v>
      </c>
      <c r="C126" s="2" t="s">
        <v>210</v>
      </c>
      <c r="D126" s="2">
        <v>0.0</v>
      </c>
      <c r="E126" s="84">
        <f t="shared" si="10"/>
        <v>0</v>
      </c>
      <c r="J126" s="4"/>
    </row>
    <row r="127" ht="15.75" customHeight="1">
      <c r="A127" s="2">
        <v>101.0</v>
      </c>
      <c r="B127" s="2" t="s">
        <v>41</v>
      </c>
      <c r="C127" s="2" t="s">
        <v>325</v>
      </c>
      <c r="D127" s="2">
        <v>0.0</v>
      </c>
      <c r="E127" s="84">
        <f t="shared" si="10"/>
        <v>0</v>
      </c>
      <c r="J127" s="4"/>
    </row>
    <row r="128" ht="15.75" customHeight="1">
      <c r="A128" s="2">
        <v>102.0</v>
      </c>
      <c r="B128" s="2" t="s">
        <v>41</v>
      </c>
      <c r="C128" s="2" t="s">
        <v>323</v>
      </c>
      <c r="D128" s="2">
        <v>0.0</v>
      </c>
      <c r="E128" s="84">
        <f t="shared" si="10"/>
        <v>0</v>
      </c>
      <c r="J128" s="4"/>
    </row>
    <row r="129" ht="15.75" customHeight="1">
      <c r="A129" s="2">
        <v>103.0</v>
      </c>
      <c r="B129" s="2" t="s">
        <v>41</v>
      </c>
      <c r="C129" s="2" t="s">
        <v>181</v>
      </c>
      <c r="D129" s="2">
        <v>0.0</v>
      </c>
      <c r="E129" s="84">
        <f t="shared" si="10"/>
        <v>0</v>
      </c>
      <c r="J129" s="4"/>
    </row>
    <row r="130" ht="15.75" customHeight="1">
      <c r="A130" s="2">
        <v>104.0</v>
      </c>
      <c r="B130" s="2" t="s">
        <v>41</v>
      </c>
      <c r="C130" s="2" t="s">
        <v>175</v>
      </c>
      <c r="D130" s="2">
        <v>0.0</v>
      </c>
      <c r="E130" s="84">
        <f t="shared" si="10"/>
        <v>0</v>
      </c>
      <c r="J130" s="4"/>
    </row>
    <row r="131" ht="15.75" customHeight="1">
      <c r="C131" s="2"/>
      <c r="D131" s="2"/>
      <c r="E131" s="84"/>
      <c r="J131" s="4"/>
    </row>
    <row r="132" ht="15.75" customHeight="1">
      <c r="A132" s="2">
        <v>105.0</v>
      </c>
      <c r="B132" s="2" t="s">
        <v>10</v>
      </c>
      <c r="C132" s="2" t="s">
        <v>325</v>
      </c>
      <c r="D132" s="2">
        <v>33.0</v>
      </c>
      <c r="E132" s="84">
        <f t="shared" ref="E132:E144" si="11">D132</f>
        <v>33</v>
      </c>
      <c r="J132" s="2"/>
    </row>
    <row r="133" ht="15.75" customHeight="1">
      <c r="A133" s="2">
        <v>106.0</v>
      </c>
      <c r="B133" s="2" t="s">
        <v>10</v>
      </c>
      <c r="C133" s="2" t="s">
        <v>324</v>
      </c>
      <c r="D133" s="2">
        <v>32.0</v>
      </c>
      <c r="E133" s="84">
        <f t="shared" si="11"/>
        <v>32</v>
      </c>
      <c r="J133" s="2"/>
    </row>
    <row r="134" ht="15.75" customHeight="1">
      <c r="A134" s="2">
        <v>107.0</v>
      </c>
      <c r="B134" s="2" t="s">
        <v>10</v>
      </c>
      <c r="C134" s="2" t="s">
        <v>170</v>
      </c>
      <c r="D134" s="2">
        <v>29.0</v>
      </c>
      <c r="E134" s="84">
        <f t="shared" si="11"/>
        <v>29</v>
      </c>
      <c r="J134" s="2"/>
    </row>
    <row r="135" ht="15.75" customHeight="1">
      <c r="A135" s="2">
        <v>108.0</v>
      </c>
      <c r="B135" s="2" t="s">
        <v>10</v>
      </c>
      <c r="C135" s="2" t="s">
        <v>169</v>
      </c>
      <c r="D135" s="2">
        <v>28.0</v>
      </c>
      <c r="E135" s="84">
        <f t="shared" si="11"/>
        <v>28</v>
      </c>
      <c r="J135" s="2"/>
    </row>
    <row r="136" ht="15.75" customHeight="1">
      <c r="A136" s="2">
        <v>109.0</v>
      </c>
      <c r="B136" s="2" t="s">
        <v>10</v>
      </c>
      <c r="C136" s="2" t="s">
        <v>210</v>
      </c>
      <c r="D136" s="2">
        <v>13.0</v>
      </c>
      <c r="E136" s="84">
        <f t="shared" si="11"/>
        <v>13</v>
      </c>
      <c r="J136" s="2"/>
    </row>
    <row r="137" ht="15.75" customHeight="1">
      <c r="A137" s="2">
        <v>110.0</v>
      </c>
      <c r="B137" s="2" t="s">
        <v>10</v>
      </c>
      <c r="C137" s="2" t="s">
        <v>323</v>
      </c>
      <c r="D137" s="2">
        <v>4.0</v>
      </c>
      <c r="E137" s="84">
        <f t="shared" si="11"/>
        <v>4</v>
      </c>
      <c r="J137" s="2"/>
    </row>
    <row r="138" ht="15.75" customHeight="1">
      <c r="A138" s="2">
        <v>111.0</v>
      </c>
      <c r="B138" s="2" t="s">
        <v>10</v>
      </c>
      <c r="C138" s="2" t="s">
        <v>326</v>
      </c>
      <c r="D138" s="2">
        <v>4.0</v>
      </c>
      <c r="E138" s="84">
        <f t="shared" si="11"/>
        <v>4</v>
      </c>
      <c r="J138" s="2"/>
    </row>
    <row r="139" ht="15.75" customHeight="1">
      <c r="A139" s="2">
        <v>112.0</v>
      </c>
      <c r="B139" s="2" t="s">
        <v>10</v>
      </c>
      <c r="C139" s="2" t="s">
        <v>175</v>
      </c>
      <c r="D139" s="2">
        <v>3.0</v>
      </c>
      <c r="E139" s="84">
        <f t="shared" si="11"/>
        <v>3</v>
      </c>
      <c r="J139" s="2"/>
    </row>
    <row r="140" ht="15.75" customHeight="1">
      <c r="A140" s="2">
        <v>113.0</v>
      </c>
      <c r="B140" s="2" t="s">
        <v>10</v>
      </c>
      <c r="C140" s="2" t="s">
        <v>174</v>
      </c>
      <c r="D140" s="2">
        <v>3.0</v>
      </c>
      <c r="E140" s="84">
        <f t="shared" si="11"/>
        <v>3</v>
      </c>
      <c r="J140" s="2"/>
    </row>
    <row r="141" ht="15.75" customHeight="1">
      <c r="A141" s="2">
        <v>114.0</v>
      </c>
      <c r="B141" s="2" t="s">
        <v>10</v>
      </c>
      <c r="C141" s="2" t="s">
        <v>181</v>
      </c>
      <c r="D141" s="2">
        <v>0.0</v>
      </c>
      <c r="E141" s="84">
        <f t="shared" si="11"/>
        <v>0</v>
      </c>
      <c r="J141" s="2"/>
    </row>
    <row r="142" ht="15.75" customHeight="1">
      <c r="A142" s="2">
        <v>115.0</v>
      </c>
      <c r="B142" s="2" t="s">
        <v>10</v>
      </c>
      <c r="C142" s="2" t="s">
        <v>328</v>
      </c>
      <c r="D142" s="2">
        <v>0.0</v>
      </c>
      <c r="E142" s="84">
        <f t="shared" si="11"/>
        <v>0</v>
      </c>
      <c r="J142" s="2"/>
    </row>
    <row r="143" ht="15.75" customHeight="1">
      <c r="A143" s="2">
        <v>116.0</v>
      </c>
      <c r="B143" s="2" t="s">
        <v>10</v>
      </c>
      <c r="C143" s="2" t="s">
        <v>178</v>
      </c>
      <c r="D143" s="2">
        <v>0.0</v>
      </c>
      <c r="E143" s="84">
        <f t="shared" si="11"/>
        <v>0</v>
      </c>
      <c r="J143" s="2"/>
    </row>
    <row r="144" ht="15.75" customHeight="1">
      <c r="A144" s="2">
        <v>117.0</v>
      </c>
      <c r="B144" s="2" t="s">
        <v>10</v>
      </c>
      <c r="C144" s="2" t="s">
        <v>327</v>
      </c>
      <c r="D144" s="2">
        <v>0.0</v>
      </c>
      <c r="E144" s="84">
        <f t="shared" si="11"/>
        <v>0</v>
      </c>
      <c r="J144" s="2"/>
    </row>
    <row r="145" ht="15.75" customHeight="1">
      <c r="C145" s="2"/>
      <c r="D145" s="2"/>
      <c r="E145" s="84"/>
      <c r="J145" s="4"/>
    </row>
    <row r="146" ht="15.75" customHeight="1">
      <c r="A146" s="2">
        <v>118.0</v>
      </c>
      <c r="B146" s="2" t="s">
        <v>47</v>
      </c>
      <c r="C146" s="2" t="s">
        <v>174</v>
      </c>
      <c r="D146" s="2">
        <v>1.0</v>
      </c>
      <c r="E146" s="84">
        <f t="shared" ref="E146:E158" si="12">D146</f>
        <v>1</v>
      </c>
      <c r="J146" s="4"/>
    </row>
    <row r="147" ht="15.75" customHeight="1">
      <c r="A147" s="2">
        <v>119.0</v>
      </c>
      <c r="B147" s="2" t="s">
        <v>47</v>
      </c>
      <c r="C147" s="2" t="s">
        <v>169</v>
      </c>
      <c r="D147" s="2">
        <v>1.0</v>
      </c>
      <c r="E147" s="84">
        <f t="shared" si="12"/>
        <v>1</v>
      </c>
      <c r="J147" s="4"/>
    </row>
    <row r="148" ht="15.75" customHeight="1">
      <c r="A148" s="2">
        <v>120.0</v>
      </c>
      <c r="B148" s="2" t="s">
        <v>47</v>
      </c>
      <c r="C148" s="2" t="s">
        <v>325</v>
      </c>
      <c r="D148" s="2">
        <v>1.0</v>
      </c>
      <c r="E148" s="84">
        <f t="shared" si="12"/>
        <v>1</v>
      </c>
      <c r="J148" s="4"/>
    </row>
    <row r="149" ht="15.75" customHeight="1">
      <c r="A149" s="2">
        <v>121.0</v>
      </c>
      <c r="B149" s="2" t="s">
        <v>47</v>
      </c>
      <c r="C149" s="2" t="s">
        <v>326</v>
      </c>
      <c r="D149" s="2">
        <v>0.0</v>
      </c>
      <c r="E149" s="84">
        <f t="shared" si="12"/>
        <v>0</v>
      </c>
      <c r="J149" s="4"/>
    </row>
    <row r="150" ht="15.75" customHeight="1">
      <c r="A150" s="2">
        <v>122.0</v>
      </c>
      <c r="B150" s="2" t="s">
        <v>47</v>
      </c>
      <c r="C150" s="2" t="s">
        <v>324</v>
      </c>
      <c r="D150" s="2">
        <v>0.0</v>
      </c>
      <c r="E150" s="84">
        <f t="shared" si="12"/>
        <v>0</v>
      </c>
      <c r="J150" s="4"/>
    </row>
    <row r="151" ht="15.75" customHeight="1">
      <c r="A151" s="2">
        <v>123.0</v>
      </c>
      <c r="B151" s="2" t="s">
        <v>47</v>
      </c>
      <c r="C151" s="2" t="s">
        <v>328</v>
      </c>
      <c r="D151" s="2">
        <v>0.0</v>
      </c>
      <c r="E151" s="84">
        <f t="shared" si="12"/>
        <v>0</v>
      </c>
      <c r="J151" s="4"/>
    </row>
    <row r="152" ht="15.75" customHeight="1">
      <c r="A152" s="2">
        <v>124.0</v>
      </c>
      <c r="B152" s="2" t="s">
        <v>47</v>
      </c>
      <c r="C152" s="2" t="s">
        <v>175</v>
      </c>
      <c r="D152" s="2">
        <v>0.0</v>
      </c>
      <c r="E152" s="84">
        <f t="shared" si="12"/>
        <v>0</v>
      </c>
      <c r="J152" s="4"/>
    </row>
    <row r="153" ht="15.75" customHeight="1">
      <c r="A153" s="2">
        <v>125.0</v>
      </c>
      <c r="B153" s="2" t="s">
        <v>47</v>
      </c>
      <c r="C153" s="2" t="s">
        <v>210</v>
      </c>
      <c r="D153" s="2">
        <v>0.0</v>
      </c>
      <c r="E153" s="84">
        <f t="shared" si="12"/>
        <v>0</v>
      </c>
      <c r="J153" s="4"/>
    </row>
    <row r="154" ht="15.75" customHeight="1">
      <c r="A154" s="2">
        <v>126.0</v>
      </c>
      <c r="B154" s="2" t="s">
        <v>47</v>
      </c>
      <c r="C154" s="2" t="s">
        <v>181</v>
      </c>
      <c r="D154" s="2">
        <v>0.0</v>
      </c>
      <c r="E154" s="84">
        <f t="shared" si="12"/>
        <v>0</v>
      </c>
      <c r="J154" s="4"/>
    </row>
    <row r="155" ht="15.75" customHeight="1">
      <c r="A155" s="2">
        <v>127.0</v>
      </c>
      <c r="B155" s="2" t="s">
        <v>47</v>
      </c>
      <c r="C155" s="2" t="s">
        <v>327</v>
      </c>
      <c r="D155" s="2">
        <v>0.0</v>
      </c>
      <c r="E155" s="84">
        <f t="shared" si="12"/>
        <v>0</v>
      </c>
      <c r="J155" s="4"/>
    </row>
    <row r="156" ht="15.75" customHeight="1">
      <c r="A156" s="2">
        <v>128.0</v>
      </c>
      <c r="B156" s="2" t="s">
        <v>47</v>
      </c>
      <c r="C156" s="2" t="s">
        <v>170</v>
      </c>
      <c r="D156" s="2">
        <v>0.0</v>
      </c>
      <c r="E156" s="84">
        <f t="shared" si="12"/>
        <v>0</v>
      </c>
      <c r="J156" s="4"/>
    </row>
    <row r="157" ht="15.75" customHeight="1">
      <c r="A157" s="2">
        <v>129.0</v>
      </c>
      <c r="B157" s="2" t="s">
        <v>47</v>
      </c>
      <c r="C157" s="2" t="s">
        <v>323</v>
      </c>
      <c r="D157" s="2">
        <v>0.0</v>
      </c>
      <c r="E157" s="84">
        <f t="shared" si="12"/>
        <v>0</v>
      </c>
      <c r="J157" s="4"/>
    </row>
    <row r="158" ht="15.75" customHeight="1">
      <c r="A158" s="2">
        <v>130.0</v>
      </c>
      <c r="B158" s="2" t="s">
        <v>47</v>
      </c>
      <c r="C158" s="2" t="s">
        <v>178</v>
      </c>
      <c r="D158" s="2">
        <v>0.0</v>
      </c>
      <c r="E158" s="84">
        <f t="shared" si="12"/>
        <v>0</v>
      </c>
      <c r="J158" s="4"/>
    </row>
    <row r="159" ht="15.75" customHeight="1">
      <c r="C159" s="2"/>
      <c r="D159" s="2"/>
      <c r="E159" s="84"/>
      <c r="J159" s="4"/>
    </row>
    <row r="160" ht="15.75" customHeight="1">
      <c r="A160" s="2">
        <v>131.0</v>
      </c>
      <c r="B160" s="2" t="s">
        <v>24</v>
      </c>
      <c r="C160" s="2" t="s">
        <v>169</v>
      </c>
      <c r="D160" s="2">
        <v>5.0</v>
      </c>
      <c r="E160" s="84">
        <f t="shared" ref="E160:E172" si="13">D160</f>
        <v>5</v>
      </c>
      <c r="J160" s="2"/>
    </row>
    <row r="161" ht="15.75" customHeight="1">
      <c r="A161" s="2">
        <v>132.0</v>
      </c>
      <c r="B161" s="2" t="s">
        <v>24</v>
      </c>
      <c r="C161" s="2" t="s">
        <v>210</v>
      </c>
      <c r="D161" s="2">
        <v>3.0</v>
      </c>
      <c r="E161" s="84">
        <f t="shared" si="13"/>
        <v>3</v>
      </c>
      <c r="J161" s="2"/>
    </row>
    <row r="162" ht="15.75" customHeight="1">
      <c r="A162" s="2">
        <v>133.0</v>
      </c>
      <c r="B162" s="2" t="s">
        <v>24</v>
      </c>
      <c r="C162" s="2" t="s">
        <v>170</v>
      </c>
      <c r="D162" s="2">
        <v>3.0</v>
      </c>
      <c r="E162" s="84">
        <f t="shared" si="13"/>
        <v>3</v>
      </c>
      <c r="J162" s="2"/>
    </row>
    <row r="163" ht="15.75" customHeight="1">
      <c r="A163" s="2">
        <v>134.0</v>
      </c>
      <c r="B163" s="2" t="s">
        <v>24</v>
      </c>
      <c r="C163" s="2" t="s">
        <v>325</v>
      </c>
      <c r="D163" s="2">
        <v>2.0</v>
      </c>
      <c r="E163" s="84">
        <f t="shared" si="13"/>
        <v>2</v>
      </c>
      <c r="J163" s="2"/>
    </row>
    <row r="164" ht="15.75" customHeight="1">
      <c r="A164" s="2">
        <v>135.0</v>
      </c>
      <c r="B164" s="2" t="s">
        <v>24</v>
      </c>
      <c r="C164" s="2" t="s">
        <v>326</v>
      </c>
      <c r="D164" s="2">
        <v>1.0</v>
      </c>
      <c r="E164" s="84">
        <f t="shared" si="13"/>
        <v>1</v>
      </c>
      <c r="J164" s="2"/>
    </row>
    <row r="165" ht="15.75" customHeight="1">
      <c r="A165" s="2">
        <v>136.0</v>
      </c>
      <c r="B165" s="2" t="s">
        <v>24</v>
      </c>
      <c r="C165" s="2" t="s">
        <v>178</v>
      </c>
      <c r="D165" s="2">
        <v>0.0</v>
      </c>
      <c r="E165" s="84">
        <f t="shared" si="13"/>
        <v>0</v>
      </c>
      <c r="J165" s="2"/>
    </row>
    <row r="166" ht="15.75" customHeight="1">
      <c r="A166" s="2">
        <v>137.0</v>
      </c>
      <c r="B166" s="2" t="s">
        <v>24</v>
      </c>
      <c r="C166" s="2" t="s">
        <v>323</v>
      </c>
      <c r="D166" s="2">
        <v>0.0</v>
      </c>
      <c r="E166" s="84">
        <f t="shared" si="13"/>
        <v>0</v>
      </c>
      <c r="J166" s="2"/>
    </row>
    <row r="167" ht="15.75" customHeight="1">
      <c r="A167" s="2">
        <v>138.0</v>
      </c>
      <c r="B167" s="2" t="s">
        <v>24</v>
      </c>
      <c r="C167" s="2" t="s">
        <v>174</v>
      </c>
      <c r="D167" s="2">
        <v>0.0</v>
      </c>
      <c r="E167" s="84">
        <f t="shared" si="13"/>
        <v>0</v>
      </c>
      <c r="J167" s="2"/>
    </row>
    <row r="168" ht="15.75" customHeight="1">
      <c r="A168" s="2">
        <v>139.0</v>
      </c>
      <c r="B168" s="2" t="s">
        <v>24</v>
      </c>
      <c r="C168" s="2" t="s">
        <v>328</v>
      </c>
      <c r="D168" s="2">
        <v>0.0</v>
      </c>
      <c r="E168" s="84">
        <f t="shared" si="13"/>
        <v>0</v>
      </c>
      <c r="J168" s="2"/>
    </row>
    <row r="169" ht="15.75" customHeight="1">
      <c r="A169" s="2">
        <v>140.0</v>
      </c>
      <c r="B169" s="2" t="s">
        <v>24</v>
      </c>
      <c r="C169" s="2" t="s">
        <v>327</v>
      </c>
      <c r="D169" s="2">
        <v>0.0</v>
      </c>
      <c r="E169" s="84">
        <f t="shared" si="13"/>
        <v>0</v>
      </c>
      <c r="J169" s="2"/>
    </row>
    <row r="170" ht="15.75" customHeight="1">
      <c r="A170" s="2">
        <v>141.0</v>
      </c>
      <c r="B170" s="2" t="s">
        <v>24</v>
      </c>
      <c r="C170" s="2" t="s">
        <v>181</v>
      </c>
      <c r="D170" s="2">
        <v>0.0</v>
      </c>
      <c r="E170" s="84">
        <f t="shared" si="13"/>
        <v>0</v>
      </c>
      <c r="J170" s="2"/>
    </row>
    <row r="171" ht="15.75" customHeight="1">
      <c r="A171" s="2">
        <v>142.0</v>
      </c>
      <c r="B171" s="2" t="s">
        <v>24</v>
      </c>
      <c r="C171" s="2" t="s">
        <v>175</v>
      </c>
      <c r="D171" s="2">
        <v>0.0</v>
      </c>
      <c r="E171" s="84">
        <f t="shared" si="13"/>
        <v>0</v>
      </c>
      <c r="J171" s="2"/>
    </row>
    <row r="172" ht="15.75" customHeight="1">
      <c r="A172" s="2">
        <v>143.0</v>
      </c>
      <c r="B172" s="2" t="s">
        <v>24</v>
      </c>
      <c r="C172" s="2" t="s">
        <v>324</v>
      </c>
      <c r="D172" s="2">
        <v>0.0</v>
      </c>
      <c r="E172" s="84">
        <f t="shared" si="13"/>
        <v>0</v>
      </c>
      <c r="J172" s="2"/>
    </row>
    <row r="173" ht="15.75" customHeight="1">
      <c r="C173" s="2"/>
      <c r="D173" s="2"/>
      <c r="E173" s="84"/>
      <c r="J173" s="4"/>
    </row>
    <row r="174" ht="15.75" customHeight="1">
      <c r="A174" s="2">
        <v>144.0</v>
      </c>
      <c r="B174" s="2" t="s">
        <v>35</v>
      </c>
      <c r="C174" s="2" t="s">
        <v>169</v>
      </c>
      <c r="D174" s="2">
        <v>2.0</v>
      </c>
      <c r="E174" s="84">
        <f t="shared" ref="E174:E186" si="14">D174</f>
        <v>2</v>
      </c>
      <c r="J174" s="2"/>
    </row>
    <row r="175" ht="15.75" customHeight="1">
      <c r="A175" s="2">
        <v>145.0</v>
      </c>
      <c r="B175" s="2" t="s">
        <v>35</v>
      </c>
      <c r="C175" s="2" t="s">
        <v>210</v>
      </c>
      <c r="D175" s="2">
        <v>1.0</v>
      </c>
      <c r="E175" s="84">
        <f t="shared" si="14"/>
        <v>1</v>
      </c>
      <c r="J175" s="2"/>
    </row>
    <row r="176" ht="15.75" customHeight="1">
      <c r="A176" s="2">
        <v>146.0</v>
      </c>
      <c r="B176" s="2" t="s">
        <v>35</v>
      </c>
      <c r="C176" s="2" t="s">
        <v>324</v>
      </c>
      <c r="D176" s="2">
        <v>1.0</v>
      </c>
      <c r="E176" s="84">
        <f t="shared" si="14"/>
        <v>1</v>
      </c>
      <c r="J176" s="2"/>
    </row>
    <row r="177" ht="15.75" customHeight="1">
      <c r="A177" s="2">
        <v>147.0</v>
      </c>
      <c r="B177" s="2" t="s">
        <v>35</v>
      </c>
      <c r="C177" s="2" t="s">
        <v>325</v>
      </c>
      <c r="D177" s="2">
        <v>1.0</v>
      </c>
      <c r="E177" s="84">
        <f t="shared" si="14"/>
        <v>1</v>
      </c>
      <c r="J177" s="2"/>
    </row>
    <row r="178" ht="15.75" customHeight="1">
      <c r="A178" s="2">
        <v>148.0</v>
      </c>
      <c r="B178" s="2" t="s">
        <v>35</v>
      </c>
      <c r="C178" s="2" t="s">
        <v>181</v>
      </c>
      <c r="D178" s="2">
        <v>0.0</v>
      </c>
      <c r="E178" s="84">
        <f t="shared" si="14"/>
        <v>0</v>
      </c>
      <c r="J178" s="2"/>
    </row>
    <row r="179" ht="15.75" customHeight="1">
      <c r="A179" s="2">
        <v>149.0</v>
      </c>
      <c r="B179" s="2" t="s">
        <v>35</v>
      </c>
      <c r="C179" s="2" t="s">
        <v>178</v>
      </c>
      <c r="D179" s="2">
        <v>0.0</v>
      </c>
      <c r="E179" s="84">
        <f t="shared" si="14"/>
        <v>0</v>
      </c>
      <c r="J179" s="2"/>
    </row>
    <row r="180" ht="15.75" customHeight="1">
      <c r="A180" s="2">
        <v>150.0</v>
      </c>
      <c r="B180" s="2" t="s">
        <v>35</v>
      </c>
      <c r="C180" s="2" t="s">
        <v>174</v>
      </c>
      <c r="D180" s="2">
        <v>0.0</v>
      </c>
      <c r="E180" s="84">
        <f t="shared" si="14"/>
        <v>0</v>
      </c>
      <c r="J180" s="2"/>
    </row>
    <row r="181" ht="15.75" customHeight="1">
      <c r="A181" s="2">
        <v>151.0</v>
      </c>
      <c r="B181" s="2" t="s">
        <v>35</v>
      </c>
      <c r="C181" s="2" t="s">
        <v>327</v>
      </c>
      <c r="D181" s="2">
        <v>0.0</v>
      </c>
      <c r="E181" s="84">
        <f t="shared" si="14"/>
        <v>0</v>
      </c>
      <c r="J181" s="2"/>
    </row>
    <row r="182" ht="15.75" customHeight="1">
      <c r="A182" s="2">
        <v>152.0</v>
      </c>
      <c r="B182" s="2" t="s">
        <v>35</v>
      </c>
      <c r="C182" s="2" t="s">
        <v>170</v>
      </c>
      <c r="D182" s="2">
        <v>0.0</v>
      </c>
      <c r="E182" s="84">
        <f t="shared" si="14"/>
        <v>0</v>
      </c>
      <c r="J182" s="2"/>
    </row>
    <row r="183" ht="15.75" customHeight="1">
      <c r="A183" s="2">
        <v>153.0</v>
      </c>
      <c r="B183" s="2" t="s">
        <v>35</v>
      </c>
      <c r="C183" s="2" t="s">
        <v>323</v>
      </c>
      <c r="D183" s="2">
        <v>0.0</v>
      </c>
      <c r="E183" s="84">
        <f t="shared" si="14"/>
        <v>0</v>
      </c>
      <c r="J183" s="2"/>
    </row>
    <row r="184" ht="15.75" customHeight="1">
      <c r="A184" s="2">
        <v>154.0</v>
      </c>
      <c r="B184" s="2" t="s">
        <v>35</v>
      </c>
      <c r="C184" s="2" t="s">
        <v>328</v>
      </c>
      <c r="D184" s="2">
        <v>0.0</v>
      </c>
      <c r="E184" s="84">
        <f t="shared" si="14"/>
        <v>0</v>
      </c>
      <c r="J184" s="2"/>
    </row>
    <row r="185" ht="15.75" customHeight="1">
      <c r="A185" s="2">
        <v>155.0</v>
      </c>
      <c r="B185" s="2" t="s">
        <v>35</v>
      </c>
      <c r="C185" s="2" t="s">
        <v>326</v>
      </c>
      <c r="D185" s="2">
        <v>0.0</v>
      </c>
      <c r="E185" s="84">
        <f t="shared" si="14"/>
        <v>0</v>
      </c>
      <c r="J185" s="2"/>
    </row>
    <row r="186" ht="15.75" customHeight="1">
      <c r="A186" s="2">
        <v>156.0</v>
      </c>
      <c r="B186" s="2" t="s">
        <v>35</v>
      </c>
      <c r="C186" s="2" t="s">
        <v>175</v>
      </c>
      <c r="D186" s="2">
        <v>0.0</v>
      </c>
      <c r="E186" s="84">
        <f t="shared" si="14"/>
        <v>0</v>
      </c>
      <c r="J186" s="2"/>
    </row>
    <row r="187" ht="15.75" customHeight="1">
      <c r="C187" s="2"/>
      <c r="D187" s="2"/>
      <c r="E187" s="84"/>
      <c r="J187" s="4"/>
    </row>
    <row r="188" ht="15.75" customHeight="1">
      <c r="A188" s="2">
        <v>157.0</v>
      </c>
      <c r="B188" s="2" t="s">
        <v>49</v>
      </c>
      <c r="C188" s="2" t="s">
        <v>169</v>
      </c>
      <c r="D188" s="2">
        <v>1.0</v>
      </c>
      <c r="E188" s="84">
        <f t="shared" ref="E188:E200" si="15">D188</f>
        <v>1</v>
      </c>
      <c r="J188" s="4"/>
    </row>
    <row r="189" ht="15.75" customHeight="1">
      <c r="A189" s="2">
        <v>158.0</v>
      </c>
      <c r="B189" s="2" t="s">
        <v>49</v>
      </c>
      <c r="C189" s="2" t="s">
        <v>170</v>
      </c>
      <c r="D189" s="2">
        <v>1.0</v>
      </c>
      <c r="E189" s="84">
        <f t="shared" si="15"/>
        <v>1</v>
      </c>
      <c r="J189" s="4"/>
    </row>
    <row r="190" ht="15.75" customHeight="1">
      <c r="A190" s="2">
        <v>159.0</v>
      </c>
      <c r="B190" s="2" t="s">
        <v>49</v>
      </c>
      <c r="C190" s="2" t="s">
        <v>178</v>
      </c>
      <c r="D190" s="2">
        <v>0.0</v>
      </c>
      <c r="E190" s="84">
        <f t="shared" si="15"/>
        <v>0</v>
      </c>
      <c r="J190" s="4"/>
    </row>
    <row r="191" ht="15.75" customHeight="1">
      <c r="A191" s="2">
        <v>160.0</v>
      </c>
      <c r="B191" s="2" t="s">
        <v>49</v>
      </c>
      <c r="C191" s="2" t="s">
        <v>174</v>
      </c>
      <c r="D191" s="2">
        <v>0.0</v>
      </c>
      <c r="E191" s="84">
        <f t="shared" si="15"/>
        <v>0</v>
      </c>
      <c r="J191" s="4"/>
    </row>
    <row r="192" ht="15.75" customHeight="1">
      <c r="A192" s="2">
        <v>161.0</v>
      </c>
      <c r="B192" s="2" t="s">
        <v>49</v>
      </c>
      <c r="C192" s="2" t="s">
        <v>328</v>
      </c>
      <c r="D192" s="2">
        <v>0.0</v>
      </c>
      <c r="E192" s="84">
        <f t="shared" si="15"/>
        <v>0</v>
      </c>
      <c r="J192" s="4"/>
    </row>
    <row r="193" ht="15.75" customHeight="1">
      <c r="A193" s="2">
        <v>162.0</v>
      </c>
      <c r="B193" s="2" t="s">
        <v>49</v>
      </c>
      <c r="C193" s="2" t="s">
        <v>210</v>
      </c>
      <c r="D193" s="2">
        <v>0.0</v>
      </c>
      <c r="E193" s="84">
        <f t="shared" si="15"/>
        <v>0</v>
      </c>
      <c r="J193" s="4"/>
    </row>
    <row r="194" ht="15.75" customHeight="1">
      <c r="A194" s="2">
        <v>163.0</v>
      </c>
      <c r="B194" s="2" t="s">
        <v>49</v>
      </c>
      <c r="C194" s="2" t="s">
        <v>175</v>
      </c>
      <c r="D194" s="2">
        <v>0.0</v>
      </c>
      <c r="E194" s="84">
        <f t="shared" si="15"/>
        <v>0</v>
      </c>
      <c r="J194" s="4"/>
    </row>
    <row r="195" ht="15.75" customHeight="1">
      <c r="A195" s="2">
        <v>164.0</v>
      </c>
      <c r="B195" s="2" t="s">
        <v>49</v>
      </c>
      <c r="C195" s="2" t="s">
        <v>324</v>
      </c>
      <c r="D195" s="2">
        <v>0.0</v>
      </c>
      <c r="E195" s="84">
        <f t="shared" si="15"/>
        <v>0</v>
      </c>
      <c r="J195" s="4"/>
    </row>
    <row r="196" ht="15.75" customHeight="1">
      <c r="A196" s="2">
        <v>165.0</v>
      </c>
      <c r="B196" s="2" t="s">
        <v>49</v>
      </c>
      <c r="C196" s="2" t="s">
        <v>325</v>
      </c>
      <c r="D196" s="2">
        <v>0.0</v>
      </c>
      <c r="E196" s="84">
        <f t="shared" si="15"/>
        <v>0</v>
      </c>
      <c r="J196" s="4"/>
    </row>
    <row r="197" ht="15.75" customHeight="1">
      <c r="A197" s="2">
        <v>166.0</v>
      </c>
      <c r="B197" s="2" t="s">
        <v>49</v>
      </c>
      <c r="C197" s="2" t="s">
        <v>323</v>
      </c>
      <c r="D197" s="2">
        <v>0.0</v>
      </c>
      <c r="E197" s="84">
        <f t="shared" si="15"/>
        <v>0</v>
      </c>
      <c r="J197" s="4"/>
    </row>
    <row r="198" ht="15.75" customHeight="1">
      <c r="A198" s="2">
        <v>167.0</v>
      </c>
      <c r="B198" s="2" t="s">
        <v>49</v>
      </c>
      <c r="C198" s="2" t="s">
        <v>327</v>
      </c>
      <c r="D198" s="2">
        <v>0.0</v>
      </c>
      <c r="E198" s="84">
        <f t="shared" si="15"/>
        <v>0</v>
      </c>
      <c r="J198" s="4"/>
    </row>
    <row r="199" ht="15.75" customHeight="1">
      <c r="A199" s="2">
        <v>168.0</v>
      </c>
      <c r="B199" s="2" t="s">
        <v>49</v>
      </c>
      <c r="C199" s="2" t="s">
        <v>181</v>
      </c>
      <c r="D199" s="2">
        <v>0.0</v>
      </c>
      <c r="E199" s="84">
        <f t="shared" si="15"/>
        <v>0</v>
      </c>
      <c r="J199" s="4"/>
    </row>
    <row r="200" ht="15.75" customHeight="1">
      <c r="A200" s="2">
        <v>169.0</v>
      </c>
      <c r="B200" s="2" t="s">
        <v>49</v>
      </c>
      <c r="C200" s="2" t="s">
        <v>326</v>
      </c>
      <c r="D200" s="2">
        <v>0.0</v>
      </c>
      <c r="E200" s="84">
        <f t="shared" si="15"/>
        <v>0</v>
      </c>
      <c r="J200" s="4"/>
    </row>
    <row r="201" ht="15.75" customHeight="1">
      <c r="C201" s="2"/>
      <c r="D201" s="2"/>
      <c r="E201" s="84"/>
      <c r="J201" s="4"/>
    </row>
    <row r="202" ht="15.75" customHeight="1">
      <c r="A202" s="2">
        <v>170.0</v>
      </c>
      <c r="B202" s="2" t="s">
        <v>19</v>
      </c>
      <c r="C202" s="2" t="s">
        <v>169</v>
      </c>
      <c r="D202" s="2">
        <v>9.0</v>
      </c>
      <c r="E202" s="84">
        <f t="shared" ref="E202:E214" si="16">D202</f>
        <v>9</v>
      </c>
      <c r="J202" s="4"/>
    </row>
    <row r="203" ht="15.75" customHeight="1">
      <c r="A203" s="2">
        <v>171.0</v>
      </c>
      <c r="B203" s="2" t="s">
        <v>19</v>
      </c>
      <c r="C203" s="2" t="s">
        <v>210</v>
      </c>
      <c r="D203" s="2">
        <v>3.0</v>
      </c>
      <c r="E203" s="84">
        <f t="shared" si="16"/>
        <v>3</v>
      </c>
      <c r="J203" s="4"/>
    </row>
    <row r="204" ht="15.75" customHeight="1">
      <c r="A204" s="2">
        <v>172.0</v>
      </c>
      <c r="B204" s="2" t="s">
        <v>19</v>
      </c>
      <c r="C204" s="2" t="s">
        <v>325</v>
      </c>
      <c r="D204" s="2">
        <v>3.0</v>
      </c>
      <c r="E204" s="84">
        <f t="shared" si="16"/>
        <v>3</v>
      </c>
      <c r="J204" s="4"/>
    </row>
    <row r="205" ht="15.75" customHeight="1">
      <c r="A205" s="2">
        <v>173.0</v>
      </c>
      <c r="B205" s="2" t="s">
        <v>19</v>
      </c>
      <c r="C205" s="2" t="s">
        <v>323</v>
      </c>
      <c r="D205" s="2">
        <v>3.0</v>
      </c>
      <c r="E205" s="84">
        <f t="shared" si="16"/>
        <v>3</v>
      </c>
      <c r="J205" s="4"/>
    </row>
    <row r="206" ht="15.75" customHeight="1">
      <c r="A206" s="2">
        <v>174.0</v>
      </c>
      <c r="B206" s="2" t="s">
        <v>19</v>
      </c>
      <c r="C206" s="2" t="s">
        <v>324</v>
      </c>
      <c r="D206" s="2">
        <v>3.0</v>
      </c>
      <c r="E206" s="84">
        <f t="shared" si="16"/>
        <v>3</v>
      </c>
      <c r="J206" s="4"/>
    </row>
    <row r="207" ht="15.75" customHeight="1">
      <c r="A207" s="2">
        <v>175.0</v>
      </c>
      <c r="B207" s="2" t="s">
        <v>19</v>
      </c>
      <c r="C207" s="2" t="s">
        <v>170</v>
      </c>
      <c r="D207" s="2">
        <v>2.0</v>
      </c>
      <c r="E207" s="84">
        <f t="shared" si="16"/>
        <v>2</v>
      </c>
      <c r="J207" s="4"/>
    </row>
    <row r="208" ht="15.75" customHeight="1">
      <c r="A208" s="2">
        <v>176.0</v>
      </c>
      <c r="B208" s="2" t="s">
        <v>19</v>
      </c>
      <c r="C208" s="2" t="s">
        <v>175</v>
      </c>
      <c r="D208" s="2">
        <v>2.0</v>
      </c>
      <c r="E208" s="84">
        <f t="shared" si="16"/>
        <v>2</v>
      </c>
      <c r="J208" s="4"/>
    </row>
    <row r="209" ht="15.75" customHeight="1">
      <c r="A209" s="2">
        <v>177.0</v>
      </c>
      <c r="B209" s="2" t="s">
        <v>19</v>
      </c>
      <c r="C209" s="2" t="s">
        <v>181</v>
      </c>
      <c r="D209" s="2">
        <v>1.0</v>
      </c>
      <c r="E209" s="84">
        <f t="shared" si="16"/>
        <v>1</v>
      </c>
      <c r="J209" s="4"/>
    </row>
    <row r="210" ht="15.75" customHeight="1">
      <c r="A210" s="2">
        <v>178.0</v>
      </c>
      <c r="B210" s="2" t="s">
        <v>19</v>
      </c>
      <c r="C210" s="2" t="s">
        <v>174</v>
      </c>
      <c r="D210" s="2">
        <v>1.0</v>
      </c>
      <c r="E210" s="84">
        <f t="shared" si="16"/>
        <v>1</v>
      </c>
      <c r="J210" s="4"/>
    </row>
    <row r="211" ht="15.75" customHeight="1">
      <c r="A211" s="2">
        <v>179.0</v>
      </c>
      <c r="B211" s="2" t="s">
        <v>19</v>
      </c>
      <c r="C211" s="2" t="s">
        <v>326</v>
      </c>
      <c r="D211" s="2">
        <v>0.0</v>
      </c>
      <c r="E211" s="84">
        <f t="shared" si="16"/>
        <v>0</v>
      </c>
      <c r="J211" s="4"/>
    </row>
    <row r="212" ht="15.75" customHeight="1">
      <c r="A212" s="2">
        <v>180.0</v>
      </c>
      <c r="B212" s="2" t="s">
        <v>19</v>
      </c>
      <c r="C212" s="2" t="s">
        <v>328</v>
      </c>
      <c r="D212" s="2">
        <v>0.0</v>
      </c>
      <c r="E212" s="84">
        <f t="shared" si="16"/>
        <v>0</v>
      </c>
      <c r="J212" s="4"/>
    </row>
    <row r="213" ht="15.75" customHeight="1">
      <c r="A213" s="2">
        <v>181.0</v>
      </c>
      <c r="B213" s="2" t="s">
        <v>19</v>
      </c>
      <c r="C213" s="2" t="s">
        <v>327</v>
      </c>
      <c r="D213" s="2">
        <v>0.0</v>
      </c>
      <c r="E213" s="84">
        <f t="shared" si="16"/>
        <v>0</v>
      </c>
      <c r="J213" s="4"/>
    </row>
    <row r="214" ht="15.75" customHeight="1">
      <c r="A214" s="2">
        <v>182.0</v>
      </c>
      <c r="B214" s="2" t="s">
        <v>19</v>
      </c>
      <c r="C214" s="2" t="s">
        <v>178</v>
      </c>
      <c r="D214" s="2">
        <v>0.0</v>
      </c>
      <c r="E214" s="84">
        <f t="shared" si="16"/>
        <v>0</v>
      </c>
      <c r="J214" s="4"/>
    </row>
    <row r="215" ht="15.75" customHeight="1">
      <c r="C215" s="2"/>
      <c r="D215" s="2"/>
      <c r="E215" s="84"/>
      <c r="J215" s="4"/>
    </row>
    <row r="216" ht="15.75" customHeight="1">
      <c r="A216" s="2">
        <v>183.0</v>
      </c>
      <c r="B216" s="2" t="s">
        <v>43</v>
      </c>
      <c r="C216" s="2" t="s">
        <v>170</v>
      </c>
      <c r="D216" s="2">
        <v>1.0</v>
      </c>
      <c r="E216" s="84">
        <f t="shared" ref="E216:E228" si="17">D216</f>
        <v>1</v>
      </c>
      <c r="J216" s="4"/>
    </row>
    <row r="217" ht="15.75" customHeight="1">
      <c r="A217" s="2">
        <v>184.0</v>
      </c>
      <c r="B217" s="2" t="s">
        <v>43</v>
      </c>
      <c r="C217" s="2" t="s">
        <v>169</v>
      </c>
      <c r="D217" s="2">
        <v>1.0</v>
      </c>
      <c r="E217" s="84">
        <f t="shared" si="17"/>
        <v>1</v>
      </c>
      <c r="J217" s="4"/>
    </row>
    <row r="218" ht="15.75" customHeight="1">
      <c r="A218" s="2">
        <v>185.0</v>
      </c>
      <c r="B218" s="2" t="s">
        <v>43</v>
      </c>
      <c r="C218" s="2" t="s">
        <v>324</v>
      </c>
      <c r="D218" s="2">
        <v>1.0</v>
      </c>
      <c r="E218" s="84">
        <f t="shared" si="17"/>
        <v>1</v>
      </c>
      <c r="J218" s="4"/>
    </row>
    <row r="219" ht="15.75" customHeight="1">
      <c r="A219" s="2">
        <v>186.0</v>
      </c>
      <c r="B219" s="2" t="s">
        <v>43</v>
      </c>
      <c r="C219" s="2" t="s">
        <v>210</v>
      </c>
      <c r="D219" s="2">
        <v>0.0</v>
      </c>
      <c r="E219" s="84">
        <f t="shared" si="17"/>
        <v>0</v>
      </c>
      <c r="J219" s="4"/>
    </row>
    <row r="220" ht="15.75" customHeight="1">
      <c r="A220" s="2">
        <v>187.0</v>
      </c>
      <c r="B220" s="2" t="s">
        <v>43</v>
      </c>
      <c r="C220" s="2" t="s">
        <v>181</v>
      </c>
      <c r="D220" s="2">
        <v>0.0</v>
      </c>
      <c r="E220" s="84">
        <f t="shared" si="17"/>
        <v>0</v>
      </c>
      <c r="J220" s="4"/>
    </row>
    <row r="221" ht="15.75" customHeight="1">
      <c r="A221" s="2">
        <v>188.0</v>
      </c>
      <c r="B221" s="2" t="s">
        <v>43</v>
      </c>
      <c r="C221" s="2" t="s">
        <v>328</v>
      </c>
      <c r="D221" s="2">
        <v>0.0</v>
      </c>
      <c r="E221" s="84">
        <f t="shared" si="17"/>
        <v>0</v>
      </c>
      <c r="J221" s="4"/>
    </row>
    <row r="222" ht="15.75" customHeight="1">
      <c r="A222" s="2">
        <v>189.0</v>
      </c>
      <c r="B222" s="2" t="s">
        <v>43</v>
      </c>
      <c r="C222" s="2" t="s">
        <v>175</v>
      </c>
      <c r="D222" s="2">
        <v>0.0</v>
      </c>
      <c r="E222" s="84">
        <f t="shared" si="17"/>
        <v>0</v>
      </c>
      <c r="J222" s="4"/>
    </row>
    <row r="223" ht="15.75" customHeight="1">
      <c r="A223" s="2">
        <v>190.0</v>
      </c>
      <c r="B223" s="2" t="s">
        <v>43</v>
      </c>
      <c r="C223" s="2" t="s">
        <v>325</v>
      </c>
      <c r="D223" s="2">
        <v>0.0</v>
      </c>
      <c r="E223" s="84">
        <f t="shared" si="17"/>
        <v>0</v>
      </c>
      <c r="J223" s="4"/>
    </row>
    <row r="224" ht="15.75" customHeight="1">
      <c r="A224" s="2">
        <v>191.0</v>
      </c>
      <c r="B224" s="2" t="s">
        <v>43</v>
      </c>
      <c r="C224" s="2" t="s">
        <v>323</v>
      </c>
      <c r="D224" s="2">
        <v>0.0</v>
      </c>
      <c r="E224" s="84">
        <f t="shared" si="17"/>
        <v>0</v>
      </c>
      <c r="J224" s="4"/>
    </row>
    <row r="225" ht="15.75" customHeight="1">
      <c r="A225" s="2">
        <v>192.0</v>
      </c>
      <c r="B225" s="2" t="s">
        <v>43</v>
      </c>
      <c r="C225" s="2" t="s">
        <v>178</v>
      </c>
      <c r="D225" s="2">
        <v>0.0</v>
      </c>
      <c r="E225" s="84">
        <f t="shared" si="17"/>
        <v>0</v>
      </c>
      <c r="J225" s="4"/>
    </row>
    <row r="226" ht="15.75" customHeight="1">
      <c r="A226" s="2">
        <v>193.0</v>
      </c>
      <c r="B226" s="2" t="s">
        <v>43</v>
      </c>
      <c r="C226" s="2" t="s">
        <v>326</v>
      </c>
      <c r="D226" s="2">
        <v>0.0</v>
      </c>
      <c r="E226" s="84">
        <f t="shared" si="17"/>
        <v>0</v>
      </c>
      <c r="J226" s="4"/>
    </row>
    <row r="227" ht="15.75" customHeight="1">
      <c r="A227" s="2">
        <v>194.0</v>
      </c>
      <c r="B227" s="2" t="s">
        <v>43</v>
      </c>
      <c r="C227" s="2" t="s">
        <v>327</v>
      </c>
      <c r="D227" s="2">
        <v>0.0</v>
      </c>
      <c r="E227" s="84">
        <f t="shared" si="17"/>
        <v>0</v>
      </c>
      <c r="J227" s="4"/>
    </row>
    <row r="228" ht="15.75" customHeight="1">
      <c r="A228" s="2">
        <v>195.0</v>
      </c>
      <c r="B228" s="2" t="s">
        <v>43</v>
      </c>
      <c r="C228" s="2" t="s">
        <v>174</v>
      </c>
      <c r="D228" s="2">
        <v>0.0</v>
      </c>
      <c r="E228" s="84">
        <f t="shared" si="17"/>
        <v>0</v>
      </c>
      <c r="J228" s="4"/>
    </row>
    <row r="229" ht="15.75" customHeight="1">
      <c r="C229" s="2"/>
      <c r="D229" s="2"/>
      <c r="E229" s="84"/>
      <c r="J229" s="4"/>
    </row>
    <row r="230" ht="15.75" customHeight="1">
      <c r="A230" s="2">
        <v>196.0</v>
      </c>
      <c r="B230" s="2" t="s">
        <v>51</v>
      </c>
      <c r="C230" s="2" t="s">
        <v>169</v>
      </c>
      <c r="D230" s="2">
        <v>1.0</v>
      </c>
      <c r="E230" s="84">
        <f t="shared" ref="E230:E242" si="18">D230</f>
        <v>1</v>
      </c>
      <c r="J230" s="4"/>
    </row>
    <row r="231" ht="15.75" customHeight="1">
      <c r="A231" s="2">
        <v>197.0</v>
      </c>
      <c r="B231" s="2" t="s">
        <v>51</v>
      </c>
      <c r="C231" s="2" t="s">
        <v>325</v>
      </c>
      <c r="D231" s="2">
        <v>1.0</v>
      </c>
      <c r="E231" s="84">
        <f t="shared" si="18"/>
        <v>1</v>
      </c>
      <c r="J231" s="4"/>
    </row>
    <row r="232" ht="15.75" customHeight="1">
      <c r="A232" s="2">
        <v>198.0</v>
      </c>
      <c r="B232" s="2" t="s">
        <v>51</v>
      </c>
      <c r="C232" s="2" t="s">
        <v>324</v>
      </c>
      <c r="D232" s="2">
        <v>1.0</v>
      </c>
      <c r="E232" s="84">
        <f t="shared" si="18"/>
        <v>1</v>
      </c>
      <c r="J232" s="4"/>
    </row>
    <row r="233" ht="15.75" customHeight="1">
      <c r="A233" s="2">
        <v>199.0</v>
      </c>
      <c r="B233" s="2" t="s">
        <v>51</v>
      </c>
      <c r="C233" s="2" t="s">
        <v>175</v>
      </c>
      <c r="D233" s="2">
        <v>0.0</v>
      </c>
      <c r="E233" s="84">
        <f t="shared" si="18"/>
        <v>0</v>
      </c>
      <c r="J233" s="4"/>
    </row>
    <row r="234" ht="15.75" customHeight="1">
      <c r="A234" s="2">
        <v>200.0</v>
      </c>
      <c r="B234" s="2" t="s">
        <v>51</v>
      </c>
      <c r="C234" s="2" t="s">
        <v>328</v>
      </c>
      <c r="D234" s="2">
        <v>0.0</v>
      </c>
      <c r="E234" s="84">
        <f t="shared" si="18"/>
        <v>0</v>
      </c>
      <c r="J234" s="4"/>
    </row>
    <row r="235" ht="15.75" customHeight="1">
      <c r="A235" s="2">
        <v>201.0</v>
      </c>
      <c r="B235" s="2" t="s">
        <v>51</v>
      </c>
      <c r="C235" s="2" t="s">
        <v>170</v>
      </c>
      <c r="D235" s="2">
        <v>0.0</v>
      </c>
      <c r="E235" s="84">
        <f t="shared" si="18"/>
        <v>0</v>
      </c>
      <c r="J235" s="4"/>
    </row>
    <row r="236" ht="15.75" customHeight="1">
      <c r="A236" s="2">
        <v>202.0</v>
      </c>
      <c r="B236" s="2" t="s">
        <v>51</v>
      </c>
      <c r="C236" s="2" t="s">
        <v>327</v>
      </c>
      <c r="D236" s="2">
        <v>0.0</v>
      </c>
      <c r="E236" s="84">
        <f t="shared" si="18"/>
        <v>0</v>
      </c>
      <c r="J236" s="4"/>
    </row>
    <row r="237" ht="15.75" customHeight="1">
      <c r="A237" s="2">
        <v>203.0</v>
      </c>
      <c r="B237" s="2" t="s">
        <v>51</v>
      </c>
      <c r="C237" s="2" t="s">
        <v>174</v>
      </c>
      <c r="D237" s="2">
        <v>0.0</v>
      </c>
      <c r="E237" s="84">
        <f t="shared" si="18"/>
        <v>0</v>
      </c>
      <c r="J237" s="4"/>
    </row>
    <row r="238" ht="15.75" customHeight="1">
      <c r="A238" s="2">
        <v>204.0</v>
      </c>
      <c r="B238" s="2" t="s">
        <v>51</v>
      </c>
      <c r="C238" s="2" t="s">
        <v>181</v>
      </c>
      <c r="D238" s="2">
        <v>0.0</v>
      </c>
      <c r="E238" s="84">
        <f t="shared" si="18"/>
        <v>0</v>
      </c>
      <c r="J238" s="4"/>
    </row>
    <row r="239" ht="15.75" customHeight="1">
      <c r="A239" s="2">
        <v>205.0</v>
      </c>
      <c r="B239" s="2" t="s">
        <v>51</v>
      </c>
      <c r="C239" s="2" t="s">
        <v>178</v>
      </c>
      <c r="D239" s="2">
        <v>0.0</v>
      </c>
      <c r="E239" s="84">
        <f t="shared" si="18"/>
        <v>0</v>
      </c>
      <c r="J239" s="4"/>
    </row>
    <row r="240" ht="15.75" customHeight="1">
      <c r="A240" s="2">
        <v>206.0</v>
      </c>
      <c r="B240" s="2" t="s">
        <v>51</v>
      </c>
      <c r="C240" s="2" t="s">
        <v>323</v>
      </c>
      <c r="D240" s="2">
        <v>0.0</v>
      </c>
      <c r="E240" s="84">
        <f t="shared" si="18"/>
        <v>0</v>
      </c>
      <c r="J240" s="4"/>
    </row>
    <row r="241" ht="15.75" customHeight="1">
      <c r="A241" s="2">
        <v>207.0</v>
      </c>
      <c r="B241" s="2" t="s">
        <v>51</v>
      </c>
      <c r="C241" s="2" t="s">
        <v>326</v>
      </c>
      <c r="D241" s="2">
        <v>0.0</v>
      </c>
      <c r="E241" s="84">
        <f t="shared" si="18"/>
        <v>0</v>
      </c>
      <c r="J241" s="4"/>
    </row>
    <row r="242" ht="15.75" customHeight="1">
      <c r="A242" s="2">
        <v>208.0</v>
      </c>
      <c r="B242" s="2" t="s">
        <v>51</v>
      </c>
      <c r="C242" s="2" t="s">
        <v>210</v>
      </c>
      <c r="D242" s="2">
        <v>0.0</v>
      </c>
      <c r="E242" s="84">
        <f t="shared" si="18"/>
        <v>0</v>
      </c>
      <c r="J242" s="4"/>
    </row>
    <row r="243" ht="15.75" customHeight="1">
      <c r="C243" s="2"/>
      <c r="D243" s="2"/>
      <c r="E243" s="84"/>
      <c r="J243" s="4"/>
    </row>
    <row r="244" ht="15.75" customHeight="1">
      <c r="A244" s="2">
        <v>209.0</v>
      </c>
      <c r="B244" s="2" t="s">
        <v>15</v>
      </c>
      <c r="C244" s="2" t="s">
        <v>169</v>
      </c>
      <c r="D244" s="2">
        <v>29.0</v>
      </c>
      <c r="E244" s="84">
        <f t="shared" ref="E244:E256" si="19">D244</f>
        <v>29</v>
      </c>
      <c r="J244" s="2"/>
    </row>
    <row r="245" ht="15.75" customHeight="1">
      <c r="A245" s="2">
        <v>210.0</v>
      </c>
      <c r="B245" s="2" t="s">
        <v>15</v>
      </c>
      <c r="C245" s="2" t="s">
        <v>175</v>
      </c>
      <c r="D245" s="2">
        <v>11.0</v>
      </c>
      <c r="E245" s="84">
        <f t="shared" si="19"/>
        <v>11</v>
      </c>
      <c r="J245" s="2"/>
    </row>
    <row r="246" ht="15.75" customHeight="1">
      <c r="A246" s="2">
        <v>211.0</v>
      </c>
      <c r="B246" s="2" t="s">
        <v>15</v>
      </c>
      <c r="C246" s="2" t="s">
        <v>324</v>
      </c>
      <c r="D246" s="2">
        <v>9.0</v>
      </c>
      <c r="E246" s="84">
        <f t="shared" si="19"/>
        <v>9</v>
      </c>
      <c r="J246" s="2"/>
    </row>
    <row r="247" ht="15.75" customHeight="1">
      <c r="A247" s="2">
        <v>212.0</v>
      </c>
      <c r="B247" s="2" t="s">
        <v>15</v>
      </c>
      <c r="C247" s="2" t="s">
        <v>325</v>
      </c>
      <c r="D247" s="2">
        <v>6.0</v>
      </c>
      <c r="E247" s="84">
        <f t="shared" si="19"/>
        <v>6</v>
      </c>
      <c r="J247" s="2"/>
    </row>
    <row r="248" ht="15.75" customHeight="1">
      <c r="A248" s="2">
        <v>213.0</v>
      </c>
      <c r="B248" s="2" t="s">
        <v>15</v>
      </c>
      <c r="C248" s="2" t="s">
        <v>170</v>
      </c>
      <c r="D248" s="2">
        <v>6.0</v>
      </c>
      <c r="E248" s="84">
        <f t="shared" si="19"/>
        <v>6</v>
      </c>
      <c r="J248" s="2"/>
    </row>
    <row r="249" ht="15.75" customHeight="1">
      <c r="A249" s="2">
        <v>214.0</v>
      </c>
      <c r="B249" s="2" t="s">
        <v>15</v>
      </c>
      <c r="C249" s="2" t="s">
        <v>174</v>
      </c>
      <c r="D249" s="2">
        <v>4.0</v>
      </c>
      <c r="E249" s="84">
        <f t="shared" si="19"/>
        <v>4</v>
      </c>
      <c r="J249" s="2"/>
    </row>
    <row r="250" ht="15.75" customHeight="1">
      <c r="A250" s="2">
        <v>215.0</v>
      </c>
      <c r="B250" s="2" t="s">
        <v>15</v>
      </c>
      <c r="C250" s="2" t="s">
        <v>210</v>
      </c>
      <c r="D250" s="2">
        <v>3.0</v>
      </c>
      <c r="E250" s="84">
        <f t="shared" si="19"/>
        <v>3</v>
      </c>
      <c r="J250" s="2"/>
    </row>
    <row r="251" ht="15.75" customHeight="1">
      <c r="A251" s="2">
        <v>216.0</v>
      </c>
      <c r="B251" s="2" t="s">
        <v>15</v>
      </c>
      <c r="C251" s="2" t="s">
        <v>323</v>
      </c>
      <c r="D251" s="2">
        <v>3.0</v>
      </c>
      <c r="E251" s="84">
        <f t="shared" si="19"/>
        <v>3</v>
      </c>
      <c r="J251" s="2"/>
    </row>
    <row r="252" ht="15.75" customHeight="1">
      <c r="A252" s="2">
        <v>217.0</v>
      </c>
      <c r="B252" s="2" t="s">
        <v>15</v>
      </c>
      <c r="C252" s="2" t="s">
        <v>326</v>
      </c>
      <c r="D252" s="2">
        <v>2.0</v>
      </c>
      <c r="E252" s="84">
        <f t="shared" si="19"/>
        <v>2</v>
      </c>
      <c r="J252" s="2"/>
    </row>
    <row r="253" ht="15.75" customHeight="1">
      <c r="A253" s="2">
        <v>218.0</v>
      </c>
      <c r="B253" s="2" t="s">
        <v>15</v>
      </c>
      <c r="C253" s="2" t="s">
        <v>178</v>
      </c>
      <c r="D253" s="2">
        <v>0.0</v>
      </c>
      <c r="E253" s="84">
        <f t="shared" si="19"/>
        <v>0</v>
      </c>
      <c r="J253" s="2"/>
    </row>
    <row r="254" ht="15.75" customHeight="1">
      <c r="A254" s="2">
        <v>219.0</v>
      </c>
      <c r="B254" s="2" t="s">
        <v>15</v>
      </c>
      <c r="C254" s="2" t="s">
        <v>328</v>
      </c>
      <c r="D254" s="2">
        <v>0.0</v>
      </c>
      <c r="E254" s="84">
        <f t="shared" si="19"/>
        <v>0</v>
      </c>
      <c r="J254" s="2"/>
    </row>
    <row r="255" ht="15.75" customHeight="1">
      <c r="A255" s="2">
        <v>220.0</v>
      </c>
      <c r="B255" s="2" t="s">
        <v>15</v>
      </c>
      <c r="C255" s="2" t="s">
        <v>181</v>
      </c>
      <c r="D255" s="2">
        <v>0.0</v>
      </c>
      <c r="E255" s="84">
        <f t="shared" si="19"/>
        <v>0</v>
      </c>
      <c r="J255" s="2"/>
    </row>
    <row r="256" ht="15.75" customHeight="1">
      <c r="A256" s="2">
        <v>221.0</v>
      </c>
      <c r="B256" s="2" t="s">
        <v>15</v>
      </c>
      <c r="C256" s="2" t="s">
        <v>327</v>
      </c>
      <c r="D256" s="2">
        <v>0.0</v>
      </c>
      <c r="E256" s="84">
        <f t="shared" si="19"/>
        <v>0</v>
      </c>
      <c r="J256" s="2"/>
    </row>
    <row r="257" ht="15.75" customHeight="1">
      <c r="C257" s="2"/>
      <c r="D257" s="2"/>
      <c r="E257" s="84"/>
      <c r="J257" s="4"/>
    </row>
    <row r="258" ht="15.75" customHeight="1">
      <c r="A258" s="2">
        <v>222.0</v>
      </c>
      <c r="B258" s="2" t="s">
        <v>21</v>
      </c>
      <c r="C258" s="2" t="s">
        <v>170</v>
      </c>
      <c r="D258" s="2">
        <v>4.0</v>
      </c>
      <c r="E258" s="84">
        <f t="shared" ref="E258:E270" si="20">D258</f>
        <v>4</v>
      </c>
      <c r="J258" s="4"/>
    </row>
    <row r="259" ht="15.75" customHeight="1">
      <c r="A259" s="2">
        <v>223.0</v>
      </c>
      <c r="B259" s="2" t="s">
        <v>21</v>
      </c>
      <c r="C259" s="2" t="s">
        <v>324</v>
      </c>
      <c r="D259" s="2">
        <v>3.0</v>
      </c>
      <c r="E259" s="84">
        <f t="shared" si="20"/>
        <v>3</v>
      </c>
      <c r="J259" s="4"/>
    </row>
    <row r="260" ht="15.75" customHeight="1">
      <c r="A260" s="2">
        <v>224.0</v>
      </c>
      <c r="B260" s="2" t="s">
        <v>21</v>
      </c>
      <c r="C260" s="2" t="s">
        <v>323</v>
      </c>
      <c r="D260" s="2">
        <v>3.0</v>
      </c>
      <c r="E260" s="84">
        <f t="shared" si="20"/>
        <v>3</v>
      </c>
      <c r="J260" s="4"/>
    </row>
    <row r="261" ht="15.75" customHeight="1">
      <c r="A261" s="2">
        <v>225.0</v>
      </c>
      <c r="B261" s="2" t="s">
        <v>21</v>
      </c>
      <c r="C261" s="2" t="s">
        <v>210</v>
      </c>
      <c r="D261" s="2">
        <v>2.0</v>
      </c>
      <c r="E261" s="84">
        <f t="shared" si="20"/>
        <v>2</v>
      </c>
      <c r="J261" s="4"/>
    </row>
    <row r="262" ht="15.75" customHeight="1">
      <c r="A262" s="2">
        <v>226.0</v>
      </c>
      <c r="B262" s="2" t="s">
        <v>21</v>
      </c>
      <c r="C262" s="2" t="s">
        <v>169</v>
      </c>
      <c r="D262" s="2">
        <v>2.0</v>
      </c>
      <c r="E262" s="84">
        <f t="shared" si="20"/>
        <v>2</v>
      </c>
      <c r="J262" s="4"/>
    </row>
    <row r="263" ht="15.75" customHeight="1">
      <c r="A263" s="2">
        <v>227.0</v>
      </c>
      <c r="B263" s="2" t="s">
        <v>21</v>
      </c>
      <c r="C263" s="2" t="s">
        <v>181</v>
      </c>
      <c r="D263" s="2">
        <v>0.0</v>
      </c>
      <c r="E263" s="84">
        <f t="shared" si="20"/>
        <v>0</v>
      </c>
      <c r="J263" s="4"/>
    </row>
    <row r="264" ht="15.75" customHeight="1">
      <c r="A264" s="2">
        <v>228.0</v>
      </c>
      <c r="B264" s="2" t="s">
        <v>21</v>
      </c>
      <c r="C264" s="2" t="s">
        <v>178</v>
      </c>
      <c r="D264" s="2">
        <v>0.0</v>
      </c>
      <c r="E264" s="84">
        <f t="shared" si="20"/>
        <v>0</v>
      </c>
      <c r="J264" s="4"/>
    </row>
    <row r="265" ht="15.75" customHeight="1">
      <c r="A265" s="2">
        <v>229.0</v>
      </c>
      <c r="B265" s="2" t="s">
        <v>21</v>
      </c>
      <c r="C265" s="2" t="s">
        <v>327</v>
      </c>
      <c r="D265" s="2">
        <v>0.0</v>
      </c>
      <c r="E265" s="84">
        <f t="shared" si="20"/>
        <v>0</v>
      </c>
      <c r="J265" s="4"/>
    </row>
    <row r="266" ht="15.75" customHeight="1">
      <c r="A266" s="2">
        <v>230.0</v>
      </c>
      <c r="B266" s="2" t="s">
        <v>21</v>
      </c>
      <c r="C266" s="2" t="s">
        <v>325</v>
      </c>
      <c r="D266" s="2">
        <v>0.0</v>
      </c>
      <c r="E266" s="84">
        <f t="shared" si="20"/>
        <v>0</v>
      </c>
      <c r="J266" s="4"/>
    </row>
    <row r="267" ht="15.75" customHeight="1">
      <c r="A267" s="2">
        <v>231.0</v>
      </c>
      <c r="B267" s="2" t="s">
        <v>21</v>
      </c>
      <c r="C267" s="2" t="s">
        <v>175</v>
      </c>
      <c r="D267" s="2">
        <v>0.0</v>
      </c>
      <c r="E267" s="84">
        <f t="shared" si="20"/>
        <v>0</v>
      </c>
      <c r="J267" s="4"/>
    </row>
    <row r="268" ht="15.75" customHeight="1">
      <c r="A268" s="2">
        <v>232.0</v>
      </c>
      <c r="B268" s="2" t="s">
        <v>21</v>
      </c>
      <c r="C268" s="2" t="s">
        <v>328</v>
      </c>
      <c r="D268" s="2">
        <v>0.0</v>
      </c>
      <c r="E268" s="84">
        <f t="shared" si="20"/>
        <v>0</v>
      </c>
      <c r="J268" s="4"/>
    </row>
    <row r="269" ht="15.75" customHeight="1">
      <c r="A269" s="2">
        <v>233.0</v>
      </c>
      <c r="B269" s="2" t="s">
        <v>21</v>
      </c>
      <c r="C269" s="2" t="s">
        <v>326</v>
      </c>
      <c r="D269" s="2">
        <v>0.0</v>
      </c>
      <c r="E269" s="84">
        <f t="shared" si="20"/>
        <v>0</v>
      </c>
      <c r="J269" s="4"/>
    </row>
    <row r="270" ht="15.75" customHeight="1">
      <c r="A270" s="2">
        <v>234.0</v>
      </c>
      <c r="B270" s="2" t="s">
        <v>21</v>
      </c>
      <c r="C270" s="2" t="s">
        <v>174</v>
      </c>
      <c r="D270" s="2">
        <v>0.0</v>
      </c>
      <c r="E270" s="84">
        <f t="shared" si="20"/>
        <v>0</v>
      </c>
      <c r="J270" s="4"/>
    </row>
    <row r="271" ht="15.75" customHeight="1">
      <c r="C271" s="2"/>
      <c r="D271" s="2"/>
      <c r="E271" s="84"/>
      <c r="J271" s="4"/>
    </row>
    <row r="272" ht="15.75" customHeight="1">
      <c r="A272" s="2">
        <v>235.0</v>
      </c>
      <c r="B272" s="2" t="s">
        <v>188</v>
      </c>
      <c r="C272" s="2" t="s">
        <v>169</v>
      </c>
      <c r="D272" s="2">
        <v>5.0</v>
      </c>
      <c r="E272" s="84">
        <f t="shared" ref="E272:E284" si="21">D272</f>
        <v>5</v>
      </c>
      <c r="J272" s="4"/>
    </row>
    <row r="273" ht="15.75" customHeight="1">
      <c r="A273" s="2">
        <v>236.0</v>
      </c>
      <c r="B273" s="2" t="s">
        <v>188</v>
      </c>
      <c r="C273" s="2" t="s">
        <v>170</v>
      </c>
      <c r="D273" s="2">
        <v>3.0</v>
      </c>
      <c r="E273" s="84">
        <f t="shared" si="21"/>
        <v>3</v>
      </c>
      <c r="J273" s="4"/>
    </row>
    <row r="274" ht="15.75" customHeight="1">
      <c r="A274" s="2">
        <v>237.0</v>
      </c>
      <c r="B274" s="2" t="s">
        <v>188</v>
      </c>
      <c r="C274" s="2" t="s">
        <v>324</v>
      </c>
      <c r="D274" s="2">
        <v>1.0</v>
      </c>
      <c r="E274" s="84">
        <f t="shared" si="21"/>
        <v>1</v>
      </c>
      <c r="J274" s="4"/>
    </row>
    <row r="275" ht="15.75" customHeight="1">
      <c r="A275" s="2">
        <v>238.0</v>
      </c>
      <c r="B275" s="2" t="s">
        <v>188</v>
      </c>
      <c r="C275" s="2" t="s">
        <v>323</v>
      </c>
      <c r="D275" s="2">
        <v>1.0</v>
      </c>
      <c r="E275" s="84">
        <f t="shared" si="21"/>
        <v>1</v>
      </c>
      <c r="J275" s="4"/>
    </row>
    <row r="276" ht="15.75" customHeight="1">
      <c r="A276" s="2">
        <v>239.0</v>
      </c>
      <c r="B276" s="2" t="s">
        <v>188</v>
      </c>
      <c r="C276" s="2" t="s">
        <v>328</v>
      </c>
      <c r="D276" s="2">
        <v>1.0</v>
      </c>
      <c r="E276" s="84">
        <f t="shared" si="21"/>
        <v>1</v>
      </c>
      <c r="J276" s="4"/>
    </row>
    <row r="277" ht="15.75" customHeight="1">
      <c r="A277" s="2">
        <v>240.0</v>
      </c>
      <c r="B277" s="2" t="s">
        <v>188</v>
      </c>
      <c r="C277" s="2" t="s">
        <v>181</v>
      </c>
      <c r="D277" s="2">
        <v>1.0</v>
      </c>
      <c r="E277" s="84">
        <f t="shared" si="21"/>
        <v>1</v>
      </c>
      <c r="J277" s="4"/>
    </row>
    <row r="278" ht="15.75" customHeight="1">
      <c r="A278" s="2">
        <v>241.0</v>
      </c>
      <c r="B278" s="2" t="s">
        <v>188</v>
      </c>
      <c r="C278" s="2" t="s">
        <v>325</v>
      </c>
      <c r="D278" s="2">
        <v>0.0</v>
      </c>
      <c r="E278" s="84">
        <f t="shared" si="21"/>
        <v>0</v>
      </c>
      <c r="J278" s="4"/>
    </row>
    <row r="279" ht="15.75" customHeight="1">
      <c r="A279" s="2">
        <v>242.0</v>
      </c>
      <c r="B279" s="2" t="s">
        <v>188</v>
      </c>
      <c r="C279" s="2" t="s">
        <v>175</v>
      </c>
      <c r="D279" s="2">
        <v>0.0</v>
      </c>
      <c r="E279" s="84">
        <f t="shared" si="21"/>
        <v>0</v>
      </c>
      <c r="J279" s="4"/>
    </row>
    <row r="280" ht="15.75" customHeight="1">
      <c r="A280" s="2">
        <v>243.0</v>
      </c>
      <c r="B280" s="2" t="s">
        <v>188</v>
      </c>
      <c r="C280" s="2" t="s">
        <v>178</v>
      </c>
      <c r="D280" s="2">
        <v>0.0</v>
      </c>
      <c r="E280" s="84">
        <f t="shared" si="21"/>
        <v>0</v>
      </c>
      <c r="J280" s="4"/>
    </row>
    <row r="281" ht="15.75" customHeight="1">
      <c r="A281" s="2">
        <v>244.0</v>
      </c>
      <c r="B281" s="2" t="s">
        <v>188</v>
      </c>
      <c r="C281" s="2" t="s">
        <v>326</v>
      </c>
      <c r="D281" s="2">
        <v>0.0</v>
      </c>
      <c r="E281" s="84">
        <f t="shared" si="21"/>
        <v>0</v>
      </c>
      <c r="J281" s="4"/>
    </row>
    <row r="282" ht="15.75" customHeight="1">
      <c r="A282" s="2">
        <v>245.0</v>
      </c>
      <c r="B282" s="2" t="s">
        <v>188</v>
      </c>
      <c r="C282" s="2" t="s">
        <v>210</v>
      </c>
      <c r="D282" s="2">
        <v>0.0</v>
      </c>
      <c r="E282" s="84">
        <f t="shared" si="21"/>
        <v>0</v>
      </c>
      <c r="J282" s="4"/>
    </row>
    <row r="283" ht="15.75" customHeight="1">
      <c r="A283" s="2">
        <v>246.0</v>
      </c>
      <c r="B283" s="2" t="s">
        <v>188</v>
      </c>
      <c r="C283" s="2" t="s">
        <v>174</v>
      </c>
      <c r="D283" s="2">
        <v>0.0</v>
      </c>
      <c r="E283" s="84">
        <f t="shared" si="21"/>
        <v>0</v>
      </c>
      <c r="J283" s="4"/>
    </row>
    <row r="284" ht="15.75" customHeight="1">
      <c r="A284" s="2">
        <v>247.0</v>
      </c>
      <c r="B284" s="2" t="s">
        <v>188</v>
      </c>
      <c r="C284" s="2" t="s">
        <v>327</v>
      </c>
      <c r="D284" s="2">
        <v>0.0</v>
      </c>
      <c r="E284" s="84">
        <f t="shared" si="21"/>
        <v>0</v>
      </c>
      <c r="J284" s="4"/>
    </row>
    <row r="285" ht="15.75" customHeight="1">
      <c r="C285" s="2"/>
      <c r="D285" s="2"/>
      <c r="E285" s="84"/>
      <c r="J285" s="4"/>
    </row>
    <row r="286" ht="15.75" customHeight="1">
      <c r="A286" s="2">
        <v>248.0</v>
      </c>
      <c r="B286" s="2" t="s">
        <v>11</v>
      </c>
      <c r="C286" s="2" t="s">
        <v>170</v>
      </c>
      <c r="D286" s="2">
        <v>41.0</v>
      </c>
      <c r="E286" s="84">
        <f t="shared" ref="E286:E298" si="22">D286</f>
        <v>41</v>
      </c>
      <c r="J286" s="4"/>
    </row>
    <row r="287" ht="15.75" customHeight="1">
      <c r="A287" s="2">
        <v>249.0</v>
      </c>
      <c r="B287" s="2" t="s">
        <v>11</v>
      </c>
      <c r="C287" s="2" t="s">
        <v>324</v>
      </c>
      <c r="D287" s="2">
        <v>32.0</v>
      </c>
      <c r="E287" s="84">
        <f t="shared" si="22"/>
        <v>32</v>
      </c>
      <c r="J287" s="4"/>
    </row>
    <row r="288" ht="15.75" customHeight="1">
      <c r="A288" s="2">
        <v>250.0</v>
      </c>
      <c r="B288" s="2" t="s">
        <v>11</v>
      </c>
      <c r="C288" s="2" t="s">
        <v>325</v>
      </c>
      <c r="D288" s="2">
        <v>19.0</v>
      </c>
      <c r="E288" s="84">
        <f t="shared" si="22"/>
        <v>19</v>
      </c>
      <c r="J288" s="4"/>
    </row>
    <row r="289" ht="15.75" customHeight="1">
      <c r="A289" s="2">
        <v>251.0</v>
      </c>
      <c r="B289" s="2" t="s">
        <v>11</v>
      </c>
      <c r="C289" s="2" t="s">
        <v>169</v>
      </c>
      <c r="D289" s="2">
        <v>16.0</v>
      </c>
      <c r="E289" s="84">
        <f t="shared" si="22"/>
        <v>16</v>
      </c>
      <c r="J289" s="4"/>
    </row>
    <row r="290" ht="15.75" customHeight="1">
      <c r="A290" s="2">
        <v>252.0</v>
      </c>
      <c r="B290" s="2" t="s">
        <v>11</v>
      </c>
      <c r="C290" s="2" t="s">
        <v>323</v>
      </c>
      <c r="D290" s="2">
        <v>6.0</v>
      </c>
      <c r="E290" s="84">
        <f t="shared" si="22"/>
        <v>6</v>
      </c>
      <c r="J290" s="4"/>
    </row>
    <row r="291" ht="15.75" customHeight="1">
      <c r="A291" s="2">
        <v>253.0</v>
      </c>
      <c r="B291" s="2" t="s">
        <v>11</v>
      </c>
      <c r="C291" s="2" t="s">
        <v>326</v>
      </c>
      <c r="D291" s="2">
        <v>4.0</v>
      </c>
      <c r="E291" s="84">
        <f t="shared" si="22"/>
        <v>4</v>
      </c>
      <c r="J291" s="4"/>
    </row>
    <row r="292" ht="15.75" customHeight="1">
      <c r="A292" s="2">
        <v>254.0</v>
      </c>
      <c r="B292" s="2" t="s">
        <v>11</v>
      </c>
      <c r="C292" s="2" t="s">
        <v>175</v>
      </c>
      <c r="D292" s="2">
        <v>3.0</v>
      </c>
      <c r="E292" s="84">
        <f t="shared" si="22"/>
        <v>3</v>
      </c>
      <c r="J292" s="4"/>
    </row>
    <row r="293" ht="15.75" customHeight="1">
      <c r="A293" s="2">
        <v>255.0</v>
      </c>
      <c r="B293" s="2" t="s">
        <v>11</v>
      </c>
      <c r="C293" s="2" t="s">
        <v>210</v>
      </c>
      <c r="D293" s="2">
        <v>3.0</v>
      </c>
      <c r="E293" s="84">
        <f t="shared" si="22"/>
        <v>3</v>
      </c>
      <c r="J293" s="4"/>
    </row>
    <row r="294" ht="15.75" customHeight="1">
      <c r="A294" s="2">
        <v>256.0</v>
      </c>
      <c r="B294" s="2" t="s">
        <v>11</v>
      </c>
      <c r="C294" s="2" t="s">
        <v>181</v>
      </c>
      <c r="D294" s="2">
        <v>1.0</v>
      </c>
      <c r="E294" s="84">
        <f t="shared" si="22"/>
        <v>1</v>
      </c>
      <c r="J294" s="4"/>
    </row>
    <row r="295" ht="15.75" customHeight="1">
      <c r="A295" s="2">
        <v>257.0</v>
      </c>
      <c r="B295" s="2" t="s">
        <v>11</v>
      </c>
      <c r="C295" s="2" t="s">
        <v>328</v>
      </c>
      <c r="D295" s="2">
        <v>1.0</v>
      </c>
      <c r="E295" s="84">
        <f t="shared" si="22"/>
        <v>1</v>
      </c>
      <c r="J295" s="4"/>
    </row>
    <row r="296" ht="15.75" customHeight="1">
      <c r="A296" s="2">
        <v>258.0</v>
      </c>
      <c r="B296" s="2" t="s">
        <v>11</v>
      </c>
      <c r="C296" s="2" t="s">
        <v>174</v>
      </c>
      <c r="D296" s="2">
        <v>1.0</v>
      </c>
      <c r="E296" s="84">
        <f t="shared" si="22"/>
        <v>1</v>
      </c>
      <c r="J296" s="4"/>
    </row>
    <row r="297" ht="15.75" customHeight="1">
      <c r="A297" s="2">
        <v>259.0</v>
      </c>
      <c r="B297" s="2" t="s">
        <v>11</v>
      </c>
      <c r="C297" s="2" t="s">
        <v>327</v>
      </c>
      <c r="D297" s="2">
        <v>0.0</v>
      </c>
      <c r="E297" s="84">
        <f t="shared" si="22"/>
        <v>0</v>
      </c>
      <c r="J297" s="4"/>
    </row>
    <row r="298" ht="15.75" customHeight="1">
      <c r="A298" s="2">
        <v>260.0</v>
      </c>
      <c r="B298" s="2" t="s">
        <v>11</v>
      </c>
      <c r="C298" s="2" t="s">
        <v>178</v>
      </c>
      <c r="D298" s="2">
        <v>0.0</v>
      </c>
      <c r="E298" s="84">
        <f t="shared" si="22"/>
        <v>0</v>
      </c>
      <c r="J298" s="4"/>
    </row>
    <row r="299" ht="15.75" customHeight="1">
      <c r="C299" s="2"/>
      <c r="D299" s="2"/>
      <c r="E299" s="84"/>
      <c r="J299" s="4"/>
    </row>
    <row r="300" ht="15.75" customHeight="1">
      <c r="A300" s="2">
        <v>261.0</v>
      </c>
      <c r="B300" s="2" t="s">
        <v>26</v>
      </c>
      <c r="C300" s="2" t="s">
        <v>169</v>
      </c>
      <c r="D300" s="2">
        <v>6.0</v>
      </c>
      <c r="E300" s="84">
        <f t="shared" ref="E300:E312" si="23">D300</f>
        <v>6</v>
      </c>
      <c r="J300" s="2"/>
    </row>
    <row r="301" ht="15.75" customHeight="1">
      <c r="A301" s="2">
        <v>262.0</v>
      </c>
      <c r="B301" s="2" t="s">
        <v>26</v>
      </c>
      <c r="C301" s="2" t="s">
        <v>175</v>
      </c>
      <c r="D301" s="2">
        <v>3.0</v>
      </c>
      <c r="E301" s="84">
        <f t="shared" si="23"/>
        <v>3</v>
      </c>
      <c r="J301" s="2"/>
    </row>
    <row r="302" ht="15.75" customHeight="1">
      <c r="A302" s="2">
        <v>263.0</v>
      </c>
      <c r="B302" s="2" t="s">
        <v>26</v>
      </c>
      <c r="C302" s="2" t="s">
        <v>324</v>
      </c>
      <c r="D302" s="2">
        <v>3.0</v>
      </c>
      <c r="E302" s="84">
        <f t="shared" si="23"/>
        <v>3</v>
      </c>
      <c r="J302" s="2"/>
    </row>
    <row r="303" ht="15.75" customHeight="1">
      <c r="A303" s="2">
        <v>264.0</v>
      </c>
      <c r="B303" s="2" t="s">
        <v>26</v>
      </c>
      <c r="C303" s="2" t="s">
        <v>325</v>
      </c>
      <c r="D303" s="2">
        <v>3.0</v>
      </c>
      <c r="E303" s="84">
        <f t="shared" si="23"/>
        <v>3</v>
      </c>
      <c r="J303" s="2"/>
    </row>
    <row r="304" ht="15.75" customHeight="1">
      <c r="A304" s="2">
        <v>265.0</v>
      </c>
      <c r="B304" s="2" t="s">
        <v>26</v>
      </c>
      <c r="C304" s="2" t="s">
        <v>170</v>
      </c>
      <c r="D304" s="2">
        <v>2.0</v>
      </c>
      <c r="E304" s="84">
        <f t="shared" si="23"/>
        <v>2</v>
      </c>
      <c r="J304" s="2"/>
    </row>
    <row r="305" ht="15.75" customHeight="1">
      <c r="A305" s="2">
        <v>266.0</v>
      </c>
      <c r="B305" s="2" t="s">
        <v>26</v>
      </c>
      <c r="C305" s="2" t="s">
        <v>210</v>
      </c>
      <c r="D305" s="2">
        <v>2.0</v>
      </c>
      <c r="E305" s="84">
        <f t="shared" si="23"/>
        <v>2</v>
      </c>
      <c r="J305" s="2"/>
    </row>
    <row r="306" ht="15.75" customHeight="1">
      <c r="A306" s="2">
        <v>267.0</v>
      </c>
      <c r="B306" s="2" t="s">
        <v>26</v>
      </c>
      <c r="C306" s="2" t="s">
        <v>181</v>
      </c>
      <c r="D306" s="2">
        <v>1.0</v>
      </c>
      <c r="E306" s="84">
        <f t="shared" si="23"/>
        <v>1</v>
      </c>
      <c r="J306" s="2"/>
    </row>
    <row r="307" ht="15.75" customHeight="1">
      <c r="A307" s="2">
        <v>268.0</v>
      </c>
      <c r="B307" s="2" t="s">
        <v>26</v>
      </c>
      <c r="C307" s="2" t="s">
        <v>326</v>
      </c>
      <c r="D307" s="2">
        <v>0.0</v>
      </c>
      <c r="E307" s="84">
        <f t="shared" si="23"/>
        <v>0</v>
      </c>
      <c r="J307" s="2"/>
    </row>
    <row r="308" ht="15.75" customHeight="1">
      <c r="A308" s="2">
        <v>269.0</v>
      </c>
      <c r="B308" s="2" t="s">
        <v>26</v>
      </c>
      <c r="C308" s="2" t="s">
        <v>327</v>
      </c>
      <c r="D308" s="2">
        <v>0.0</v>
      </c>
      <c r="E308" s="84">
        <f t="shared" si="23"/>
        <v>0</v>
      </c>
      <c r="J308" s="2"/>
    </row>
    <row r="309" ht="15.75" customHeight="1">
      <c r="A309" s="2">
        <v>270.0</v>
      </c>
      <c r="B309" s="2" t="s">
        <v>26</v>
      </c>
      <c r="C309" s="2" t="s">
        <v>178</v>
      </c>
      <c r="D309" s="2">
        <v>0.0</v>
      </c>
      <c r="E309" s="84">
        <f t="shared" si="23"/>
        <v>0</v>
      </c>
      <c r="J309" s="2"/>
    </row>
    <row r="310" ht="15.75" customHeight="1">
      <c r="A310" s="2">
        <v>271.0</v>
      </c>
      <c r="B310" s="2" t="s">
        <v>26</v>
      </c>
      <c r="C310" s="2" t="s">
        <v>323</v>
      </c>
      <c r="D310" s="2">
        <v>0.0</v>
      </c>
      <c r="E310" s="84">
        <f t="shared" si="23"/>
        <v>0</v>
      </c>
      <c r="J310" s="2"/>
    </row>
    <row r="311" ht="15.75" customHeight="1">
      <c r="A311" s="2">
        <v>272.0</v>
      </c>
      <c r="B311" s="2" t="s">
        <v>26</v>
      </c>
      <c r="C311" s="2" t="s">
        <v>174</v>
      </c>
      <c r="D311" s="2">
        <v>0.0</v>
      </c>
      <c r="E311" s="84">
        <f t="shared" si="23"/>
        <v>0</v>
      </c>
      <c r="J311" s="2"/>
    </row>
    <row r="312" ht="15.75" customHeight="1">
      <c r="A312" s="2">
        <v>273.0</v>
      </c>
      <c r="B312" s="2" t="s">
        <v>26</v>
      </c>
      <c r="C312" s="2" t="s">
        <v>328</v>
      </c>
      <c r="D312" s="2">
        <v>0.0</v>
      </c>
      <c r="E312" s="84">
        <f t="shared" si="23"/>
        <v>0</v>
      </c>
      <c r="J312" s="2"/>
    </row>
    <row r="313" ht="15.75" customHeight="1">
      <c r="C313" s="2"/>
      <c r="D313" s="2"/>
      <c r="E313" s="84"/>
      <c r="J313" s="4"/>
    </row>
    <row r="314" ht="15.75" customHeight="1">
      <c r="A314" s="2">
        <v>274.0</v>
      </c>
      <c r="B314" s="2" t="s">
        <v>33</v>
      </c>
      <c r="C314" s="2" t="s">
        <v>170</v>
      </c>
      <c r="D314" s="2">
        <v>3.0</v>
      </c>
      <c r="E314" s="84">
        <f t="shared" ref="E314:E326" si="24">D314</f>
        <v>3</v>
      </c>
      <c r="J314" s="4"/>
    </row>
    <row r="315" ht="15.75" customHeight="1">
      <c r="A315" s="2">
        <v>275.0</v>
      </c>
      <c r="B315" s="2" t="s">
        <v>33</v>
      </c>
      <c r="C315" s="2" t="s">
        <v>169</v>
      </c>
      <c r="D315" s="2">
        <v>3.0</v>
      </c>
      <c r="E315" s="84">
        <f t="shared" si="24"/>
        <v>3</v>
      </c>
      <c r="J315" s="4"/>
    </row>
    <row r="316" ht="15.75" customHeight="1">
      <c r="A316" s="2">
        <v>276.0</v>
      </c>
      <c r="B316" s="2" t="s">
        <v>33</v>
      </c>
      <c r="C316" s="2" t="s">
        <v>325</v>
      </c>
      <c r="D316" s="2">
        <v>1.0</v>
      </c>
      <c r="E316" s="84">
        <f t="shared" si="24"/>
        <v>1</v>
      </c>
      <c r="J316" s="4"/>
    </row>
    <row r="317" ht="15.75" customHeight="1">
      <c r="A317" s="2">
        <v>277.0</v>
      </c>
      <c r="B317" s="2" t="s">
        <v>33</v>
      </c>
      <c r="C317" s="2" t="s">
        <v>327</v>
      </c>
      <c r="D317" s="2">
        <v>1.0</v>
      </c>
      <c r="E317" s="84">
        <f t="shared" si="24"/>
        <v>1</v>
      </c>
      <c r="J317" s="4"/>
    </row>
    <row r="318" ht="15.75" customHeight="1">
      <c r="A318" s="2">
        <v>278.0</v>
      </c>
      <c r="B318" s="2" t="s">
        <v>33</v>
      </c>
      <c r="C318" s="2" t="s">
        <v>323</v>
      </c>
      <c r="D318" s="2">
        <v>1.0</v>
      </c>
      <c r="E318" s="84">
        <f t="shared" si="24"/>
        <v>1</v>
      </c>
      <c r="J318" s="4"/>
    </row>
    <row r="319" ht="15.75" customHeight="1">
      <c r="A319" s="2">
        <v>279.0</v>
      </c>
      <c r="B319" s="2" t="s">
        <v>33</v>
      </c>
      <c r="C319" s="2" t="s">
        <v>210</v>
      </c>
      <c r="D319" s="2">
        <v>0.0</v>
      </c>
      <c r="E319" s="84">
        <f t="shared" si="24"/>
        <v>0</v>
      </c>
      <c r="J319" s="4"/>
    </row>
    <row r="320" ht="15.75" customHeight="1">
      <c r="A320" s="2">
        <v>280.0</v>
      </c>
      <c r="B320" s="2" t="s">
        <v>33</v>
      </c>
      <c r="C320" s="2" t="s">
        <v>328</v>
      </c>
      <c r="D320" s="2">
        <v>0.0</v>
      </c>
      <c r="E320" s="84">
        <f t="shared" si="24"/>
        <v>0</v>
      </c>
      <c r="J320" s="4"/>
    </row>
    <row r="321" ht="15.75" customHeight="1">
      <c r="A321" s="2">
        <v>281.0</v>
      </c>
      <c r="B321" s="2" t="s">
        <v>33</v>
      </c>
      <c r="C321" s="2" t="s">
        <v>175</v>
      </c>
      <c r="D321" s="2">
        <v>0.0</v>
      </c>
      <c r="E321" s="84">
        <f t="shared" si="24"/>
        <v>0</v>
      </c>
      <c r="J321" s="4"/>
    </row>
    <row r="322" ht="15.75" customHeight="1">
      <c r="A322" s="2">
        <v>282.0</v>
      </c>
      <c r="B322" s="2" t="s">
        <v>33</v>
      </c>
      <c r="C322" s="2" t="s">
        <v>324</v>
      </c>
      <c r="D322" s="2">
        <v>0.0</v>
      </c>
      <c r="E322" s="84">
        <f t="shared" si="24"/>
        <v>0</v>
      </c>
      <c r="J322" s="4"/>
    </row>
    <row r="323" ht="15.75" customHeight="1">
      <c r="A323" s="2">
        <v>283.0</v>
      </c>
      <c r="B323" s="2" t="s">
        <v>33</v>
      </c>
      <c r="C323" s="2" t="s">
        <v>178</v>
      </c>
      <c r="D323" s="2">
        <v>0.0</v>
      </c>
      <c r="E323" s="84">
        <f t="shared" si="24"/>
        <v>0</v>
      </c>
      <c r="J323" s="4"/>
    </row>
    <row r="324" ht="15.75" customHeight="1">
      <c r="A324" s="2">
        <v>284.0</v>
      </c>
      <c r="B324" s="2" t="s">
        <v>33</v>
      </c>
      <c r="C324" s="2" t="s">
        <v>174</v>
      </c>
      <c r="D324" s="2">
        <v>0.0</v>
      </c>
      <c r="E324" s="84">
        <f t="shared" si="24"/>
        <v>0</v>
      </c>
      <c r="J324" s="4"/>
    </row>
    <row r="325" ht="15.75" customHeight="1">
      <c r="A325" s="2">
        <v>285.0</v>
      </c>
      <c r="B325" s="2" t="s">
        <v>33</v>
      </c>
      <c r="C325" s="2" t="s">
        <v>326</v>
      </c>
      <c r="D325" s="2">
        <v>0.0</v>
      </c>
      <c r="E325" s="84">
        <f t="shared" si="24"/>
        <v>0</v>
      </c>
      <c r="J325" s="4"/>
    </row>
    <row r="326" ht="15.75" customHeight="1">
      <c r="A326" s="2">
        <v>286.0</v>
      </c>
      <c r="B326" s="2" t="s">
        <v>33</v>
      </c>
      <c r="C326" s="2" t="s">
        <v>181</v>
      </c>
      <c r="D326" s="2">
        <v>0.0</v>
      </c>
      <c r="E326" s="84">
        <f t="shared" si="24"/>
        <v>0</v>
      </c>
      <c r="J326" s="4"/>
    </row>
    <row r="327" ht="15.75" customHeight="1">
      <c r="C327" s="2"/>
      <c r="D327" s="2"/>
      <c r="E327" s="84"/>
      <c r="J327" s="4"/>
    </row>
    <row r="328" ht="15.75" customHeight="1">
      <c r="A328" s="2">
        <v>287.0</v>
      </c>
      <c r="B328" s="2" t="s">
        <v>17</v>
      </c>
      <c r="C328" s="2" t="s">
        <v>169</v>
      </c>
      <c r="D328" s="2">
        <v>18.0</v>
      </c>
      <c r="E328" s="84">
        <f t="shared" ref="E328:E340" si="25">D328</f>
        <v>18</v>
      </c>
      <c r="J328" s="2"/>
    </row>
    <row r="329" ht="15.75" customHeight="1">
      <c r="A329" s="2">
        <v>288.0</v>
      </c>
      <c r="B329" s="2" t="s">
        <v>17</v>
      </c>
      <c r="C329" s="2" t="s">
        <v>325</v>
      </c>
      <c r="D329" s="2">
        <v>8.0</v>
      </c>
      <c r="E329" s="84">
        <f t="shared" si="25"/>
        <v>8</v>
      </c>
      <c r="J329" s="2"/>
    </row>
    <row r="330" ht="15.75" customHeight="1">
      <c r="A330" s="2">
        <v>289.0</v>
      </c>
      <c r="B330" s="2" t="s">
        <v>17</v>
      </c>
      <c r="C330" s="2" t="s">
        <v>170</v>
      </c>
      <c r="D330" s="2">
        <v>7.0</v>
      </c>
      <c r="E330" s="84">
        <f t="shared" si="25"/>
        <v>7</v>
      </c>
      <c r="J330" s="2"/>
    </row>
    <row r="331" ht="15.75" customHeight="1">
      <c r="A331" s="2">
        <v>290.0</v>
      </c>
      <c r="B331" s="2" t="s">
        <v>17</v>
      </c>
      <c r="C331" s="2" t="s">
        <v>210</v>
      </c>
      <c r="D331" s="2">
        <v>7.0</v>
      </c>
      <c r="E331" s="84">
        <f t="shared" si="25"/>
        <v>7</v>
      </c>
      <c r="J331" s="2"/>
    </row>
    <row r="332" ht="15.75" customHeight="1">
      <c r="A332" s="2">
        <v>291.0</v>
      </c>
      <c r="B332" s="2" t="s">
        <v>17</v>
      </c>
      <c r="C332" s="2" t="s">
        <v>324</v>
      </c>
      <c r="D332" s="2">
        <v>6.0</v>
      </c>
      <c r="E332" s="84">
        <f t="shared" si="25"/>
        <v>6</v>
      </c>
      <c r="J332" s="2"/>
    </row>
    <row r="333" ht="15.75" customHeight="1">
      <c r="A333" s="2">
        <v>292.0</v>
      </c>
      <c r="B333" s="2" t="s">
        <v>17</v>
      </c>
      <c r="C333" s="2" t="s">
        <v>175</v>
      </c>
      <c r="D333" s="2">
        <v>3.0</v>
      </c>
      <c r="E333" s="84">
        <f t="shared" si="25"/>
        <v>3</v>
      </c>
      <c r="J333" s="2"/>
    </row>
    <row r="334" ht="15.75" customHeight="1">
      <c r="A334" s="2">
        <v>293.0</v>
      </c>
      <c r="B334" s="2" t="s">
        <v>17</v>
      </c>
      <c r="C334" s="2" t="s">
        <v>323</v>
      </c>
      <c r="D334" s="2">
        <v>2.0</v>
      </c>
      <c r="E334" s="84">
        <f t="shared" si="25"/>
        <v>2</v>
      </c>
      <c r="J334" s="2"/>
    </row>
    <row r="335" ht="15.75" customHeight="1">
      <c r="A335" s="2">
        <v>294.0</v>
      </c>
      <c r="B335" s="2" t="s">
        <v>17</v>
      </c>
      <c r="C335" s="2" t="s">
        <v>326</v>
      </c>
      <c r="D335" s="2">
        <v>2.0</v>
      </c>
      <c r="E335" s="84">
        <f t="shared" si="25"/>
        <v>2</v>
      </c>
      <c r="J335" s="2"/>
    </row>
    <row r="336" ht="15.75" customHeight="1">
      <c r="A336" s="2">
        <v>295.0</v>
      </c>
      <c r="B336" s="2" t="s">
        <v>17</v>
      </c>
      <c r="C336" s="2" t="s">
        <v>178</v>
      </c>
      <c r="D336" s="2">
        <v>0.0</v>
      </c>
      <c r="E336" s="84">
        <f t="shared" si="25"/>
        <v>0</v>
      </c>
      <c r="J336" s="2"/>
    </row>
    <row r="337" ht="15.75" customHeight="1">
      <c r="A337" s="2">
        <v>296.0</v>
      </c>
      <c r="B337" s="2" t="s">
        <v>17</v>
      </c>
      <c r="C337" s="2" t="s">
        <v>328</v>
      </c>
      <c r="D337" s="2">
        <v>0.0</v>
      </c>
      <c r="E337" s="84">
        <f t="shared" si="25"/>
        <v>0</v>
      </c>
      <c r="J337" s="2"/>
    </row>
    <row r="338" ht="15.75" customHeight="1">
      <c r="A338" s="2">
        <v>297.0</v>
      </c>
      <c r="B338" s="2" t="s">
        <v>17</v>
      </c>
      <c r="C338" s="2" t="s">
        <v>327</v>
      </c>
      <c r="D338" s="2">
        <v>0.0</v>
      </c>
      <c r="E338" s="84">
        <f t="shared" si="25"/>
        <v>0</v>
      </c>
      <c r="J338" s="2"/>
    </row>
    <row r="339" ht="15.75" customHeight="1">
      <c r="A339" s="2">
        <v>298.0</v>
      </c>
      <c r="B339" s="2" t="s">
        <v>17</v>
      </c>
      <c r="C339" s="2" t="s">
        <v>181</v>
      </c>
      <c r="D339" s="2">
        <v>0.0</v>
      </c>
      <c r="E339" s="84">
        <f t="shared" si="25"/>
        <v>0</v>
      </c>
      <c r="J339" s="2"/>
    </row>
    <row r="340" ht="15.75" customHeight="1">
      <c r="A340" s="2">
        <v>299.0</v>
      </c>
      <c r="B340" s="2" t="s">
        <v>17</v>
      </c>
      <c r="C340" s="2" t="s">
        <v>174</v>
      </c>
      <c r="D340" s="2">
        <v>0.0</v>
      </c>
      <c r="E340" s="84">
        <f t="shared" si="25"/>
        <v>0</v>
      </c>
      <c r="J340" s="2"/>
    </row>
    <row r="341" ht="15.75" customHeight="1">
      <c r="C341" s="2"/>
      <c r="D341" s="2"/>
      <c r="E341" s="84"/>
      <c r="J341" s="4"/>
    </row>
    <row r="342" ht="15.75" customHeight="1">
      <c r="A342" s="2">
        <v>300.0</v>
      </c>
      <c r="B342" s="2" t="s">
        <v>190</v>
      </c>
      <c r="C342" s="2" t="s">
        <v>169</v>
      </c>
      <c r="D342" s="2">
        <v>1.0</v>
      </c>
      <c r="E342" s="84">
        <f t="shared" ref="E342:E354" si="26">D342</f>
        <v>1</v>
      </c>
      <c r="J342" s="4"/>
    </row>
    <row r="343" ht="15.75" customHeight="1">
      <c r="A343" s="2">
        <v>301.0</v>
      </c>
      <c r="B343" s="2" t="s">
        <v>190</v>
      </c>
      <c r="C343" s="2" t="s">
        <v>210</v>
      </c>
      <c r="D343" s="2">
        <v>1.0</v>
      </c>
      <c r="E343" s="84">
        <f t="shared" si="26"/>
        <v>1</v>
      </c>
      <c r="J343" s="4"/>
    </row>
    <row r="344" ht="15.75" customHeight="1">
      <c r="A344" s="2">
        <v>302.0</v>
      </c>
      <c r="B344" s="2" t="s">
        <v>190</v>
      </c>
      <c r="C344" s="2" t="s">
        <v>323</v>
      </c>
      <c r="D344" s="2">
        <v>1.0</v>
      </c>
      <c r="E344" s="84">
        <f t="shared" si="26"/>
        <v>1</v>
      </c>
      <c r="J344" s="4"/>
    </row>
    <row r="345" ht="15.75" customHeight="1">
      <c r="A345" s="2">
        <v>303.0</v>
      </c>
      <c r="B345" s="2" t="s">
        <v>190</v>
      </c>
      <c r="C345" s="2" t="s">
        <v>327</v>
      </c>
      <c r="D345" s="2">
        <v>0.0</v>
      </c>
      <c r="E345" s="84">
        <f t="shared" si="26"/>
        <v>0</v>
      </c>
      <c r="J345" s="4"/>
    </row>
    <row r="346" ht="15.75" customHeight="1">
      <c r="A346" s="2">
        <v>304.0</v>
      </c>
      <c r="B346" s="2" t="s">
        <v>190</v>
      </c>
      <c r="C346" s="2" t="s">
        <v>325</v>
      </c>
      <c r="D346" s="2">
        <v>0.0</v>
      </c>
      <c r="E346" s="84">
        <f t="shared" si="26"/>
        <v>0</v>
      </c>
      <c r="J346" s="4"/>
    </row>
    <row r="347" ht="15.75" customHeight="1">
      <c r="A347" s="2">
        <v>305.0</v>
      </c>
      <c r="B347" s="2" t="s">
        <v>190</v>
      </c>
      <c r="C347" s="2" t="s">
        <v>328</v>
      </c>
      <c r="D347" s="2">
        <v>0.0</v>
      </c>
      <c r="E347" s="84">
        <f t="shared" si="26"/>
        <v>0</v>
      </c>
      <c r="J347" s="4"/>
    </row>
    <row r="348" ht="15.75" customHeight="1">
      <c r="A348" s="2">
        <v>306.0</v>
      </c>
      <c r="B348" s="2" t="s">
        <v>190</v>
      </c>
      <c r="C348" s="2" t="s">
        <v>174</v>
      </c>
      <c r="D348" s="2">
        <v>0.0</v>
      </c>
      <c r="E348" s="84">
        <f t="shared" si="26"/>
        <v>0</v>
      </c>
      <c r="J348" s="4"/>
    </row>
    <row r="349" ht="15.75" customHeight="1">
      <c r="A349" s="2">
        <v>307.0</v>
      </c>
      <c r="B349" s="2" t="s">
        <v>190</v>
      </c>
      <c r="C349" s="2" t="s">
        <v>181</v>
      </c>
      <c r="D349" s="2">
        <v>0.0</v>
      </c>
      <c r="E349" s="84">
        <f t="shared" si="26"/>
        <v>0</v>
      </c>
      <c r="J349" s="4"/>
    </row>
    <row r="350" ht="15.75" customHeight="1">
      <c r="A350" s="2">
        <v>308.0</v>
      </c>
      <c r="B350" s="2" t="s">
        <v>190</v>
      </c>
      <c r="C350" s="2" t="s">
        <v>178</v>
      </c>
      <c r="D350" s="2">
        <v>0.0</v>
      </c>
      <c r="E350" s="84">
        <f t="shared" si="26"/>
        <v>0</v>
      </c>
      <c r="J350" s="4"/>
    </row>
    <row r="351" ht="15.75" customHeight="1">
      <c r="A351" s="2">
        <v>309.0</v>
      </c>
      <c r="B351" s="2" t="s">
        <v>190</v>
      </c>
      <c r="C351" s="2" t="s">
        <v>326</v>
      </c>
      <c r="D351" s="2">
        <v>0.0</v>
      </c>
      <c r="E351" s="84">
        <f t="shared" si="26"/>
        <v>0</v>
      </c>
      <c r="J351" s="4"/>
    </row>
    <row r="352" ht="15.75" customHeight="1">
      <c r="A352" s="2">
        <v>310.0</v>
      </c>
      <c r="B352" s="2" t="s">
        <v>190</v>
      </c>
      <c r="C352" s="2" t="s">
        <v>175</v>
      </c>
      <c r="D352" s="2">
        <v>0.0</v>
      </c>
      <c r="E352" s="84">
        <f t="shared" si="26"/>
        <v>0</v>
      </c>
      <c r="J352" s="4"/>
    </row>
    <row r="353" ht="15.75" customHeight="1">
      <c r="A353" s="2">
        <v>311.0</v>
      </c>
      <c r="B353" s="2" t="s">
        <v>190</v>
      </c>
      <c r="C353" s="2" t="s">
        <v>170</v>
      </c>
      <c r="D353" s="2">
        <v>0.0</v>
      </c>
      <c r="E353" s="84">
        <f t="shared" si="26"/>
        <v>0</v>
      </c>
      <c r="J353" s="4"/>
    </row>
    <row r="354" ht="15.75" customHeight="1">
      <c r="A354" s="2">
        <v>312.0</v>
      </c>
      <c r="B354" s="2" t="s">
        <v>190</v>
      </c>
      <c r="C354" s="2" t="s">
        <v>324</v>
      </c>
      <c r="D354" s="2">
        <v>0.0</v>
      </c>
      <c r="E354" s="84">
        <f t="shared" si="26"/>
        <v>0</v>
      </c>
      <c r="J354" s="4"/>
    </row>
    <row r="355" ht="15.75" customHeight="1">
      <c r="C355" s="2"/>
      <c r="D355" s="2"/>
      <c r="E355" s="84"/>
      <c r="J355" s="4"/>
    </row>
    <row r="356" ht="15.75" customHeight="1">
      <c r="A356" s="2">
        <v>313.0</v>
      </c>
      <c r="B356" s="2" t="s">
        <v>30</v>
      </c>
      <c r="C356" s="2" t="s">
        <v>169</v>
      </c>
      <c r="D356" s="2">
        <v>2.0</v>
      </c>
      <c r="E356" s="84">
        <f t="shared" ref="E356:E368" si="27">D356</f>
        <v>2</v>
      </c>
      <c r="J356" s="4"/>
    </row>
    <row r="357" ht="15.75" customHeight="1">
      <c r="A357" s="2">
        <v>314.0</v>
      </c>
      <c r="B357" s="2" t="s">
        <v>30</v>
      </c>
      <c r="C357" s="2" t="s">
        <v>174</v>
      </c>
      <c r="D357" s="2">
        <v>1.0</v>
      </c>
      <c r="E357" s="84">
        <f t="shared" si="27"/>
        <v>1</v>
      </c>
      <c r="J357" s="4"/>
    </row>
    <row r="358" ht="15.75" customHeight="1">
      <c r="A358" s="2">
        <v>315.0</v>
      </c>
      <c r="B358" s="2" t="s">
        <v>30</v>
      </c>
      <c r="C358" s="2" t="s">
        <v>210</v>
      </c>
      <c r="D358" s="2">
        <v>1.0</v>
      </c>
      <c r="E358" s="84">
        <f t="shared" si="27"/>
        <v>1</v>
      </c>
      <c r="J358" s="4"/>
    </row>
    <row r="359" ht="15.75" customHeight="1">
      <c r="A359" s="2">
        <v>316.0</v>
      </c>
      <c r="B359" s="2" t="s">
        <v>30</v>
      </c>
      <c r="C359" s="2" t="s">
        <v>324</v>
      </c>
      <c r="D359" s="2">
        <v>1.0</v>
      </c>
      <c r="E359" s="84">
        <f t="shared" si="27"/>
        <v>1</v>
      </c>
      <c r="J359" s="4"/>
    </row>
    <row r="360" ht="15.75" customHeight="1">
      <c r="A360" s="2">
        <v>317.0</v>
      </c>
      <c r="B360" s="2" t="s">
        <v>30</v>
      </c>
      <c r="C360" s="2" t="s">
        <v>325</v>
      </c>
      <c r="D360" s="2">
        <v>1.0</v>
      </c>
      <c r="E360" s="84">
        <f t="shared" si="27"/>
        <v>1</v>
      </c>
      <c r="J360" s="4"/>
    </row>
    <row r="361" ht="15.75" customHeight="1">
      <c r="A361" s="2">
        <v>318.0</v>
      </c>
      <c r="B361" s="2" t="s">
        <v>30</v>
      </c>
      <c r="C361" s="2" t="s">
        <v>170</v>
      </c>
      <c r="D361" s="2">
        <v>0.0</v>
      </c>
      <c r="E361" s="84">
        <f t="shared" si="27"/>
        <v>0</v>
      </c>
      <c r="J361" s="4"/>
    </row>
    <row r="362" ht="15.75" customHeight="1">
      <c r="A362" s="2">
        <v>319.0</v>
      </c>
      <c r="B362" s="2" t="s">
        <v>30</v>
      </c>
      <c r="C362" s="2" t="s">
        <v>175</v>
      </c>
      <c r="D362" s="2">
        <v>0.0</v>
      </c>
      <c r="E362" s="84">
        <f t="shared" si="27"/>
        <v>0</v>
      </c>
      <c r="J362" s="4"/>
    </row>
    <row r="363" ht="15.75" customHeight="1">
      <c r="A363" s="2">
        <v>320.0</v>
      </c>
      <c r="B363" s="2" t="s">
        <v>30</v>
      </c>
      <c r="C363" s="2" t="s">
        <v>328</v>
      </c>
      <c r="D363" s="2">
        <v>0.0</v>
      </c>
      <c r="E363" s="84">
        <f t="shared" si="27"/>
        <v>0</v>
      </c>
      <c r="J363" s="4"/>
    </row>
    <row r="364" ht="15.75" customHeight="1">
      <c r="A364" s="2">
        <v>321.0</v>
      </c>
      <c r="B364" s="2" t="s">
        <v>30</v>
      </c>
      <c r="C364" s="2" t="s">
        <v>323</v>
      </c>
      <c r="D364" s="2">
        <v>0.0</v>
      </c>
      <c r="E364" s="84">
        <f t="shared" si="27"/>
        <v>0</v>
      </c>
      <c r="J364" s="4"/>
    </row>
    <row r="365" ht="15.75" customHeight="1">
      <c r="A365" s="2">
        <v>322.0</v>
      </c>
      <c r="B365" s="2" t="s">
        <v>30</v>
      </c>
      <c r="C365" s="2" t="s">
        <v>181</v>
      </c>
      <c r="D365" s="2">
        <v>0.0</v>
      </c>
      <c r="E365" s="84">
        <f t="shared" si="27"/>
        <v>0</v>
      </c>
      <c r="J365" s="4"/>
    </row>
    <row r="366" ht="15.75" customHeight="1">
      <c r="A366" s="2">
        <v>323.0</v>
      </c>
      <c r="B366" s="2" t="s">
        <v>30</v>
      </c>
      <c r="C366" s="2" t="s">
        <v>178</v>
      </c>
      <c r="D366" s="2">
        <v>0.0</v>
      </c>
      <c r="E366" s="84">
        <f t="shared" si="27"/>
        <v>0</v>
      </c>
      <c r="J366" s="4"/>
    </row>
    <row r="367" ht="15.75" customHeight="1">
      <c r="A367" s="2">
        <v>324.0</v>
      </c>
      <c r="B367" s="2" t="s">
        <v>30</v>
      </c>
      <c r="C367" s="2" t="s">
        <v>326</v>
      </c>
      <c r="D367" s="2">
        <v>0.0</v>
      </c>
      <c r="E367" s="84">
        <f t="shared" si="27"/>
        <v>0</v>
      </c>
      <c r="J367" s="4"/>
    </row>
    <row r="368" ht="15.75" customHeight="1">
      <c r="A368" s="2">
        <v>325.0</v>
      </c>
      <c r="B368" s="2" t="s">
        <v>30</v>
      </c>
      <c r="C368" s="2" t="s">
        <v>327</v>
      </c>
      <c r="D368" s="2">
        <v>0.0</v>
      </c>
      <c r="E368" s="84">
        <f t="shared" si="27"/>
        <v>0</v>
      </c>
      <c r="J368" s="4"/>
    </row>
    <row r="369" ht="15.75" customHeight="1">
      <c r="C369" s="2"/>
      <c r="D369" s="2"/>
      <c r="E369" s="84"/>
      <c r="J369" s="4"/>
    </row>
    <row r="370" ht="15.75" customHeight="1">
      <c r="A370" s="2">
        <v>326.0</v>
      </c>
      <c r="B370" s="2" t="s">
        <v>192</v>
      </c>
      <c r="C370" s="2" t="s">
        <v>169</v>
      </c>
      <c r="D370" s="2">
        <v>1.0</v>
      </c>
      <c r="E370" s="84">
        <f t="shared" ref="E370:E382" si="28">D370</f>
        <v>1</v>
      </c>
      <c r="J370" s="4"/>
    </row>
    <row r="371" ht="15.75" customHeight="1">
      <c r="A371" s="2">
        <v>327.0</v>
      </c>
      <c r="B371" s="2" t="s">
        <v>192</v>
      </c>
      <c r="C371" s="2" t="s">
        <v>324</v>
      </c>
      <c r="D371" s="2">
        <v>1.0</v>
      </c>
      <c r="E371" s="84">
        <f t="shared" si="28"/>
        <v>1</v>
      </c>
      <c r="J371" s="4"/>
    </row>
    <row r="372" ht="15.75" customHeight="1">
      <c r="A372" s="2">
        <v>328.0</v>
      </c>
      <c r="B372" s="2" t="s">
        <v>192</v>
      </c>
      <c r="C372" s="2" t="s">
        <v>325</v>
      </c>
      <c r="D372" s="2">
        <v>1.0</v>
      </c>
      <c r="E372" s="84">
        <f t="shared" si="28"/>
        <v>1</v>
      </c>
      <c r="J372" s="4"/>
    </row>
    <row r="373" ht="15.75" customHeight="1">
      <c r="A373" s="2">
        <v>329.0</v>
      </c>
      <c r="B373" s="2" t="s">
        <v>192</v>
      </c>
      <c r="C373" s="2" t="s">
        <v>170</v>
      </c>
      <c r="D373" s="2">
        <v>0.0</v>
      </c>
      <c r="E373" s="84">
        <f t="shared" si="28"/>
        <v>0</v>
      </c>
      <c r="J373" s="4"/>
    </row>
    <row r="374" ht="15.75" customHeight="1">
      <c r="A374" s="2">
        <v>330.0</v>
      </c>
      <c r="B374" s="2" t="s">
        <v>192</v>
      </c>
      <c r="C374" s="2" t="s">
        <v>210</v>
      </c>
      <c r="D374" s="2">
        <v>0.0</v>
      </c>
      <c r="E374" s="84">
        <f t="shared" si="28"/>
        <v>0</v>
      </c>
      <c r="J374" s="4"/>
    </row>
    <row r="375" ht="15.75" customHeight="1">
      <c r="A375" s="2">
        <v>331.0</v>
      </c>
      <c r="B375" s="2" t="s">
        <v>192</v>
      </c>
      <c r="C375" s="2" t="s">
        <v>328</v>
      </c>
      <c r="D375" s="2">
        <v>0.0</v>
      </c>
      <c r="E375" s="84">
        <f t="shared" si="28"/>
        <v>0</v>
      </c>
      <c r="J375" s="4"/>
    </row>
    <row r="376" ht="15.75" customHeight="1">
      <c r="A376" s="2">
        <v>332.0</v>
      </c>
      <c r="B376" s="2" t="s">
        <v>192</v>
      </c>
      <c r="C376" s="2" t="s">
        <v>327</v>
      </c>
      <c r="D376" s="2">
        <v>0.0</v>
      </c>
      <c r="E376" s="84">
        <f t="shared" si="28"/>
        <v>0</v>
      </c>
      <c r="J376" s="4"/>
    </row>
    <row r="377" ht="15.75" customHeight="1">
      <c r="A377" s="2">
        <v>333.0</v>
      </c>
      <c r="B377" s="2" t="s">
        <v>192</v>
      </c>
      <c r="C377" s="2" t="s">
        <v>323</v>
      </c>
      <c r="D377" s="2">
        <v>0.0</v>
      </c>
      <c r="E377" s="84">
        <f t="shared" si="28"/>
        <v>0</v>
      </c>
      <c r="J377" s="4"/>
    </row>
    <row r="378" ht="15.75" customHeight="1">
      <c r="A378" s="2">
        <v>334.0</v>
      </c>
      <c r="B378" s="2" t="s">
        <v>192</v>
      </c>
      <c r="C378" s="2" t="s">
        <v>181</v>
      </c>
      <c r="D378" s="2">
        <v>0.0</v>
      </c>
      <c r="E378" s="84">
        <f t="shared" si="28"/>
        <v>0</v>
      </c>
      <c r="J378" s="4"/>
    </row>
    <row r="379" ht="15.75" customHeight="1">
      <c r="A379" s="2">
        <v>335.0</v>
      </c>
      <c r="B379" s="2" t="s">
        <v>192</v>
      </c>
      <c r="C379" s="2" t="s">
        <v>326</v>
      </c>
      <c r="D379" s="2">
        <v>0.0</v>
      </c>
      <c r="E379" s="84">
        <f t="shared" si="28"/>
        <v>0</v>
      </c>
      <c r="J379" s="4"/>
    </row>
    <row r="380" ht="15.75" customHeight="1">
      <c r="A380" s="2">
        <v>336.0</v>
      </c>
      <c r="B380" s="2" t="s">
        <v>192</v>
      </c>
      <c r="C380" s="2" t="s">
        <v>174</v>
      </c>
      <c r="D380" s="2">
        <v>0.0</v>
      </c>
      <c r="E380" s="84">
        <f t="shared" si="28"/>
        <v>0</v>
      </c>
      <c r="J380" s="4"/>
    </row>
    <row r="381" ht="15.75" customHeight="1">
      <c r="A381" s="2">
        <v>337.0</v>
      </c>
      <c r="B381" s="2" t="s">
        <v>192</v>
      </c>
      <c r="C381" s="2" t="s">
        <v>178</v>
      </c>
      <c r="D381" s="2">
        <v>0.0</v>
      </c>
      <c r="E381" s="84">
        <f t="shared" si="28"/>
        <v>0</v>
      </c>
      <c r="J381" s="4"/>
    </row>
    <row r="382" ht="15.75" customHeight="1">
      <c r="A382" s="2">
        <v>338.0</v>
      </c>
      <c r="B382" s="2" t="s">
        <v>192</v>
      </c>
      <c r="C382" s="2" t="s">
        <v>175</v>
      </c>
      <c r="D382" s="2">
        <v>0.0</v>
      </c>
      <c r="E382" s="84">
        <f t="shared" si="28"/>
        <v>0</v>
      </c>
      <c r="J382" s="4"/>
    </row>
    <row r="383" ht="15.75" customHeight="1">
      <c r="C383" s="2"/>
      <c r="D383" s="2"/>
      <c r="E383" s="84"/>
      <c r="H383" s="4"/>
      <c r="J383" s="4"/>
    </row>
    <row r="384" ht="15.75" customHeight="1">
      <c r="A384" s="2">
        <v>339.0</v>
      </c>
      <c r="B384" s="2" t="s">
        <v>31</v>
      </c>
      <c r="C384" s="4" t="s">
        <v>169</v>
      </c>
      <c r="D384" s="2">
        <v>5.0</v>
      </c>
      <c r="E384" s="84">
        <f t="shared" ref="E384:E396" si="29">D384</f>
        <v>5</v>
      </c>
      <c r="H384" s="4"/>
      <c r="J384" s="4"/>
    </row>
    <row r="385" ht="15.75" customHeight="1">
      <c r="A385" s="2">
        <v>340.0</v>
      </c>
      <c r="B385" s="2" t="s">
        <v>31</v>
      </c>
      <c r="C385" s="4" t="s">
        <v>170</v>
      </c>
      <c r="D385" s="2">
        <v>3.0</v>
      </c>
      <c r="E385" s="84">
        <f t="shared" si="29"/>
        <v>3</v>
      </c>
      <c r="H385" s="4"/>
      <c r="J385" s="4"/>
    </row>
    <row r="386" ht="15.75" customHeight="1">
      <c r="A386" s="2">
        <v>341.0</v>
      </c>
      <c r="B386" s="2" t="s">
        <v>31</v>
      </c>
      <c r="C386" s="4" t="s">
        <v>174</v>
      </c>
      <c r="D386" s="2">
        <v>1.0</v>
      </c>
      <c r="E386" s="84">
        <f t="shared" si="29"/>
        <v>1</v>
      </c>
      <c r="H386" s="4"/>
      <c r="J386" s="4"/>
    </row>
    <row r="387" ht="15.75" customHeight="1">
      <c r="A387" s="2">
        <v>342.0</v>
      </c>
      <c r="B387" s="2" t="s">
        <v>31</v>
      </c>
      <c r="C387" s="2" t="s">
        <v>210</v>
      </c>
      <c r="D387" s="2">
        <v>1.0</v>
      </c>
      <c r="E387" s="84">
        <f t="shared" si="29"/>
        <v>1</v>
      </c>
      <c r="H387" s="4"/>
      <c r="J387" s="2"/>
    </row>
    <row r="388" ht="15.75" customHeight="1">
      <c r="A388" s="2">
        <v>343.0</v>
      </c>
      <c r="B388" s="2" t="s">
        <v>31</v>
      </c>
      <c r="C388" s="2" t="s">
        <v>324</v>
      </c>
      <c r="D388" s="2">
        <v>1.0</v>
      </c>
      <c r="E388" s="84">
        <f t="shared" si="29"/>
        <v>1</v>
      </c>
      <c r="H388" s="4"/>
      <c r="J388" s="2"/>
    </row>
    <row r="389" ht="15.75" customHeight="1">
      <c r="A389" s="2">
        <v>344.0</v>
      </c>
      <c r="B389" s="2" t="s">
        <v>31</v>
      </c>
      <c r="C389" s="2" t="s">
        <v>325</v>
      </c>
      <c r="D389" s="2">
        <v>1.0</v>
      </c>
      <c r="E389" s="84">
        <f t="shared" si="29"/>
        <v>1</v>
      </c>
      <c r="H389" s="4"/>
      <c r="J389" s="2"/>
    </row>
    <row r="390" ht="15.75" customHeight="1">
      <c r="A390" s="2">
        <v>345.0</v>
      </c>
      <c r="B390" s="2" t="s">
        <v>31</v>
      </c>
      <c r="C390" s="2" t="s">
        <v>326</v>
      </c>
      <c r="D390" s="2">
        <v>1.0</v>
      </c>
      <c r="E390" s="84">
        <f t="shared" si="29"/>
        <v>1</v>
      </c>
      <c r="H390" s="4"/>
      <c r="J390" s="2"/>
    </row>
    <row r="391" ht="15.75" customHeight="1">
      <c r="A391" s="2">
        <v>346.0</v>
      </c>
      <c r="B391" s="2" t="s">
        <v>31</v>
      </c>
      <c r="C391" s="2" t="s">
        <v>175</v>
      </c>
      <c r="D391" s="2">
        <v>0.0</v>
      </c>
      <c r="E391" s="84">
        <f t="shared" si="29"/>
        <v>0</v>
      </c>
      <c r="H391" s="4"/>
      <c r="J391" s="2"/>
    </row>
    <row r="392" ht="15.75" customHeight="1">
      <c r="A392" s="2">
        <v>347.0</v>
      </c>
      <c r="B392" s="2" t="s">
        <v>31</v>
      </c>
      <c r="C392" s="2" t="s">
        <v>323</v>
      </c>
      <c r="D392" s="2">
        <v>0.0</v>
      </c>
      <c r="E392" s="84">
        <f t="shared" si="29"/>
        <v>0</v>
      </c>
      <c r="H392" s="4"/>
      <c r="J392" s="2"/>
    </row>
    <row r="393" ht="15.75" customHeight="1">
      <c r="A393" s="2">
        <v>348.0</v>
      </c>
      <c r="B393" s="2" t="s">
        <v>31</v>
      </c>
      <c r="C393" s="2" t="s">
        <v>178</v>
      </c>
      <c r="D393" s="2">
        <v>0.0</v>
      </c>
      <c r="E393" s="84">
        <f t="shared" si="29"/>
        <v>0</v>
      </c>
      <c r="H393" s="4"/>
      <c r="J393" s="2"/>
    </row>
    <row r="394" ht="15.75" customHeight="1">
      <c r="A394" s="2">
        <v>349.0</v>
      </c>
      <c r="B394" s="2" t="s">
        <v>31</v>
      </c>
      <c r="C394" s="2" t="s">
        <v>327</v>
      </c>
      <c r="D394" s="2">
        <v>0.0</v>
      </c>
      <c r="E394" s="84">
        <f t="shared" si="29"/>
        <v>0</v>
      </c>
      <c r="H394" s="4"/>
      <c r="J394" s="2"/>
    </row>
    <row r="395" ht="15.75" customHeight="1">
      <c r="A395" s="2">
        <v>350.0</v>
      </c>
      <c r="B395" s="2" t="s">
        <v>31</v>
      </c>
      <c r="C395" s="2" t="s">
        <v>328</v>
      </c>
      <c r="D395" s="2">
        <v>0.0</v>
      </c>
      <c r="E395" s="84">
        <f t="shared" si="29"/>
        <v>0</v>
      </c>
      <c r="H395" s="4"/>
      <c r="J395" s="2"/>
    </row>
    <row r="396" ht="15.75" customHeight="1">
      <c r="A396" s="2">
        <v>351.0</v>
      </c>
      <c r="B396" s="2" t="s">
        <v>31</v>
      </c>
      <c r="C396" s="2" t="s">
        <v>181</v>
      </c>
      <c r="D396" s="2">
        <v>0.0</v>
      </c>
      <c r="E396" s="84">
        <f t="shared" si="29"/>
        <v>0</v>
      </c>
      <c r="J396" s="2"/>
    </row>
    <row r="397" ht="15.75" customHeight="1">
      <c r="J397" s="4"/>
    </row>
    <row r="398" ht="15.75" customHeight="1">
      <c r="J398" s="4"/>
    </row>
    <row r="399" ht="15.75" customHeight="1">
      <c r="J399" s="4"/>
    </row>
    <row r="400" ht="15.75" customHeight="1">
      <c r="J400" s="4"/>
    </row>
    <row r="401" ht="15.75" customHeight="1">
      <c r="J401" s="4"/>
    </row>
    <row r="402" ht="15.75" customHeight="1">
      <c r="J402" s="4"/>
    </row>
    <row r="403" ht="15.75" customHeight="1">
      <c r="J403" s="4"/>
    </row>
    <row r="404" ht="15.75" customHeight="1">
      <c r="J404" s="4"/>
    </row>
    <row r="405" ht="15.75" customHeight="1">
      <c r="J405" s="4"/>
    </row>
    <row r="406" ht="15.75" customHeight="1">
      <c r="J406" s="4"/>
    </row>
    <row r="407" ht="15.75" customHeight="1">
      <c r="J407" s="4"/>
    </row>
    <row r="408" ht="15.75" customHeight="1">
      <c r="J408" s="4"/>
    </row>
    <row r="409" ht="15.75" customHeight="1">
      <c r="J409" s="4"/>
    </row>
    <row r="410" ht="15.75" customHeight="1">
      <c r="J410" s="4"/>
    </row>
    <row r="411" ht="15.75" customHeight="1">
      <c r="J411" s="4"/>
    </row>
    <row r="412" ht="15.75" customHeight="1">
      <c r="J412" s="4"/>
    </row>
    <row r="413" ht="15.75" customHeight="1">
      <c r="J413" s="4"/>
    </row>
    <row r="414" ht="15.75" customHeight="1">
      <c r="J414" s="4"/>
    </row>
    <row r="415" ht="15.75" customHeight="1">
      <c r="J415" s="4"/>
    </row>
    <row r="416" ht="15.75" customHeight="1">
      <c r="J416" s="4"/>
    </row>
    <row r="417" ht="15.75" customHeight="1">
      <c r="J417" s="4"/>
    </row>
    <row r="418" ht="15.75" customHeight="1">
      <c r="J418" s="4"/>
    </row>
    <row r="419" ht="15.75" customHeight="1">
      <c r="J419" s="4"/>
    </row>
    <row r="420" ht="15.75" customHeight="1">
      <c r="J420" s="4"/>
    </row>
    <row r="421" ht="15.75" customHeight="1">
      <c r="J421" s="4"/>
    </row>
    <row r="422" ht="15.75" customHeight="1">
      <c r="J422" s="4"/>
    </row>
    <row r="423" ht="15.75" customHeight="1">
      <c r="J423" s="4"/>
    </row>
    <row r="424" ht="15.75" customHeight="1">
      <c r="J424" s="4"/>
    </row>
    <row r="425" ht="15.75" customHeight="1">
      <c r="J425" s="4"/>
    </row>
    <row r="426" ht="15.75" customHeight="1">
      <c r="J426" s="4"/>
    </row>
    <row r="427" ht="15.75" customHeight="1">
      <c r="J427" s="4"/>
    </row>
    <row r="428" ht="15.75" customHeight="1">
      <c r="J428" s="4"/>
    </row>
    <row r="429" ht="15.75" customHeight="1">
      <c r="J429" s="4"/>
    </row>
    <row r="430" ht="15.75" customHeight="1">
      <c r="J430" s="4"/>
    </row>
    <row r="431" ht="15.75" customHeight="1">
      <c r="J431" s="4"/>
    </row>
    <row r="432" ht="15.75" customHeight="1">
      <c r="J432" s="4"/>
    </row>
    <row r="433" ht="15.75" customHeight="1">
      <c r="J433" s="4"/>
    </row>
    <row r="434" ht="15.75" customHeight="1">
      <c r="J434" s="4"/>
    </row>
    <row r="435" ht="15.75" customHeight="1">
      <c r="J435" s="4"/>
    </row>
    <row r="436" ht="15.75" customHeight="1">
      <c r="J436" s="4"/>
    </row>
    <row r="437" ht="15.75" customHeight="1">
      <c r="J437" s="4"/>
    </row>
    <row r="438" ht="15.75" customHeight="1">
      <c r="J438" s="4"/>
    </row>
    <row r="439" ht="15.75" customHeight="1">
      <c r="J439" s="4"/>
    </row>
    <row r="440" ht="15.75" customHeight="1">
      <c r="J440" s="4"/>
    </row>
    <row r="441" ht="15.75" customHeight="1">
      <c r="J441" s="4"/>
    </row>
    <row r="442" ht="15.75" customHeight="1">
      <c r="J442" s="4"/>
    </row>
    <row r="443" ht="15.75" customHeight="1">
      <c r="J443" s="4"/>
    </row>
    <row r="444" ht="15.75" customHeight="1">
      <c r="J444" s="4"/>
    </row>
    <row r="445" ht="15.75" customHeight="1">
      <c r="J445" s="4"/>
    </row>
    <row r="446" ht="15.75" customHeight="1">
      <c r="J446" s="4"/>
    </row>
    <row r="447" ht="15.75" customHeight="1">
      <c r="J447" s="4"/>
    </row>
    <row r="448" ht="15.75" customHeight="1">
      <c r="J448" s="4"/>
    </row>
    <row r="449" ht="15.75" customHeight="1">
      <c r="J449" s="4"/>
    </row>
    <row r="450" ht="15.75" customHeight="1">
      <c r="J450" s="4"/>
    </row>
    <row r="451" ht="15.75" customHeight="1">
      <c r="J451" s="4"/>
    </row>
    <row r="452" ht="15.75" customHeight="1">
      <c r="J452" s="4"/>
    </row>
    <row r="453" ht="15.75" customHeight="1">
      <c r="J453" s="4"/>
    </row>
    <row r="454" ht="15.75" customHeight="1">
      <c r="J454" s="4"/>
    </row>
    <row r="455" ht="15.75" customHeight="1">
      <c r="J455" s="4"/>
    </row>
    <row r="456" ht="15.75" customHeight="1">
      <c r="J456" s="4"/>
    </row>
    <row r="457" ht="15.75" customHeight="1">
      <c r="J457" s="4"/>
    </row>
    <row r="458" ht="15.75" customHeight="1">
      <c r="J458" s="4"/>
    </row>
    <row r="459" ht="15.75" customHeight="1">
      <c r="J459" s="4"/>
    </row>
    <row r="460" ht="15.75" customHeight="1">
      <c r="J460" s="4"/>
    </row>
    <row r="461" ht="15.75" customHeight="1">
      <c r="J461" s="4"/>
    </row>
    <row r="462" ht="15.75" customHeight="1">
      <c r="J462" s="4"/>
    </row>
    <row r="463" ht="15.75" customHeight="1">
      <c r="J463" s="4"/>
    </row>
    <row r="464" ht="15.75" customHeight="1">
      <c r="J464" s="4"/>
    </row>
    <row r="465" ht="15.75" customHeight="1">
      <c r="J465" s="4"/>
    </row>
    <row r="466" ht="15.75" customHeight="1">
      <c r="J466" s="4"/>
    </row>
    <row r="467" ht="15.75" customHeight="1">
      <c r="J467" s="4"/>
    </row>
    <row r="468" ht="15.75" customHeight="1">
      <c r="J468" s="4"/>
    </row>
    <row r="469" ht="15.75" customHeight="1">
      <c r="J469" s="4"/>
    </row>
    <row r="470" ht="15.75" customHeight="1">
      <c r="J470" s="4"/>
    </row>
    <row r="471" ht="15.75" customHeight="1">
      <c r="J471" s="4"/>
    </row>
    <row r="472" ht="15.75" customHeight="1">
      <c r="J472" s="4"/>
    </row>
    <row r="473" ht="15.75" customHeight="1">
      <c r="J473" s="4"/>
    </row>
    <row r="474" ht="15.75" customHeight="1">
      <c r="J474" s="4"/>
    </row>
    <row r="475" ht="15.75" customHeight="1">
      <c r="J475" s="4"/>
    </row>
    <row r="476" ht="15.75" customHeight="1">
      <c r="J476" s="4"/>
    </row>
    <row r="477" ht="15.75" customHeight="1">
      <c r="J477" s="4"/>
    </row>
    <row r="478" ht="15.75" customHeight="1">
      <c r="J478" s="4"/>
    </row>
    <row r="479" ht="15.75" customHeight="1">
      <c r="J479" s="4"/>
    </row>
    <row r="480" ht="15.75" customHeight="1">
      <c r="J480" s="4"/>
    </row>
    <row r="481" ht="15.75" customHeight="1">
      <c r="J481" s="4"/>
    </row>
    <row r="482" ht="15.75" customHeight="1">
      <c r="J482" s="4"/>
    </row>
    <row r="483" ht="15.75" customHeight="1">
      <c r="J483" s="4"/>
    </row>
    <row r="484" ht="15.75" customHeight="1">
      <c r="J484" s="4"/>
    </row>
    <row r="485" ht="15.75" customHeight="1">
      <c r="J485" s="4"/>
    </row>
    <row r="486" ht="15.75" customHeight="1">
      <c r="J486" s="4"/>
    </row>
    <row r="487" ht="15.75" customHeight="1">
      <c r="J487" s="4"/>
    </row>
    <row r="488" ht="15.75" customHeight="1">
      <c r="J488" s="4"/>
    </row>
    <row r="489" ht="15.75" customHeight="1">
      <c r="J489" s="4"/>
    </row>
    <row r="490" ht="15.75" customHeight="1">
      <c r="J490" s="4"/>
    </row>
    <row r="491" ht="15.75" customHeight="1">
      <c r="J491" s="4"/>
    </row>
    <row r="492" ht="15.75" customHeight="1">
      <c r="J492" s="4"/>
    </row>
    <row r="493" ht="15.75" customHeight="1">
      <c r="J493" s="4"/>
    </row>
    <row r="494" ht="15.75" customHeight="1">
      <c r="J494" s="4"/>
    </row>
    <row r="495" ht="15.75" customHeight="1">
      <c r="J495" s="4"/>
    </row>
    <row r="496" ht="15.75" customHeight="1">
      <c r="J496" s="4"/>
    </row>
    <row r="497" ht="15.75" customHeight="1">
      <c r="J497" s="4"/>
    </row>
    <row r="498" ht="15.75" customHeight="1">
      <c r="J498" s="4"/>
    </row>
    <row r="499" ht="15.75" customHeight="1">
      <c r="J499" s="4"/>
    </row>
    <row r="500" ht="15.75" customHeight="1">
      <c r="J500" s="4"/>
    </row>
    <row r="501" ht="15.75" customHeight="1">
      <c r="J501" s="4"/>
    </row>
    <row r="502" ht="15.75" customHeight="1">
      <c r="J502" s="4"/>
    </row>
    <row r="503" ht="15.75" customHeight="1">
      <c r="J503" s="4"/>
    </row>
    <row r="504" ht="15.75" customHeight="1">
      <c r="J504" s="4"/>
    </row>
    <row r="505" ht="15.75" customHeight="1">
      <c r="J505" s="4"/>
    </row>
    <row r="506" ht="15.75" customHeight="1">
      <c r="J506" s="4"/>
    </row>
    <row r="507" ht="15.75" customHeight="1">
      <c r="J507" s="4"/>
    </row>
    <row r="508" ht="15.75" customHeight="1">
      <c r="J508" s="4"/>
    </row>
    <row r="509" ht="15.75" customHeight="1">
      <c r="J509" s="4"/>
    </row>
    <row r="510" ht="15.75" customHeight="1">
      <c r="J510" s="4"/>
    </row>
    <row r="511" ht="15.75" customHeight="1">
      <c r="J511" s="4"/>
    </row>
    <row r="512" ht="15.75" customHeight="1">
      <c r="J512" s="4"/>
    </row>
    <row r="513" ht="15.75" customHeight="1">
      <c r="J513" s="4"/>
    </row>
    <row r="514" ht="15.75" customHeight="1">
      <c r="J514" s="4"/>
    </row>
    <row r="515" ht="15.75" customHeight="1">
      <c r="J515" s="4"/>
    </row>
    <row r="516" ht="15.75" customHeight="1">
      <c r="J516" s="4"/>
    </row>
    <row r="517" ht="15.75" customHeight="1">
      <c r="J517" s="4"/>
    </row>
    <row r="518" ht="15.75" customHeight="1">
      <c r="J518" s="4"/>
    </row>
    <row r="519" ht="15.75" customHeight="1">
      <c r="J519" s="4"/>
    </row>
    <row r="520" ht="15.75" customHeight="1">
      <c r="J520" s="4"/>
    </row>
    <row r="521" ht="15.75" customHeight="1">
      <c r="J521" s="4"/>
    </row>
    <row r="522" ht="15.75" customHeight="1">
      <c r="J522" s="4"/>
    </row>
    <row r="523" ht="15.75" customHeight="1">
      <c r="J523" s="4"/>
    </row>
    <row r="524" ht="15.75" customHeight="1">
      <c r="J524" s="4"/>
    </row>
    <row r="525" ht="15.75" customHeight="1">
      <c r="J525" s="4"/>
    </row>
    <row r="526" ht="15.75" customHeight="1">
      <c r="J526" s="4"/>
    </row>
    <row r="527" ht="15.75" customHeight="1">
      <c r="J527" s="4"/>
    </row>
    <row r="528" ht="15.75" customHeight="1">
      <c r="J528" s="4"/>
    </row>
    <row r="529" ht="15.75" customHeight="1">
      <c r="J529" s="4"/>
    </row>
    <row r="530" ht="15.75" customHeight="1">
      <c r="J530" s="4"/>
    </row>
    <row r="531" ht="15.75" customHeight="1">
      <c r="J531" s="4"/>
    </row>
    <row r="532" ht="15.75" customHeight="1">
      <c r="J532" s="4"/>
    </row>
    <row r="533" ht="15.75" customHeight="1">
      <c r="J533" s="4"/>
    </row>
    <row r="534" ht="15.75" customHeight="1">
      <c r="J534" s="4"/>
    </row>
    <row r="535" ht="15.75" customHeight="1">
      <c r="J535" s="4"/>
    </row>
    <row r="536" ht="15.75" customHeight="1">
      <c r="J536" s="4"/>
    </row>
    <row r="537" ht="15.75" customHeight="1">
      <c r="J537" s="4"/>
    </row>
    <row r="538" ht="15.75" customHeight="1">
      <c r="J538" s="4"/>
    </row>
    <row r="539" ht="15.75" customHeight="1">
      <c r="J539" s="4"/>
    </row>
    <row r="540" ht="15.75" customHeight="1">
      <c r="J540" s="4"/>
    </row>
    <row r="541" ht="15.75" customHeight="1">
      <c r="J541" s="4"/>
    </row>
    <row r="542" ht="15.75" customHeight="1">
      <c r="J542" s="4"/>
    </row>
    <row r="543" ht="15.75" customHeight="1">
      <c r="J543" s="4"/>
    </row>
    <row r="544" ht="15.75" customHeight="1">
      <c r="J544" s="4"/>
    </row>
    <row r="545" ht="15.75" customHeight="1">
      <c r="J545" s="4"/>
    </row>
    <row r="546" ht="15.75" customHeight="1">
      <c r="J546" s="4"/>
    </row>
    <row r="547" ht="15.75" customHeight="1">
      <c r="J547" s="4"/>
    </row>
    <row r="548" ht="15.75" customHeight="1">
      <c r="J548" s="4"/>
    </row>
    <row r="549" ht="15.75" customHeight="1">
      <c r="J549" s="4"/>
    </row>
    <row r="550" ht="15.75" customHeight="1">
      <c r="J550" s="4"/>
    </row>
    <row r="551" ht="15.75" customHeight="1">
      <c r="J551" s="4"/>
    </row>
    <row r="552" ht="15.75" customHeight="1">
      <c r="J552" s="4"/>
    </row>
    <row r="553" ht="15.75" customHeight="1">
      <c r="J553" s="4"/>
    </row>
    <row r="554" ht="15.75" customHeight="1">
      <c r="J554" s="4"/>
    </row>
    <row r="555" ht="15.75" customHeight="1">
      <c r="J555" s="4"/>
    </row>
    <row r="556" ht="15.75" customHeight="1">
      <c r="J556" s="4"/>
    </row>
    <row r="557" ht="15.75" customHeight="1">
      <c r="J557" s="4"/>
    </row>
    <row r="558" ht="15.75" customHeight="1">
      <c r="J558" s="4"/>
    </row>
    <row r="559" ht="15.75" customHeight="1">
      <c r="J559" s="4"/>
    </row>
    <row r="560" ht="15.75" customHeight="1">
      <c r="J560" s="4"/>
    </row>
    <row r="561" ht="15.75" customHeight="1">
      <c r="J561" s="4"/>
    </row>
    <row r="562" ht="15.75" customHeight="1">
      <c r="J562" s="4"/>
    </row>
    <row r="563" ht="15.75" customHeight="1">
      <c r="J563" s="4"/>
    </row>
    <row r="564" ht="15.75" customHeight="1">
      <c r="J564" s="4"/>
    </row>
    <row r="565" ht="15.75" customHeight="1">
      <c r="J565" s="4"/>
    </row>
    <row r="566" ht="15.75" customHeight="1">
      <c r="J566" s="4"/>
    </row>
    <row r="567" ht="15.75" customHeight="1">
      <c r="J567" s="4"/>
    </row>
    <row r="568" ht="15.75" customHeight="1">
      <c r="J568" s="4"/>
    </row>
    <row r="569" ht="15.75" customHeight="1">
      <c r="J569" s="4"/>
    </row>
    <row r="570" ht="15.75" customHeight="1">
      <c r="J570" s="4"/>
    </row>
    <row r="571" ht="15.75" customHeight="1">
      <c r="J571" s="4"/>
    </row>
    <row r="572" ht="15.75" customHeight="1">
      <c r="J572" s="4"/>
    </row>
    <row r="573" ht="15.75" customHeight="1">
      <c r="J573" s="4"/>
    </row>
    <row r="574" ht="15.75" customHeight="1">
      <c r="J574" s="4"/>
    </row>
    <row r="575" ht="15.75" customHeight="1">
      <c r="J575" s="4"/>
    </row>
    <row r="576" ht="15.75" customHeight="1">
      <c r="J576" s="4"/>
    </row>
    <row r="577" ht="15.75" customHeight="1">
      <c r="J577" s="4"/>
    </row>
    <row r="578" ht="15.75" customHeight="1">
      <c r="J578" s="4"/>
    </row>
    <row r="579" ht="15.75" customHeight="1">
      <c r="J579" s="4"/>
    </row>
    <row r="580" ht="15.75" customHeight="1">
      <c r="J580" s="4"/>
    </row>
    <row r="581" ht="15.75" customHeight="1">
      <c r="J581" s="4"/>
    </row>
    <row r="582" ht="15.75" customHeight="1">
      <c r="J582" s="4"/>
    </row>
    <row r="583" ht="15.75" customHeight="1">
      <c r="J583" s="4"/>
    </row>
    <row r="584" ht="15.75" customHeight="1">
      <c r="J584" s="4"/>
    </row>
    <row r="585" ht="15.75" customHeight="1">
      <c r="J585" s="4"/>
    </row>
    <row r="586" ht="15.75" customHeight="1">
      <c r="J586" s="4"/>
    </row>
    <row r="587" ht="15.75" customHeight="1">
      <c r="J587" s="4"/>
    </row>
    <row r="588" ht="15.75" customHeight="1">
      <c r="J588" s="4"/>
    </row>
    <row r="589" ht="15.75" customHeight="1">
      <c r="J589" s="4"/>
    </row>
    <row r="590" ht="15.75" customHeight="1">
      <c r="J590" s="4"/>
    </row>
    <row r="591" ht="15.75" customHeight="1">
      <c r="J591" s="4"/>
    </row>
    <row r="592" ht="15.75" customHeight="1">
      <c r="J592" s="4"/>
    </row>
    <row r="593" ht="15.75" customHeight="1">
      <c r="J593" s="4"/>
    </row>
    <row r="594" ht="15.75" customHeight="1">
      <c r="J594" s="4"/>
    </row>
    <row r="595" ht="15.75" customHeight="1">
      <c r="J595" s="4"/>
    </row>
    <row r="596" ht="15.75" customHeight="1">
      <c r="J596" s="4"/>
    </row>
    <row r="597" ht="15.75" customHeight="1">
      <c r="J597" s="4"/>
    </row>
    <row r="598" ht="15.75" customHeight="1">
      <c r="J598" s="4"/>
    </row>
    <row r="599" ht="15.75" customHeight="1">
      <c r="J599" s="4"/>
    </row>
    <row r="600" ht="15.75" customHeight="1">
      <c r="J600" s="4"/>
    </row>
    <row r="601" ht="15.75" customHeight="1">
      <c r="J601" s="4"/>
    </row>
    <row r="602" ht="15.75" customHeight="1">
      <c r="J602" s="4"/>
    </row>
    <row r="603" ht="15.75" customHeight="1">
      <c r="J603" s="4"/>
    </row>
    <row r="604" ht="15.75" customHeight="1">
      <c r="J604" s="4"/>
    </row>
    <row r="605" ht="15.75" customHeight="1">
      <c r="J605" s="4"/>
    </row>
    <row r="606" ht="15.75" customHeight="1">
      <c r="J606" s="4"/>
    </row>
    <row r="607" ht="15.75" customHeight="1">
      <c r="J607" s="4"/>
    </row>
    <row r="608" ht="15.75" customHeight="1">
      <c r="J608" s="4"/>
    </row>
    <row r="609" ht="15.75" customHeight="1">
      <c r="J609" s="4"/>
    </row>
    <row r="610" ht="15.75" customHeight="1">
      <c r="J610" s="4"/>
    </row>
    <row r="611" ht="15.75" customHeight="1">
      <c r="J611" s="4"/>
    </row>
    <row r="612" ht="15.75" customHeight="1">
      <c r="J612" s="4"/>
    </row>
    <row r="613" ht="15.75" customHeight="1">
      <c r="J613" s="4"/>
    </row>
    <row r="614" ht="15.75" customHeight="1">
      <c r="J614" s="4"/>
    </row>
    <row r="615" ht="15.75" customHeight="1">
      <c r="J615" s="4"/>
    </row>
    <row r="616" ht="15.75" customHeight="1">
      <c r="J616" s="4"/>
    </row>
    <row r="617" ht="15.75" customHeight="1">
      <c r="J617" s="4"/>
    </row>
    <row r="618" ht="15.75" customHeight="1">
      <c r="J618" s="4"/>
    </row>
    <row r="619" ht="15.75" customHeight="1">
      <c r="J619" s="4"/>
    </row>
    <row r="620" ht="15.75" customHeight="1">
      <c r="J620" s="4"/>
    </row>
    <row r="621" ht="15.75" customHeight="1">
      <c r="J621" s="4"/>
    </row>
    <row r="622" ht="15.75" customHeight="1">
      <c r="J622" s="4"/>
    </row>
    <row r="623" ht="15.75" customHeight="1">
      <c r="J623" s="4"/>
    </row>
    <row r="624" ht="15.75" customHeight="1">
      <c r="J624" s="4"/>
    </row>
    <row r="625" ht="15.75" customHeight="1">
      <c r="J625" s="4"/>
    </row>
    <row r="626" ht="15.75" customHeight="1">
      <c r="J626" s="4"/>
    </row>
    <row r="627" ht="15.75" customHeight="1">
      <c r="J627" s="4"/>
    </row>
    <row r="628" ht="15.75" customHeight="1">
      <c r="J628" s="4"/>
    </row>
    <row r="629" ht="15.75" customHeight="1">
      <c r="J629" s="4"/>
    </row>
    <row r="630" ht="15.75" customHeight="1">
      <c r="J630" s="4"/>
    </row>
    <row r="631" ht="15.75" customHeight="1">
      <c r="J631" s="4"/>
    </row>
    <row r="632" ht="15.75" customHeight="1">
      <c r="J632" s="4"/>
    </row>
    <row r="633" ht="15.75" customHeight="1">
      <c r="J633" s="4"/>
    </row>
    <row r="634" ht="15.75" customHeight="1">
      <c r="J634" s="4"/>
    </row>
    <row r="635" ht="15.75" customHeight="1">
      <c r="J635" s="4"/>
    </row>
    <row r="636" ht="15.75" customHeight="1">
      <c r="J636" s="4"/>
    </row>
    <row r="637" ht="15.75" customHeight="1">
      <c r="J637" s="4"/>
    </row>
    <row r="638" ht="15.75" customHeight="1">
      <c r="J638" s="4"/>
    </row>
    <row r="639" ht="15.75" customHeight="1">
      <c r="J639" s="4"/>
    </row>
    <row r="640" ht="15.75" customHeight="1">
      <c r="J640" s="4"/>
    </row>
    <row r="641" ht="15.75" customHeight="1">
      <c r="J641" s="4"/>
    </row>
    <row r="642" ht="15.75" customHeight="1">
      <c r="J642" s="4"/>
    </row>
    <row r="643" ht="15.75" customHeight="1">
      <c r="J643" s="4"/>
    </row>
    <row r="644" ht="15.75" customHeight="1">
      <c r="J644" s="4"/>
    </row>
    <row r="645" ht="15.75" customHeight="1">
      <c r="J645" s="4"/>
    </row>
    <row r="646" ht="15.75" customHeight="1">
      <c r="J646" s="4"/>
    </row>
    <row r="647" ht="15.75" customHeight="1">
      <c r="J647" s="4"/>
    </row>
    <row r="648" ht="15.75" customHeight="1">
      <c r="J648" s="4"/>
    </row>
    <row r="649" ht="15.75" customHeight="1">
      <c r="J649" s="4"/>
    </row>
    <row r="650" ht="15.75" customHeight="1">
      <c r="J650" s="4"/>
    </row>
    <row r="651" ht="15.75" customHeight="1">
      <c r="J651" s="4"/>
    </row>
    <row r="652" ht="15.75" customHeight="1">
      <c r="J652" s="4"/>
    </row>
    <row r="653" ht="15.75" customHeight="1">
      <c r="J653" s="4"/>
    </row>
    <row r="654" ht="15.75" customHeight="1">
      <c r="J654" s="4"/>
    </row>
    <row r="655" ht="15.75" customHeight="1">
      <c r="J655" s="4"/>
    </row>
    <row r="656" ht="15.75" customHeight="1">
      <c r="J656" s="4"/>
    </row>
    <row r="657" ht="15.75" customHeight="1">
      <c r="J657" s="4"/>
    </row>
    <row r="658" ht="15.75" customHeight="1">
      <c r="J658" s="4"/>
    </row>
    <row r="659" ht="15.75" customHeight="1">
      <c r="J659" s="4"/>
    </row>
    <row r="660" ht="15.75" customHeight="1">
      <c r="J660" s="4"/>
    </row>
    <row r="661" ht="15.75" customHeight="1">
      <c r="J661" s="4"/>
    </row>
    <row r="662" ht="15.75" customHeight="1">
      <c r="J662" s="4"/>
    </row>
    <row r="663" ht="15.75" customHeight="1">
      <c r="J663" s="4"/>
    </row>
    <row r="664" ht="15.75" customHeight="1">
      <c r="J664" s="4"/>
    </row>
    <row r="665" ht="15.75" customHeight="1">
      <c r="J665" s="4"/>
    </row>
    <row r="666" ht="15.75" customHeight="1">
      <c r="J666" s="4"/>
    </row>
    <row r="667" ht="15.75" customHeight="1">
      <c r="J667" s="4"/>
    </row>
    <row r="668" ht="15.75" customHeight="1">
      <c r="J668" s="4"/>
    </row>
    <row r="669" ht="15.75" customHeight="1">
      <c r="J669" s="4"/>
    </row>
    <row r="670" ht="15.75" customHeight="1">
      <c r="J670" s="4"/>
    </row>
    <row r="671" ht="15.75" customHeight="1">
      <c r="J671" s="4"/>
    </row>
    <row r="672" ht="15.75" customHeight="1">
      <c r="J672" s="4"/>
    </row>
    <row r="673" ht="15.75" customHeight="1">
      <c r="J673" s="4"/>
    </row>
    <row r="674" ht="15.75" customHeight="1">
      <c r="J674" s="4"/>
    </row>
    <row r="675" ht="15.75" customHeight="1">
      <c r="J675" s="4"/>
    </row>
    <row r="676" ht="15.75" customHeight="1">
      <c r="J676" s="4"/>
    </row>
    <row r="677" ht="15.75" customHeight="1">
      <c r="J677" s="4"/>
    </row>
    <row r="678" ht="15.75" customHeight="1">
      <c r="J678" s="4"/>
    </row>
    <row r="679" ht="15.75" customHeight="1">
      <c r="J679" s="4"/>
    </row>
    <row r="680" ht="15.75" customHeight="1">
      <c r="J680" s="4"/>
    </row>
    <row r="681" ht="15.75" customHeight="1">
      <c r="J681" s="4"/>
    </row>
    <row r="682" ht="15.75" customHeight="1">
      <c r="J682" s="4"/>
    </row>
    <row r="683" ht="15.75" customHeight="1">
      <c r="J683" s="4"/>
    </row>
    <row r="684" ht="15.75" customHeight="1">
      <c r="J684" s="4"/>
    </row>
    <row r="685" ht="15.75" customHeight="1">
      <c r="J685" s="4"/>
    </row>
    <row r="686" ht="15.75" customHeight="1">
      <c r="J686" s="4"/>
    </row>
    <row r="687" ht="15.75" customHeight="1">
      <c r="J687" s="4"/>
    </row>
    <row r="688" ht="15.75" customHeight="1">
      <c r="J688" s="4"/>
    </row>
    <row r="689" ht="15.75" customHeight="1">
      <c r="J689" s="4"/>
    </row>
    <row r="690" ht="15.75" customHeight="1">
      <c r="J690" s="4"/>
    </row>
    <row r="691" ht="15.75" customHeight="1">
      <c r="J691" s="4"/>
    </row>
    <row r="692" ht="15.75" customHeight="1">
      <c r="J692" s="4"/>
    </row>
    <row r="693" ht="15.75" customHeight="1">
      <c r="J693" s="4"/>
    </row>
    <row r="694" ht="15.75" customHeight="1">
      <c r="J694" s="4"/>
    </row>
    <row r="695" ht="15.75" customHeight="1">
      <c r="J695" s="4"/>
    </row>
    <row r="696" ht="15.75" customHeight="1">
      <c r="J696" s="4"/>
    </row>
    <row r="697" ht="15.75" customHeight="1">
      <c r="J697" s="4"/>
    </row>
    <row r="698" ht="15.75" customHeight="1">
      <c r="J698" s="4"/>
    </row>
    <row r="699" ht="15.75" customHeight="1">
      <c r="J699" s="4"/>
    </row>
    <row r="700" ht="15.75" customHeight="1">
      <c r="J700" s="4"/>
    </row>
    <row r="701" ht="15.75" customHeight="1">
      <c r="J701" s="4"/>
    </row>
    <row r="702" ht="15.75" customHeight="1">
      <c r="J702" s="4"/>
    </row>
    <row r="703" ht="15.75" customHeight="1">
      <c r="J703" s="4"/>
    </row>
    <row r="704" ht="15.75" customHeight="1">
      <c r="J704" s="4"/>
    </row>
    <row r="705" ht="15.75" customHeight="1">
      <c r="J705" s="4"/>
    </row>
    <row r="706" ht="15.75" customHeight="1">
      <c r="J706" s="4"/>
    </row>
    <row r="707" ht="15.75" customHeight="1">
      <c r="J707" s="4"/>
    </row>
    <row r="708" ht="15.75" customHeight="1">
      <c r="J708" s="4"/>
    </row>
    <row r="709" ht="15.75" customHeight="1">
      <c r="J709" s="4"/>
    </row>
    <row r="710" ht="15.75" customHeight="1">
      <c r="J710" s="4"/>
    </row>
    <row r="711" ht="15.75" customHeight="1">
      <c r="J711" s="4"/>
    </row>
    <row r="712" ht="15.75" customHeight="1">
      <c r="J712" s="4"/>
    </row>
    <row r="713" ht="15.75" customHeight="1">
      <c r="J713" s="4"/>
    </row>
    <row r="714" ht="15.75" customHeight="1">
      <c r="J714" s="4"/>
    </row>
    <row r="715" ht="15.75" customHeight="1">
      <c r="J715" s="4"/>
    </row>
    <row r="716" ht="15.75" customHeight="1">
      <c r="J716" s="4"/>
    </row>
    <row r="717" ht="15.75" customHeight="1">
      <c r="J717" s="4"/>
    </row>
    <row r="718" ht="15.75" customHeight="1">
      <c r="J718" s="4"/>
    </row>
    <row r="719" ht="15.75" customHeight="1">
      <c r="J719" s="4"/>
    </row>
    <row r="720" ht="15.75" customHeight="1">
      <c r="J720" s="4"/>
    </row>
    <row r="721" ht="15.75" customHeight="1">
      <c r="J721" s="4"/>
    </row>
    <row r="722" ht="15.75" customHeight="1">
      <c r="J722" s="4"/>
    </row>
    <row r="723" ht="15.75" customHeight="1">
      <c r="J723" s="4"/>
    </row>
    <row r="724" ht="15.75" customHeight="1">
      <c r="J724" s="4"/>
    </row>
    <row r="725" ht="15.75" customHeight="1">
      <c r="J725" s="4"/>
    </row>
    <row r="726" ht="15.75" customHeight="1">
      <c r="J726" s="4"/>
    </row>
    <row r="727" ht="15.75" customHeight="1">
      <c r="J727" s="4"/>
    </row>
    <row r="728" ht="15.75" customHeight="1">
      <c r="J728" s="4"/>
    </row>
    <row r="729" ht="15.75" customHeight="1">
      <c r="J729" s="4"/>
    </row>
    <row r="730" ht="15.75" customHeight="1">
      <c r="J730" s="4"/>
    </row>
    <row r="731" ht="15.75" customHeight="1">
      <c r="J731" s="4"/>
    </row>
    <row r="732" ht="15.75" customHeight="1">
      <c r="J732" s="4"/>
    </row>
    <row r="733" ht="15.75" customHeight="1">
      <c r="J733" s="4"/>
    </row>
    <row r="734" ht="15.75" customHeight="1">
      <c r="J734" s="4"/>
    </row>
    <row r="735" ht="15.75" customHeight="1">
      <c r="J735" s="4"/>
    </row>
    <row r="736" ht="15.75" customHeight="1">
      <c r="J736" s="4"/>
    </row>
    <row r="737" ht="15.75" customHeight="1">
      <c r="J737" s="4"/>
    </row>
    <row r="738" ht="15.75" customHeight="1">
      <c r="J738" s="4"/>
    </row>
    <row r="739" ht="15.75" customHeight="1">
      <c r="J739" s="4"/>
    </row>
    <row r="740" ht="15.75" customHeight="1">
      <c r="J740" s="4"/>
    </row>
    <row r="741" ht="15.75" customHeight="1">
      <c r="J741" s="4"/>
    </row>
    <row r="742" ht="15.75" customHeight="1">
      <c r="J742" s="4"/>
    </row>
    <row r="743" ht="15.75" customHeight="1">
      <c r="J743" s="4"/>
    </row>
    <row r="744" ht="15.75" customHeight="1">
      <c r="J744" s="4"/>
    </row>
    <row r="745" ht="15.75" customHeight="1">
      <c r="J745" s="4"/>
    </row>
    <row r="746" ht="15.75" customHeight="1">
      <c r="J746" s="4"/>
    </row>
    <row r="747" ht="15.75" customHeight="1">
      <c r="J747" s="4"/>
    </row>
    <row r="748" ht="15.75" customHeight="1">
      <c r="J748" s="4"/>
    </row>
    <row r="749" ht="15.75" customHeight="1">
      <c r="J749" s="4"/>
    </row>
    <row r="750" ht="15.75" customHeight="1">
      <c r="J750" s="4"/>
    </row>
    <row r="751" ht="15.75" customHeight="1">
      <c r="J751" s="4"/>
    </row>
    <row r="752" ht="15.75" customHeight="1">
      <c r="J752" s="4"/>
    </row>
    <row r="753" ht="15.75" customHeight="1">
      <c r="J753" s="4"/>
    </row>
    <row r="754" ht="15.75" customHeight="1">
      <c r="J754" s="4"/>
    </row>
    <row r="755" ht="15.75" customHeight="1">
      <c r="J755" s="4"/>
    </row>
    <row r="756" ht="15.75" customHeight="1">
      <c r="J756" s="4"/>
    </row>
    <row r="757" ht="15.75" customHeight="1">
      <c r="J757" s="4"/>
    </row>
    <row r="758" ht="15.75" customHeight="1">
      <c r="J758" s="4"/>
    </row>
    <row r="759" ht="15.75" customHeight="1">
      <c r="J759" s="4"/>
    </row>
    <row r="760" ht="15.75" customHeight="1">
      <c r="J760" s="4"/>
    </row>
    <row r="761" ht="15.75" customHeight="1">
      <c r="J761" s="4"/>
    </row>
    <row r="762" ht="15.75" customHeight="1">
      <c r="J762" s="4"/>
    </row>
    <row r="763" ht="15.75" customHeight="1">
      <c r="J763" s="4"/>
    </row>
    <row r="764" ht="15.75" customHeight="1">
      <c r="J764" s="4"/>
    </row>
    <row r="765" ht="15.75" customHeight="1">
      <c r="J765" s="4"/>
    </row>
    <row r="766" ht="15.75" customHeight="1">
      <c r="J766" s="4"/>
    </row>
    <row r="767" ht="15.75" customHeight="1">
      <c r="J767" s="4"/>
    </row>
    <row r="768" ht="15.75" customHeight="1">
      <c r="J768" s="4"/>
    </row>
    <row r="769" ht="15.75" customHeight="1">
      <c r="J769" s="4"/>
    </row>
    <row r="770" ht="15.75" customHeight="1">
      <c r="J770" s="4"/>
    </row>
    <row r="771" ht="15.75" customHeight="1">
      <c r="J771" s="4"/>
    </row>
    <row r="772" ht="15.75" customHeight="1">
      <c r="J772" s="4"/>
    </row>
    <row r="773" ht="15.75" customHeight="1">
      <c r="J773" s="4"/>
    </row>
    <row r="774" ht="15.75" customHeight="1">
      <c r="J774" s="4"/>
    </row>
    <row r="775" ht="15.75" customHeight="1">
      <c r="J775" s="4"/>
    </row>
    <row r="776" ht="15.75" customHeight="1">
      <c r="J776" s="4"/>
    </row>
    <row r="777" ht="15.75" customHeight="1">
      <c r="J777" s="4"/>
    </row>
    <row r="778" ht="15.75" customHeight="1">
      <c r="J778" s="4"/>
    </row>
    <row r="779" ht="15.75" customHeight="1">
      <c r="J779" s="4"/>
    </row>
    <row r="780" ht="15.75" customHeight="1">
      <c r="J780" s="4"/>
    </row>
    <row r="781" ht="15.75" customHeight="1">
      <c r="J781" s="4"/>
    </row>
    <row r="782" ht="15.75" customHeight="1">
      <c r="J782" s="4"/>
    </row>
    <row r="783" ht="15.75" customHeight="1">
      <c r="J783" s="4"/>
    </row>
    <row r="784" ht="15.75" customHeight="1">
      <c r="J784" s="4"/>
    </row>
    <row r="785" ht="15.75" customHeight="1">
      <c r="J785" s="4"/>
    </row>
    <row r="786" ht="15.75" customHeight="1">
      <c r="J786" s="4"/>
    </row>
    <row r="787" ht="15.75" customHeight="1">
      <c r="J787" s="4"/>
    </row>
    <row r="788" ht="15.75" customHeight="1">
      <c r="J788" s="4"/>
    </row>
    <row r="789" ht="15.75" customHeight="1">
      <c r="J789" s="4"/>
    </row>
    <row r="790" ht="15.75" customHeight="1">
      <c r="J790" s="4"/>
    </row>
    <row r="791" ht="15.75" customHeight="1">
      <c r="J791" s="4"/>
    </row>
    <row r="792" ht="15.75" customHeight="1">
      <c r="J792" s="4"/>
    </row>
    <row r="793" ht="15.75" customHeight="1">
      <c r="J793" s="4"/>
    </row>
    <row r="794" ht="15.75" customHeight="1">
      <c r="J794" s="4"/>
    </row>
    <row r="795" ht="15.75" customHeight="1">
      <c r="J795" s="4"/>
    </row>
    <row r="796" ht="15.75" customHeight="1">
      <c r="J796" s="4"/>
    </row>
    <row r="797" ht="15.75" customHeight="1">
      <c r="J797" s="4"/>
    </row>
    <row r="798" ht="15.75" customHeight="1">
      <c r="J798" s="4"/>
    </row>
    <row r="799" ht="15.75" customHeight="1">
      <c r="J799" s="4"/>
    </row>
    <row r="800" ht="15.75" customHeight="1">
      <c r="J800" s="4"/>
    </row>
    <row r="801" ht="15.75" customHeight="1">
      <c r="J801" s="4"/>
    </row>
    <row r="802" ht="15.75" customHeight="1">
      <c r="J802" s="4"/>
    </row>
    <row r="803" ht="15.75" customHeight="1">
      <c r="J803" s="4"/>
    </row>
    <row r="804" ht="15.75" customHeight="1">
      <c r="J804" s="4"/>
    </row>
    <row r="805" ht="15.75" customHeight="1">
      <c r="J805" s="4"/>
    </row>
    <row r="806" ht="15.75" customHeight="1">
      <c r="J806" s="4"/>
    </row>
    <row r="807" ht="15.75" customHeight="1">
      <c r="J807" s="4"/>
    </row>
    <row r="808" ht="15.75" customHeight="1">
      <c r="J808" s="4"/>
    </row>
    <row r="809" ht="15.75" customHeight="1">
      <c r="J809" s="4"/>
    </row>
    <row r="810" ht="15.75" customHeight="1">
      <c r="J810" s="4"/>
    </row>
    <row r="811" ht="15.75" customHeight="1">
      <c r="J811" s="4"/>
    </row>
    <row r="812" ht="15.75" customHeight="1">
      <c r="J812" s="4"/>
    </row>
    <row r="813" ht="15.75" customHeight="1">
      <c r="J813" s="4"/>
    </row>
    <row r="814" ht="15.75" customHeight="1">
      <c r="J814" s="4"/>
    </row>
    <row r="815" ht="15.75" customHeight="1">
      <c r="J815" s="4"/>
    </row>
    <row r="816" ht="15.75" customHeight="1">
      <c r="J816" s="4"/>
    </row>
    <row r="817" ht="15.75" customHeight="1">
      <c r="J817" s="4"/>
    </row>
    <row r="818" ht="15.75" customHeight="1">
      <c r="J818" s="4"/>
    </row>
    <row r="819" ht="15.75" customHeight="1">
      <c r="J819" s="4"/>
    </row>
    <row r="820" ht="15.75" customHeight="1">
      <c r="J820" s="4"/>
    </row>
    <row r="821" ht="15.75" customHeight="1">
      <c r="J821" s="4"/>
    </row>
    <row r="822" ht="15.75" customHeight="1">
      <c r="J822" s="4"/>
    </row>
    <row r="823" ht="15.75" customHeight="1">
      <c r="J823" s="4"/>
    </row>
    <row r="824" ht="15.75" customHeight="1">
      <c r="J824" s="4"/>
    </row>
    <row r="825" ht="15.75" customHeight="1">
      <c r="J825" s="4"/>
    </row>
    <row r="826" ht="15.75" customHeight="1">
      <c r="J826" s="4"/>
    </row>
    <row r="827" ht="15.75" customHeight="1">
      <c r="J827" s="4"/>
    </row>
    <row r="828" ht="15.75" customHeight="1">
      <c r="J828" s="4"/>
    </row>
    <row r="829" ht="15.75" customHeight="1">
      <c r="J829" s="4"/>
    </row>
    <row r="830" ht="15.75" customHeight="1">
      <c r="J830" s="4"/>
    </row>
    <row r="831" ht="15.75" customHeight="1">
      <c r="J831" s="4"/>
    </row>
    <row r="832" ht="15.75" customHeight="1">
      <c r="J832" s="4"/>
    </row>
    <row r="833" ht="15.75" customHeight="1">
      <c r="J833" s="4"/>
    </row>
    <row r="834" ht="15.75" customHeight="1">
      <c r="J834" s="4"/>
    </row>
    <row r="835" ht="15.75" customHeight="1">
      <c r="J835" s="4"/>
    </row>
    <row r="836" ht="15.75" customHeight="1">
      <c r="J836" s="4"/>
    </row>
    <row r="837" ht="15.75" customHeight="1">
      <c r="J837" s="4"/>
    </row>
    <row r="838" ht="15.75" customHeight="1">
      <c r="J838" s="4"/>
    </row>
    <row r="839" ht="15.75" customHeight="1">
      <c r="J839" s="4"/>
    </row>
    <row r="840" ht="15.75" customHeight="1">
      <c r="J840" s="4"/>
    </row>
    <row r="841" ht="15.75" customHeight="1">
      <c r="J841" s="4"/>
    </row>
    <row r="842" ht="15.75" customHeight="1">
      <c r="J842" s="4"/>
    </row>
    <row r="843" ht="15.75" customHeight="1">
      <c r="J843" s="4"/>
    </row>
    <row r="844" ht="15.75" customHeight="1">
      <c r="J844" s="4"/>
    </row>
    <row r="845" ht="15.75" customHeight="1">
      <c r="J845" s="4"/>
    </row>
    <row r="846" ht="15.75" customHeight="1">
      <c r="J846" s="4"/>
    </row>
    <row r="847" ht="15.75" customHeight="1">
      <c r="J847" s="4"/>
    </row>
    <row r="848" ht="15.75" customHeight="1">
      <c r="J848" s="4"/>
    </row>
    <row r="849" ht="15.75" customHeight="1">
      <c r="J849" s="4"/>
    </row>
    <row r="850" ht="15.75" customHeight="1">
      <c r="J850" s="4"/>
    </row>
    <row r="851" ht="15.75" customHeight="1">
      <c r="J851" s="4"/>
    </row>
    <row r="852" ht="15.75" customHeight="1">
      <c r="J852" s="4"/>
    </row>
    <row r="853" ht="15.75" customHeight="1">
      <c r="J853" s="4"/>
    </row>
    <row r="854" ht="15.75" customHeight="1">
      <c r="J854" s="4"/>
    </row>
    <row r="855" ht="15.75" customHeight="1">
      <c r="J855" s="4"/>
    </row>
    <row r="856" ht="15.75" customHeight="1">
      <c r="J856" s="4"/>
    </row>
    <row r="857" ht="15.75" customHeight="1">
      <c r="J857" s="4"/>
    </row>
    <row r="858" ht="15.75" customHeight="1">
      <c r="J858" s="4"/>
    </row>
    <row r="859" ht="15.75" customHeight="1">
      <c r="J859" s="4"/>
    </row>
    <row r="860" ht="15.75" customHeight="1">
      <c r="J860" s="4"/>
    </row>
    <row r="861" ht="15.75" customHeight="1">
      <c r="J861" s="4"/>
    </row>
    <row r="862" ht="15.75" customHeight="1">
      <c r="J862" s="4"/>
    </row>
    <row r="863" ht="15.75" customHeight="1">
      <c r="J863" s="4"/>
    </row>
    <row r="864" ht="15.75" customHeight="1">
      <c r="J864" s="4"/>
    </row>
    <row r="865" ht="15.75" customHeight="1">
      <c r="J865" s="4"/>
    </row>
    <row r="866" ht="15.75" customHeight="1">
      <c r="J866" s="4"/>
    </row>
    <row r="867" ht="15.75" customHeight="1">
      <c r="J867" s="4"/>
    </row>
    <row r="868" ht="15.75" customHeight="1">
      <c r="J868" s="4"/>
    </row>
    <row r="869" ht="15.75" customHeight="1">
      <c r="J869" s="4"/>
    </row>
    <row r="870" ht="15.75" customHeight="1">
      <c r="J870" s="4"/>
    </row>
    <row r="871" ht="15.75" customHeight="1">
      <c r="J871" s="4"/>
    </row>
    <row r="872" ht="15.75" customHeight="1">
      <c r="J872" s="4"/>
    </row>
    <row r="873" ht="15.75" customHeight="1">
      <c r="J873" s="4"/>
    </row>
    <row r="874" ht="15.75" customHeight="1">
      <c r="J874" s="4"/>
    </row>
    <row r="875" ht="15.75" customHeight="1">
      <c r="J875" s="4"/>
    </row>
    <row r="876" ht="15.75" customHeight="1">
      <c r="J876" s="4"/>
    </row>
    <row r="877" ht="15.75" customHeight="1">
      <c r="J877" s="4"/>
    </row>
    <row r="878" ht="15.75" customHeight="1">
      <c r="J878" s="4"/>
    </row>
    <row r="879" ht="15.75" customHeight="1">
      <c r="J879" s="4"/>
    </row>
    <row r="880" ht="15.75" customHeight="1">
      <c r="J880" s="4"/>
    </row>
    <row r="881" ht="15.75" customHeight="1">
      <c r="J881" s="4"/>
    </row>
    <row r="882" ht="15.75" customHeight="1">
      <c r="J882" s="4"/>
    </row>
    <row r="883" ht="15.75" customHeight="1">
      <c r="J883" s="4"/>
    </row>
    <row r="884" ht="15.75" customHeight="1">
      <c r="J884" s="4"/>
    </row>
    <row r="885" ht="15.75" customHeight="1">
      <c r="J885" s="4"/>
    </row>
    <row r="886" ht="15.75" customHeight="1">
      <c r="J886" s="4"/>
    </row>
    <row r="887" ht="15.75" customHeight="1">
      <c r="J887" s="4"/>
    </row>
    <row r="888" ht="15.75" customHeight="1">
      <c r="J888" s="4"/>
    </row>
    <row r="889" ht="15.75" customHeight="1">
      <c r="J889" s="4"/>
    </row>
    <row r="890" ht="15.75" customHeight="1">
      <c r="J890" s="4"/>
    </row>
    <row r="891" ht="15.75" customHeight="1">
      <c r="J891" s="4"/>
    </row>
    <row r="892" ht="15.75" customHeight="1">
      <c r="J892" s="4"/>
    </row>
    <row r="893" ht="15.75" customHeight="1">
      <c r="J893" s="4"/>
    </row>
    <row r="894" ht="15.75" customHeight="1">
      <c r="J894" s="4"/>
    </row>
    <row r="895" ht="15.75" customHeight="1">
      <c r="J895" s="4"/>
    </row>
    <row r="896" ht="15.75" customHeight="1">
      <c r="J896" s="4"/>
    </row>
    <row r="897" ht="15.75" customHeight="1">
      <c r="J897" s="4"/>
    </row>
    <row r="898" ht="15.75" customHeight="1">
      <c r="J898" s="4"/>
    </row>
    <row r="899" ht="15.75" customHeight="1">
      <c r="J899" s="4"/>
    </row>
    <row r="900" ht="15.75" customHeight="1">
      <c r="J900" s="4"/>
    </row>
    <row r="901" ht="15.75" customHeight="1">
      <c r="J901" s="4"/>
    </row>
    <row r="902" ht="15.75" customHeight="1">
      <c r="J902" s="4"/>
    </row>
    <row r="903" ht="15.75" customHeight="1">
      <c r="J903" s="4"/>
    </row>
    <row r="904" ht="15.75" customHeight="1">
      <c r="J904" s="4"/>
    </row>
    <row r="905" ht="15.75" customHeight="1">
      <c r="J905" s="4"/>
    </row>
    <row r="906" ht="15.75" customHeight="1">
      <c r="J906" s="4"/>
    </row>
    <row r="907" ht="15.75" customHeight="1">
      <c r="J907" s="4"/>
    </row>
    <row r="908" ht="15.75" customHeight="1">
      <c r="J908" s="4"/>
    </row>
    <row r="909" ht="15.75" customHeight="1">
      <c r="J909" s="4"/>
    </row>
    <row r="910" ht="15.75" customHeight="1">
      <c r="J910" s="4"/>
    </row>
    <row r="911" ht="15.75" customHeight="1">
      <c r="J911" s="4"/>
    </row>
    <row r="912" ht="15.75" customHeight="1">
      <c r="J912" s="4"/>
    </row>
    <row r="913" ht="15.75" customHeight="1">
      <c r="J913" s="4"/>
    </row>
    <row r="914" ht="15.75" customHeight="1">
      <c r="J914" s="4"/>
    </row>
    <row r="915" ht="15.75" customHeight="1">
      <c r="J915" s="4"/>
    </row>
    <row r="916" ht="15.75" customHeight="1">
      <c r="J916" s="4"/>
    </row>
    <row r="917" ht="15.75" customHeight="1">
      <c r="J917" s="4"/>
    </row>
    <row r="918" ht="15.75" customHeight="1">
      <c r="J918" s="4"/>
    </row>
    <row r="919" ht="15.75" customHeight="1">
      <c r="J919" s="4"/>
    </row>
    <row r="920" ht="15.75" customHeight="1">
      <c r="J920" s="4"/>
    </row>
    <row r="921" ht="15.75" customHeight="1">
      <c r="J921" s="4"/>
    </row>
    <row r="922" ht="15.75" customHeight="1">
      <c r="J922" s="4"/>
    </row>
    <row r="923" ht="15.75" customHeight="1">
      <c r="J923" s="4"/>
    </row>
    <row r="924" ht="15.75" customHeight="1">
      <c r="J924" s="4"/>
    </row>
    <row r="925" ht="15.75" customHeight="1">
      <c r="J925" s="4"/>
    </row>
    <row r="926" ht="15.75" customHeight="1">
      <c r="J926" s="4"/>
    </row>
    <row r="927" ht="15.75" customHeight="1">
      <c r="J927" s="4"/>
    </row>
    <row r="928" ht="15.75" customHeight="1">
      <c r="J928" s="4"/>
    </row>
    <row r="929" ht="15.75" customHeight="1">
      <c r="J929" s="4"/>
    </row>
    <row r="930" ht="15.75" customHeight="1">
      <c r="J930" s="4"/>
    </row>
    <row r="931" ht="15.75" customHeight="1">
      <c r="J931" s="4"/>
    </row>
    <row r="932" ht="15.75" customHeight="1">
      <c r="J932" s="4"/>
    </row>
    <row r="933" ht="15.75" customHeight="1">
      <c r="J933" s="4"/>
    </row>
    <row r="934" ht="15.75" customHeight="1">
      <c r="J934" s="4"/>
    </row>
    <row r="935" ht="15.75" customHeight="1">
      <c r="J935" s="4"/>
    </row>
    <row r="936" ht="15.75" customHeight="1">
      <c r="J936" s="4"/>
    </row>
    <row r="937" ht="15.75" customHeight="1">
      <c r="J937" s="4"/>
    </row>
    <row r="938" ht="15.75" customHeight="1">
      <c r="J938" s="4"/>
    </row>
    <row r="939" ht="15.75" customHeight="1">
      <c r="J939" s="4"/>
    </row>
    <row r="940" ht="15.75" customHeight="1">
      <c r="J940" s="4"/>
    </row>
    <row r="941" ht="15.75" customHeight="1">
      <c r="J941" s="4"/>
    </row>
    <row r="942" ht="15.75" customHeight="1">
      <c r="J942" s="4"/>
    </row>
    <row r="943" ht="15.75" customHeight="1">
      <c r="J943" s="4"/>
    </row>
    <row r="944" ht="15.75" customHeight="1">
      <c r="J944" s="4"/>
    </row>
    <row r="945" ht="15.75" customHeight="1">
      <c r="J945" s="4"/>
    </row>
    <row r="946" ht="15.75" customHeight="1">
      <c r="J946" s="4"/>
    </row>
    <row r="947" ht="15.75" customHeight="1">
      <c r="J947" s="4"/>
    </row>
    <row r="948" ht="15.75" customHeight="1">
      <c r="J948" s="4"/>
    </row>
    <row r="949" ht="15.75" customHeight="1">
      <c r="J949" s="4"/>
    </row>
    <row r="950" ht="15.75" customHeight="1">
      <c r="J950" s="4"/>
    </row>
    <row r="951" ht="15.75" customHeight="1">
      <c r="J951" s="4"/>
    </row>
    <row r="952" ht="15.75" customHeight="1">
      <c r="J952" s="4"/>
    </row>
    <row r="953" ht="15.75" customHeight="1">
      <c r="J953" s="4"/>
    </row>
    <row r="954" ht="15.75" customHeight="1">
      <c r="J954" s="4"/>
    </row>
    <row r="955" ht="15.75" customHeight="1">
      <c r="J955" s="4"/>
    </row>
    <row r="956" ht="15.75" customHeight="1">
      <c r="J956" s="4"/>
    </row>
    <row r="957" ht="15.75" customHeight="1">
      <c r="J957" s="4"/>
    </row>
    <row r="958" ht="15.75" customHeight="1">
      <c r="J958" s="4"/>
    </row>
    <row r="959" ht="15.75" customHeight="1">
      <c r="J959" s="4"/>
    </row>
    <row r="960" ht="15.75" customHeight="1">
      <c r="J960" s="4"/>
    </row>
    <row r="961" ht="15.75" customHeight="1">
      <c r="J961" s="4"/>
    </row>
    <row r="962" ht="15.75" customHeight="1">
      <c r="J962" s="4"/>
    </row>
    <row r="963" ht="15.75" customHeight="1">
      <c r="J963" s="4"/>
    </row>
    <row r="964" ht="15.75" customHeight="1">
      <c r="J964" s="4"/>
    </row>
    <row r="965" ht="15.75" customHeight="1">
      <c r="J965" s="4"/>
    </row>
    <row r="966" ht="15.75" customHeight="1">
      <c r="J966" s="4"/>
    </row>
    <row r="967" ht="15.75" customHeight="1">
      <c r="J967" s="4"/>
    </row>
    <row r="968" ht="15.75" customHeight="1">
      <c r="J968" s="4"/>
    </row>
    <row r="969" ht="15.75" customHeight="1">
      <c r="J969" s="4"/>
    </row>
    <row r="970" ht="15.75" customHeight="1">
      <c r="J970" s="4"/>
    </row>
    <row r="971" ht="15.75" customHeight="1">
      <c r="J971" s="4"/>
    </row>
    <row r="972" ht="15.75" customHeight="1">
      <c r="J972" s="4"/>
    </row>
    <row r="973" ht="15.75" customHeight="1">
      <c r="J973" s="4"/>
    </row>
    <row r="974" ht="15.75" customHeight="1">
      <c r="J974" s="4"/>
    </row>
    <row r="975" ht="15.75" customHeight="1">
      <c r="J975" s="4"/>
    </row>
    <row r="976" ht="15.75" customHeight="1">
      <c r="J976" s="4"/>
    </row>
    <row r="977" ht="15.75" customHeight="1">
      <c r="J977" s="4"/>
    </row>
    <row r="978" ht="15.75" customHeight="1">
      <c r="J978" s="4"/>
    </row>
    <row r="979" ht="15.75" customHeight="1">
      <c r="J979" s="4"/>
    </row>
    <row r="980" ht="15.75" customHeight="1">
      <c r="J980" s="4"/>
    </row>
    <row r="981" ht="15.75" customHeight="1">
      <c r="J981" s="4"/>
    </row>
    <row r="982" ht="15.75" customHeight="1">
      <c r="J982" s="4"/>
    </row>
    <row r="983" ht="15.75" customHeight="1">
      <c r="J983" s="4"/>
    </row>
    <row r="984" ht="15.75" customHeight="1">
      <c r="J984" s="4"/>
    </row>
    <row r="985" ht="15.75" customHeight="1">
      <c r="J985" s="4"/>
    </row>
    <row r="986" ht="15.75" customHeight="1">
      <c r="J986" s="4"/>
    </row>
    <row r="987" ht="15.75" customHeight="1">
      <c r="J987" s="4"/>
    </row>
    <row r="988" ht="15.75" customHeight="1">
      <c r="J988" s="4"/>
    </row>
    <row r="989" ht="15.75" customHeight="1">
      <c r="J989" s="4"/>
    </row>
    <row r="990" ht="15.75" customHeight="1">
      <c r="J990" s="4"/>
    </row>
    <row r="991" ht="15.75" customHeight="1">
      <c r="J991" s="4"/>
    </row>
    <row r="992" ht="15.75" customHeight="1">
      <c r="J992" s="4"/>
    </row>
    <row r="993" ht="15.75" customHeight="1">
      <c r="J993" s="4"/>
    </row>
    <row r="994" ht="15.75" customHeight="1">
      <c r="J994" s="4"/>
    </row>
    <row r="995" ht="15.75" customHeight="1">
      <c r="J995" s="4"/>
    </row>
    <row r="996" ht="15.75" customHeight="1">
      <c r="J996" s="4"/>
    </row>
    <row r="997" ht="15.75" customHeight="1">
      <c r="J997" s="4"/>
    </row>
    <row r="998" ht="15.75" customHeight="1">
      <c r="J998" s="4"/>
    </row>
    <row r="999" ht="15.75" customHeight="1">
      <c r="J999" s="4"/>
    </row>
    <row r="1000" ht="15.75" customHeight="1">
      <c r="J1000" s="4"/>
    </row>
  </sheetData>
  <mergeCells count="4">
    <mergeCell ref="C3:E3"/>
    <mergeCell ref="P3:R3"/>
    <mergeCell ref="B18:E18"/>
    <mergeCell ref="B19:E19"/>
  </mergeCells>
  <printOptions/>
  <pageMargins bottom="0.75" footer="0.0" header="0.0" left="0.7" right="0.7" top="0.75"/>
  <pageSetup paperSize="9" orientation="portrait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7" width="8.86"/>
    <col customWidth="1" min="8" max="8" width="10.43"/>
    <col customWidth="1" min="9" max="14" width="8.86"/>
    <col customWidth="1" min="15" max="15" width="7.71"/>
    <col customWidth="1" min="16" max="16" width="11.29"/>
    <col customWidth="1" min="17" max="26" width="8.86"/>
  </cols>
  <sheetData>
    <row r="1">
      <c r="B1" s="1" t="s">
        <v>331</v>
      </c>
      <c r="H1" s="4"/>
      <c r="J1" s="4"/>
    </row>
    <row r="2">
      <c r="H2" s="4"/>
      <c r="J2" s="4"/>
    </row>
    <row r="3">
      <c r="C3" s="83" t="s">
        <v>332</v>
      </c>
      <c r="D3" s="79"/>
      <c r="E3" s="80"/>
      <c r="H3" s="4"/>
      <c r="J3" s="4"/>
      <c r="P3" s="83" t="s">
        <v>333</v>
      </c>
      <c r="Q3" s="79"/>
      <c r="R3" s="80"/>
    </row>
    <row r="4">
      <c r="B4" s="2">
        <v>1.0</v>
      </c>
      <c r="C4" s="2" t="s">
        <v>169</v>
      </c>
      <c r="D4" s="2">
        <v>244.0</v>
      </c>
      <c r="E4" s="84">
        <f t="shared" ref="E4:E16" si="1">D4</f>
        <v>244</v>
      </c>
      <c r="H4" s="4"/>
      <c r="J4" s="4"/>
      <c r="P4" s="2" t="s">
        <v>169</v>
      </c>
      <c r="Q4" s="2">
        <v>22.0</v>
      </c>
      <c r="R4" s="84">
        <f t="shared" ref="R4:R16" si="2">Q4</f>
        <v>22</v>
      </c>
    </row>
    <row r="5">
      <c r="B5" s="2">
        <v>2.0</v>
      </c>
      <c r="C5" s="2" t="s">
        <v>170</v>
      </c>
      <c r="D5" s="2">
        <v>176.0</v>
      </c>
      <c r="E5" s="84">
        <f t="shared" si="1"/>
        <v>176</v>
      </c>
      <c r="H5" s="4"/>
      <c r="J5" s="4"/>
      <c r="P5" s="2" t="s">
        <v>170</v>
      </c>
      <c r="Q5" s="2">
        <v>16.0</v>
      </c>
      <c r="R5" s="84">
        <f t="shared" si="2"/>
        <v>16</v>
      </c>
    </row>
    <row r="6">
      <c r="B6" s="2">
        <v>3.0</v>
      </c>
      <c r="C6" s="2" t="s">
        <v>325</v>
      </c>
      <c r="D6" s="2">
        <v>125.0</v>
      </c>
      <c r="E6" s="84">
        <f t="shared" si="1"/>
        <v>125</v>
      </c>
      <c r="H6" s="4"/>
      <c r="J6" s="4"/>
      <c r="P6" s="2" t="s">
        <v>210</v>
      </c>
      <c r="Q6" s="2">
        <v>12.0</v>
      </c>
      <c r="R6" s="84">
        <f t="shared" si="2"/>
        <v>12</v>
      </c>
    </row>
    <row r="7">
      <c r="B7" s="2">
        <v>4.0</v>
      </c>
      <c r="C7" s="2" t="s">
        <v>324</v>
      </c>
      <c r="D7" s="2">
        <v>105.0</v>
      </c>
      <c r="E7" s="84">
        <f t="shared" si="1"/>
        <v>105</v>
      </c>
      <c r="H7" s="4"/>
      <c r="J7" s="4"/>
      <c r="P7" s="2" t="s">
        <v>325</v>
      </c>
      <c r="Q7" s="2">
        <v>11.0</v>
      </c>
      <c r="R7" s="84">
        <f t="shared" si="2"/>
        <v>11</v>
      </c>
    </row>
    <row r="8">
      <c r="B8" s="2">
        <v>5.0</v>
      </c>
      <c r="C8" s="2" t="s">
        <v>210</v>
      </c>
      <c r="D8" s="2">
        <v>67.0</v>
      </c>
      <c r="E8" s="84">
        <f t="shared" si="1"/>
        <v>67</v>
      </c>
      <c r="H8" s="4"/>
      <c r="J8" s="4"/>
      <c r="P8" s="2" t="s">
        <v>324</v>
      </c>
      <c r="Q8" s="2">
        <v>9.0</v>
      </c>
      <c r="R8" s="84">
        <f t="shared" si="2"/>
        <v>9</v>
      </c>
    </row>
    <row r="9">
      <c r="B9" s="2">
        <v>6.0</v>
      </c>
      <c r="C9" s="2" t="s">
        <v>326</v>
      </c>
      <c r="D9" s="2">
        <v>47.0</v>
      </c>
      <c r="E9" s="84">
        <f t="shared" si="1"/>
        <v>47</v>
      </c>
      <c r="H9" s="4"/>
      <c r="J9" s="4"/>
      <c r="P9" s="2" t="s">
        <v>323</v>
      </c>
      <c r="Q9" s="2">
        <v>7.0</v>
      </c>
      <c r="R9" s="84">
        <f t="shared" si="2"/>
        <v>7</v>
      </c>
    </row>
    <row r="10">
      <c r="B10" s="2">
        <v>7.0</v>
      </c>
      <c r="C10" s="4" t="s">
        <v>175</v>
      </c>
      <c r="D10" s="2">
        <v>45.0</v>
      </c>
      <c r="E10" s="84">
        <f t="shared" si="1"/>
        <v>45</v>
      </c>
      <c r="H10" s="4"/>
      <c r="J10" s="4"/>
      <c r="P10" s="2" t="s">
        <v>175</v>
      </c>
      <c r="Q10" s="2">
        <v>4.0</v>
      </c>
      <c r="R10" s="84">
        <f t="shared" si="2"/>
        <v>4</v>
      </c>
    </row>
    <row r="11">
      <c r="B11" s="2">
        <v>8.0</v>
      </c>
      <c r="C11" s="2" t="s">
        <v>323</v>
      </c>
      <c r="D11" s="2">
        <v>39.0</v>
      </c>
      <c r="E11" s="84">
        <f t="shared" si="1"/>
        <v>39</v>
      </c>
      <c r="H11" s="4"/>
      <c r="J11" s="4"/>
      <c r="P11" s="2" t="s">
        <v>174</v>
      </c>
      <c r="Q11" s="2">
        <v>3.0</v>
      </c>
      <c r="R11" s="84">
        <f t="shared" si="2"/>
        <v>3</v>
      </c>
    </row>
    <row r="12">
      <c r="B12" s="2">
        <v>9.0</v>
      </c>
      <c r="C12" s="4" t="s">
        <v>174</v>
      </c>
      <c r="D12" s="2">
        <v>23.0</v>
      </c>
      <c r="E12" s="84">
        <f t="shared" si="1"/>
        <v>23</v>
      </c>
      <c r="H12" s="4"/>
      <c r="J12" s="4"/>
      <c r="P12" s="2" t="s">
        <v>326</v>
      </c>
      <c r="Q12" s="2">
        <v>2.0</v>
      </c>
      <c r="R12" s="84">
        <f t="shared" si="2"/>
        <v>2</v>
      </c>
    </row>
    <row r="13">
      <c r="B13" s="2">
        <v>10.0</v>
      </c>
      <c r="C13" s="2" t="s">
        <v>181</v>
      </c>
      <c r="D13" s="2">
        <v>12.0</v>
      </c>
      <c r="E13" s="84">
        <f t="shared" si="1"/>
        <v>12</v>
      </c>
      <c r="H13" s="4"/>
      <c r="J13" s="4"/>
      <c r="P13" s="2" t="s">
        <v>181</v>
      </c>
      <c r="Q13" s="2">
        <v>1.0</v>
      </c>
      <c r="R13" s="84">
        <f t="shared" si="2"/>
        <v>1</v>
      </c>
    </row>
    <row r="14">
      <c r="B14" s="2">
        <v>11.0</v>
      </c>
      <c r="C14" s="2" t="s">
        <v>327</v>
      </c>
      <c r="D14" s="2">
        <v>10.0</v>
      </c>
      <c r="E14" s="84">
        <f t="shared" si="1"/>
        <v>10</v>
      </c>
      <c r="H14" s="4"/>
      <c r="J14" s="4"/>
      <c r="P14" s="2" t="s">
        <v>334</v>
      </c>
      <c r="Q14" s="2">
        <v>0.0</v>
      </c>
      <c r="R14" s="84">
        <f t="shared" si="2"/>
        <v>0</v>
      </c>
    </row>
    <row r="15">
      <c r="B15" s="2">
        <v>12.0</v>
      </c>
      <c r="C15" s="2" t="s">
        <v>328</v>
      </c>
      <c r="D15" s="2">
        <v>1.0</v>
      </c>
      <c r="E15" s="84">
        <f t="shared" si="1"/>
        <v>1</v>
      </c>
      <c r="H15" s="4"/>
      <c r="J15" s="4"/>
      <c r="P15" s="4" t="s">
        <v>327</v>
      </c>
      <c r="Q15" s="2">
        <v>0.0</v>
      </c>
      <c r="R15" s="84">
        <f t="shared" si="2"/>
        <v>0</v>
      </c>
    </row>
    <row r="16">
      <c r="B16" s="2">
        <v>13.0</v>
      </c>
      <c r="C16" s="2" t="s">
        <v>178</v>
      </c>
      <c r="D16" s="2">
        <v>0.0</v>
      </c>
      <c r="E16" s="84">
        <f t="shared" si="1"/>
        <v>0</v>
      </c>
      <c r="H16" s="4"/>
      <c r="J16" s="4"/>
      <c r="P16" s="4" t="s">
        <v>328</v>
      </c>
      <c r="Q16" s="2">
        <v>0.0</v>
      </c>
      <c r="R16" s="84">
        <f t="shared" si="2"/>
        <v>0</v>
      </c>
    </row>
    <row r="17">
      <c r="H17" s="4"/>
      <c r="J17" s="4"/>
    </row>
    <row r="18">
      <c r="B18" s="78" t="s">
        <v>329</v>
      </c>
      <c r="C18" s="79"/>
      <c r="D18" s="79"/>
      <c r="E18" s="80"/>
      <c r="F18" s="1"/>
      <c r="G18" s="1"/>
      <c r="H18" s="4"/>
      <c r="J18" s="4"/>
    </row>
    <row r="19" ht="15.0" customHeight="1">
      <c r="B19" s="83" t="s">
        <v>332</v>
      </c>
      <c r="C19" s="79"/>
      <c r="D19" s="79"/>
      <c r="E19" s="80"/>
      <c r="H19" s="4"/>
      <c r="J19" s="4"/>
      <c r="P19" s="2"/>
    </row>
    <row r="20">
      <c r="A20" s="2">
        <v>1.0</v>
      </c>
      <c r="B20" s="2" t="s">
        <v>20</v>
      </c>
      <c r="C20" s="2" t="s">
        <v>210</v>
      </c>
      <c r="D20" s="2">
        <v>1.0</v>
      </c>
      <c r="E20" s="84">
        <f t="shared" ref="E20:E32" si="3">D20</f>
        <v>1</v>
      </c>
      <c r="H20" s="4"/>
      <c r="I20" s="4"/>
      <c r="P20" s="2"/>
    </row>
    <row r="21" ht="15.75" customHeight="1">
      <c r="A21" s="2">
        <v>2.0</v>
      </c>
      <c r="B21" s="2" t="s">
        <v>20</v>
      </c>
      <c r="C21" s="2" t="s">
        <v>323</v>
      </c>
      <c r="D21" s="2">
        <v>1.0</v>
      </c>
      <c r="E21" s="84">
        <f t="shared" si="3"/>
        <v>1</v>
      </c>
      <c r="H21" s="4"/>
      <c r="I21" s="4"/>
    </row>
    <row r="22" ht="15.75" customHeight="1">
      <c r="A22" s="2">
        <v>3.0</v>
      </c>
      <c r="B22" s="2" t="s">
        <v>20</v>
      </c>
      <c r="C22" s="2" t="s">
        <v>324</v>
      </c>
      <c r="D22" s="2">
        <v>1.0</v>
      </c>
      <c r="E22" s="84">
        <f t="shared" si="3"/>
        <v>1</v>
      </c>
      <c r="H22" s="4"/>
      <c r="I22" s="4"/>
    </row>
    <row r="23" ht="15.75" customHeight="1">
      <c r="A23" s="2">
        <v>4.0</v>
      </c>
      <c r="B23" s="2" t="s">
        <v>20</v>
      </c>
      <c r="C23" s="2" t="s">
        <v>169</v>
      </c>
      <c r="D23" s="2">
        <v>0.0</v>
      </c>
      <c r="E23" s="84">
        <f t="shared" si="3"/>
        <v>0</v>
      </c>
      <c r="H23" s="4"/>
      <c r="I23" s="4"/>
    </row>
    <row r="24" ht="15.75" customHeight="1">
      <c r="A24" s="2">
        <v>5.0</v>
      </c>
      <c r="B24" s="2" t="s">
        <v>20</v>
      </c>
      <c r="C24" s="2" t="s">
        <v>170</v>
      </c>
      <c r="D24" s="2">
        <v>0.0</v>
      </c>
      <c r="E24" s="84">
        <f t="shared" si="3"/>
        <v>0</v>
      </c>
      <c r="H24" s="4"/>
      <c r="I24" s="4"/>
    </row>
    <row r="25" ht="15.75" customHeight="1">
      <c r="A25" s="2">
        <v>6.0</v>
      </c>
      <c r="B25" s="2" t="s">
        <v>20</v>
      </c>
      <c r="C25" s="2" t="s">
        <v>174</v>
      </c>
      <c r="D25" s="2">
        <v>0.0</v>
      </c>
      <c r="E25" s="84">
        <f t="shared" si="3"/>
        <v>0</v>
      </c>
      <c r="F25" s="4"/>
      <c r="H25" s="4"/>
      <c r="I25" s="4"/>
    </row>
    <row r="26" ht="15.75" customHeight="1">
      <c r="A26" s="2">
        <v>7.0</v>
      </c>
      <c r="B26" s="2" t="s">
        <v>20</v>
      </c>
      <c r="C26" s="2" t="s">
        <v>175</v>
      </c>
      <c r="D26" s="2">
        <v>0.0</v>
      </c>
      <c r="E26" s="84">
        <f t="shared" si="3"/>
        <v>0</v>
      </c>
      <c r="H26" s="4"/>
      <c r="I26" s="4"/>
      <c r="P26" s="2"/>
    </row>
    <row r="27" ht="15.75" customHeight="1">
      <c r="A27" s="2">
        <v>8.0</v>
      </c>
      <c r="B27" s="2" t="s">
        <v>20</v>
      </c>
      <c r="C27" s="2" t="s">
        <v>325</v>
      </c>
      <c r="D27" s="2">
        <v>0.0</v>
      </c>
      <c r="E27" s="84">
        <f t="shared" si="3"/>
        <v>0</v>
      </c>
      <c r="F27" s="4"/>
      <c r="H27" s="4"/>
      <c r="I27" s="4"/>
    </row>
    <row r="28" ht="15.75" customHeight="1">
      <c r="A28" s="2">
        <v>9.0</v>
      </c>
      <c r="B28" s="2" t="s">
        <v>20</v>
      </c>
      <c r="C28" s="2" t="s">
        <v>326</v>
      </c>
      <c r="D28" s="2">
        <v>0.0</v>
      </c>
      <c r="E28" s="84">
        <f t="shared" si="3"/>
        <v>0</v>
      </c>
      <c r="H28" s="4"/>
      <c r="I28" s="4"/>
    </row>
    <row r="29" ht="15.75" customHeight="1">
      <c r="A29" s="2">
        <v>10.0</v>
      </c>
      <c r="B29" s="2" t="s">
        <v>20</v>
      </c>
      <c r="C29" s="2" t="s">
        <v>178</v>
      </c>
      <c r="D29" s="2">
        <v>0.0</v>
      </c>
      <c r="E29" s="84">
        <f t="shared" si="3"/>
        <v>0</v>
      </c>
      <c r="H29" s="4"/>
      <c r="I29" s="4"/>
      <c r="P29" s="2"/>
    </row>
    <row r="30" ht="15.75" customHeight="1">
      <c r="A30" s="2">
        <v>11.0</v>
      </c>
      <c r="B30" s="2" t="s">
        <v>20</v>
      </c>
      <c r="C30" s="2" t="s">
        <v>327</v>
      </c>
      <c r="D30" s="2">
        <v>0.0</v>
      </c>
      <c r="E30" s="84">
        <f t="shared" si="3"/>
        <v>0</v>
      </c>
      <c r="H30" s="4"/>
      <c r="I30" s="4"/>
      <c r="P30" s="4"/>
    </row>
    <row r="31" ht="15.75" customHeight="1">
      <c r="A31" s="2">
        <v>12.0</v>
      </c>
      <c r="B31" s="2" t="s">
        <v>20</v>
      </c>
      <c r="C31" s="2" t="s">
        <v>328</v>
      </c>
      <c r="D31" s="2">
        <v>0.0</v>
      </c>
      <c r="E31" s="84">
        <f t="shared" si="3"/>
        <v>0</v>
      </c>
      <c r="H31" s="4"/>
      <c r="I31" s="4"/>
      <c r="P31" s="4"/>
    </row>
    <row r="32" ht="15.75" customHeight="1">
      <c r="A32" s="2">
        <v>13.0</v>
      </c>
      <c r="B32" s="2" t="s">
        <v>20</v>
      </c>
      <c r="C32" s="2" t="s">
        <v>181</v>
      </c>
      <c r="D32" s="2">
        <v>0.0</v>
      </c>
      <c r="E32" s="84">
        <f t="shared" si="3"/>
        <v>0</v>
      </c>
      <c r="H32" s="4"/>
      <c r="I32" s="4"/>
    </row>
    <row r="33" ht="15.75" customHeight="1">
      <c r="C33" s="2"/>
      <c r="D33" s="2"/>
      <c r="E33" s="84"/>
      <c r="G33" s="4"/>
      <c r="I33" s="4"/>
    </row>
    <row r="34" ht="15.75" customHeight="1">
      <c r="A34" s="2">
        <v>14.0</v>
      </c>
      <c r="B34" s="2" t="s">
        <v>22</v>
      </c>
      <c r="C34" s="2" t="s">
        <v>170</v>
      </c>
      <c r="D34" s="2">
        <v>4.0</v>
      </c>
      <c r="E34" s="84">
        <f t="shared" ref="E34:E46" si="4">D34</f>
        <v>4</v>
      </c>
      <c r="G34" s="4"/>
      <c r="I34" s="4"/>
    </row>
    <row r="35" ht="15.75" customHeight="1">
      <c r="A35" s="2">
        <v>15.0</v>
      </c>
      <c r="B35" s="2" t="s">
        <v>22</v>
      </c>
      <c r="C35" s="2" t="s">
        <v>324</v>
      </c>
      <c r="D35" s="2">
        <v>3.0</v>
      </c>
      <c r="E35" s="84">
        <f t="shared" si="4"/>
        <v>3</v>
      </c>
      <c r="G35" s="4"/>
      <c r="I35" s="4"/>
    </row>
    <row r="36" ht="15.75" customHeight="1">
      <c r="A36" s="2">
        <v>16.0</v>
      </c>
      <c r="B36" s="2" t="s">
        <v>22</v>
      </c>
      <c r="C36" s="2" t="s">
        <v>175</v>
      </c>
      <c r="D36" s="2">
        <v>2.0</v>
      </c>
      <c r="E36" s="84">
        <f t="shared" si="4"/>
        <v>2</v>
      </c>
      <c r="G36" s="4"/>
      <c r="I36" s="4"/>
    </row>
    <row r="37" ht="15.75" customHeight="1">
      <c r="A37" s="2">
        <v>17.0</v>
      </c>
      <c r="B37" s="2" t="s">
        <v>22</v>
      </c>
      <c r="C37" s="2" t="s">
        <v>323</v>
      </c>
      <c r="D37" s="2">
        <v>1.0</v>
      </c>
      <c r="E37" s="84">
        <f t="shared" si="4"/>
        <v>1</v>
      </c>
      <c r="G37" s="4"/>
      <c r="I37" s="4"/>
    </row>
    <row r="38" ht="15.75" customHeight="1">
      <c r="A38" s="2">
        <v>18.0</v>
      </c>
      <c r="B38" s="2" t="s">
        <v>22</v>
      </c>
      <c r="C38" s="2" t="s">
        <v>169</v>
      </c>
      <c r="D38" s="2">
        <v>1.0</v>
      </c>
      <c r="E38" s="84">
        <f t="shared" si="4"/>
        <v>1</v>
      </c>
      <c r="G38" s="4"/>
      <c r="I38" s="4"/>
    </row>
    <row r="39" ht="15.75" customHeight="1">
      <c r="A39" s="2">
        <v>19.0</v>
      </c>
      <c r="B39" s="2" t="s">
        <v>22</v>
      </c>
      <c r="C39" s="2" t="s">
        <v>174</v>
      </c>
      <c r="D39" s="2">
        <v>0.0</v>
      </c>
      <c r="E39" s="84">
        <f t="shared" si="4"/>
        <v>0</v>
      </c>
      <c r="G39" s="4"/>
      <c r="I39" s="4"/>
    </row>
    <row r="40" ht="15.75" customHeight="1">
      <c r="A40" s="2">
        <v>20.0</v>
      </c>
      <c r="B40" s="2" t="s">
        <v>22</v>
      </c>
      <c r="C40" s="2" t="s">
        <v>328</v>
      </c>
      <c r="D40" s="2">
        <v>0.0</v>
      </c>
      <c r="E40" s="84">
        <f t="shared" si="4"/>
        <v>0</v>
      </c>
      <c r="G40" s="4"/>
      <c r="I40" s="4"/>
    </row>
    <row r="41" ht="15.75" customHeight="1">
      <c r="A41" s="2">
        <v>21.0</v>
      </c>
      <c r="B41" s="2" t="s">
        <v>22</v>
      </c>
      <c r="C41" s="2" t="s">
        <v>326</v>
      </c>
      <c r="D41" s="2">
        <v>0.0</v>
      </c>
      <c r="E41" s="84">
        <f t="shared" si="4"/>
        <v>0</v>
      </c>
      <c r="G41" s="4"/>
      <c r="I41" s="4"/>
    </row>
    <row r="42" ht="15.75" customHeight="1">
      <c r="A42" s="2">
        <v>22.0</v>
      </c>
      <c r="B42" s="2" t="s">
        <v>22</v>
      </c>
      <c r="C42" s="2" t="s">
        <v>210</v>
      </c>
      <c r="D42" s="2">
        <v>0.0</v>
      </c>
      <c r="E42" s="84">
        <f t="shared" si="4"/>
        <v>0</v>
      </c>
      <c r="G42" s="4"/>
      <c r="I42" s="4"/>
    </row>
    <row r="43" ht="15.75" customHeight="1">
      <c r="A43" s="2">
        <v>23.0</v>
      </c>
      <c r="B43" s="2" t="s">
        <v>22</v>
      </c>
      <c r="C43" s="2" t="s">
        <v>181</v>
      </c>
      <c r="D43" s="2">
        <v>0.0</v>
      </c>
      <c r="E43" s="84">
        <f t="shared" si="4"/>
        <v>0</v>
      </c>
      <c r="G43" s="4"/>
      <c r="I43" s="4"/>
    </row>
    <row r="44" ht="15.75" customHeight="1">
      <c r="A44" s="2">
        <v>24.0</v>
      </c>
      <c r="B44" s="2" t="s">
        <v>22</v>
      </c>
      <c r="C44" s="2" t="s">
        <v>325</v>
      </c>
      <c r="D44" s="2">
        <v>0.0</v>
      </c>
      <c r="E44" s="84">
        <f t="shared" si="4"/>
        <v>0</v>
      </c>
      <c r="G44" s="4"/>
      <c r="I44" s="4"/>
    </row>
    <row r="45" ht="15.75" customHeight="1">
      <c r="A45" s="2">
        <v>25.0</v>
      </c>
      <c r="B45" s="2" t="s">
        <v>22</v>
      </c>
      <c r="C45" s="2" t="s">
        <v>178</v>
      </c>
      <c r="D45" s="2">
        <v>0.0</v>
      </c>
      <c r="E45" s="84">
        <f t="shared" si="4"/>
        <v>0</v>
      </c>
      <c r="G45" s="2"/>
      <c r="I45" s="4"/>
    </row>
    <row r="46" ht="15.75" customHeight="1">
      <c r="A46" s="2">
        <v>26.0</v>
      </c>
      <c r="B46" s="2" t="s">
        <v>22</v>
      </c>
      <c r="C46" s="2" t="s">
        <v>327</v>
      </c>
      <c r="D46" s="2">
        <v>0.0</v>
      </c>
      <c r="E46" s="84">
        <f t="shared" si="4"/>
        <v>0</v>
      </c>
      <c r="G46" s="2"/>
      <c r="I46" s="4"/>
    </row>
    <row r="47" ht="15.75" customHeight="1">
      <c r="C47" s="2"/>
      <c r="D47" s="2"/>
      <c r="E47" s="84"/>
      <c r="G47" s="2"/>
      <c r="I47" s="4"/>
    </row>
    <row r="48" ht="15.75" customHeight="1">
      <c r="A48" s="2">
        <v>27.0</v>
      </c>
      <c r="B48" s="2" t="s">
        <v>8</v>
      </c>
      <c r="C48" s="2" t="s">
        <v>169</v>
      </c>
      <c r="D48" s="2">
        <v>74.0</v>
      </c>
      <c r="E48" s="84">
        <f t="shared" ref="E48:E60" si="5">D48</f>
        <v>74</v>
      </c>
      <c r="G48" s="2"/>
      <c r="I48" s="2"/>
    </row>
    <row r="49" ht="15.75" customHeight="1">
      <c r="A49" s="2">
        <v>28.0</v>
      </c>
      <c r="B49" s="2" t="s">
        <v>8</v>
      </c>
      <c r="C49" s="2" t="s">
        <v>325</v>
      </c>
      <c r="D49" s="2">
        <v>53.0</v>
      </c>
      <c r="E49" s="84">
        <f t="shared" si="5"/>
        <v>53</v>
      </c>
      <c r="G49" s="2"/>
      <c r="I49" s="2"/>
    </row>
    <row r="50" ht="15.75" customHeight="1">
      <c r="A50" s="2">
        <v>29.0</v>
      </c>
      <c r="B50" s="2" t="s">
        <v>8</v>
      </c>
      <c r="C50" s="2" t="s">
        <v>170</v>
      </c>
      <c r="D50" s="2">
        <v>30.0</v>
      </c>
      <c r="E50" s="84">
        <f t="shared" si="5"/>
        <v>30</v>
      </c>
      <c r="G50" s="2"/>
      <c r="I50" s="2"/>
    </row>
    <row r="51" ht="15.75" customHeight="1">
      <c r="A51" s="2">
        <v>30.0</v>
      </c>
      <c r="B51" s="2" t="s">
        <v>8</v>
      </c>
      <c r="C51" s="2" t="s">
        <v>324</v>
      </c>
      <c r="D51" s="2">
        <v>24.0</v>
      </c>
      <c r="E51" s="84">
        <f t="shared" si="5"/>
        <v>24</v>
      </c>
      <c r="G51" s="2"/>
      <c r="I51" s="2"/>
    </row>
    <row r="52" ht="15.75" customHeight="1">
      <c r="A52" s="2">
        <v>31.0</v>
      </c>
      <c r="B52" s="2" t="s">
        <v>8</v>
      </c>
      <c r="C52" s="2" t="s">
        <v>210</v>
      </c>
      <c r="D52" s="2">
        <v>14.0</v>
      </c>
      <c r="E52" s="84">
        <f t="shared" si="5"/>
        <v>14</v>
      </c>
      <c r="G52" s="2"/>
      <c r="I52" s="2"/>
    </row>
    <row r="53" ht="15.75" customHeight="1">
      <c r="A53" s="2">
        <v>32.0</v>
      </c>
      <c r="B53" s="2" t="s">
        <v>8</v>
      </c>
      <c r="C53" s="2" t="s">
        <v>174</v>
      </c>
      <c r="D53" s="2">
        <v>12.0</v>
      </c>
      <c r="E53" s="84">
        <f t="shared" si="5"/>
        <v>12</v>
      </c>
      <c r="G53" s="2"/>
      <c r="I53" s="2"/>
    </row>
    <row r="54" ht="15.75" customHeight="1">
      <c r="A54" s="2">
        <v>33.0</v>
      </c>
      <c r="B54" s="2" t="s">
        <v>8</v>
      </c>
      <c r="C54" s="2" t="s">
        <v>327</v>
      </c>
      <c r="D54" s="2">
        <v>10.0</v>
      </c>
      <c r="E54" s="84">
        <f t="shared" si="5"/>
        <v>10</v>
      </c>
      <c r="G54" s="2"/>
      <c r="I54" s="2"/>
    </row>
    <row r="55" ht="15.75" customHeight="1">
      <c r="A55" s="2">
        <v>34.0</v>
      </c>
      <c r="B55" s="2" t="s">
        <v>8</v>
      </c>
      <c r="C55" s="2" t="s">
        <v>326</v>
      </c>
      <c r="D55" s="2">
        <v>9.0</v>
      </c>
      <c r="E55" s="84">
        <f t="shared" si="5"/>
        <v>9</v>
      </c>
      <c r="G55" s="2"/>
      <c r="I55" s="2"/>
    </row>
    <row r="56" ht="15.75" customHeight="1">
      <c r="A56" s="2">
        <v>35.0</v>
      </c>
      <c r="B56" s="2" t="s">
        <v>8</v>
      </c>
      <c r="C56" s="2" t="s">
        <v>175</v>
      </c>
      <c r="D56" s="2">
        <v>3.0</v>
      </c>
      <c r="E56" s="84">
        <f t="shared" si="5"/>
        <v>3</v>
      </c>
      <c r="G56" s="2"/>
      <c r="I56" s="2"/>
    </row>
    <row r="57" ht="15.75" customHeight="1">
      <c r="A57" s="2">
        <v>36.0</v>
      </c>
      <c r="B57" s="2" t="s">
        <v>8</v>
      </c>
      <c r="C57" s="2" t="s">
        <v>181</v>
      </c>
      <c r="D57" s="2">
        <v>2.0</v>
      </c>
      <c r="E57" s="84">
        <f t="shared" si="5"/>
        <v>2</v>
      </c>
      <c r="G57" s="2"/>
      <c r="I57" s="2"/>
    </row>
    <row r="58" ht="15.75" customHeight="1">
      <c r="A58" s="2">
        <v>37.0</v>
      </c>
      <c r="B58" s="2" t="s">
        <v>8</v>
      </c>
      <c r="C58" s="2" t="s">
        <v>323</v>
      </c>
      <c r="D58" s="2">
        <v>1.0</v>
      </c>
      <c r="E58" s="84">
        <f t="shared" si="5"/>
        <v>1</v>
      </c>
      <c r="G58" s="4"/>
      <c r="I58" s="2"/>
    </row>
    <row r="59" ht="15.75" customHeight="1">
      <c r="A59" s="2">
        <v>38.0</v>
      </c>
      <c r="B59" s="2" t="s">
        <v>8</v>
      </c>
      <c r="C59" s="2" t="s">
        <v>178</v>
      </c>
      <c r="D59" s="2">
        <v>0.0</v>
      </c>
      <c r="E59" s="84">
        <f t="shared" si="5"/>
        <v>0</v>
      </c>
      <c r="G59" s="4"/>
      <c r="I59" s="2"/>
    </row>
    <row r="60" ht="15.75" customHeight="1">
      <c r="A60" s="2">
        <v>39.0</v>
      </c>
      <c r="B60" s="2" t="s">
        <v>8</v>
      </c>
      <c r="C60" s="2" t="s">
        <v>328</v>
      </c>
      <c r="D60" s="2">
        <v>0.0</v>
      </c>
      <c r="E60" s="84">
        <f t="shared" si="5"/>
        <v>0</v>
      </c>
      <c r="G60" s="4"/>
      <c r="I60" s="2"/>
    </row>
    <row r="61" ht="15.75" customHeight="1">
      <c r="C61" s="2"/>
      <c r="D61" s="2"/>
      <c r="E61" s="84"/>
      <c r="G61" s="4"/>
      <c r="I61" s="4"/>
    </row>
    <row r="62" ht="15.75" customHeight="1">
      <c r="A62" s="2">
        <v>40.0</v>
      </c>
      <c r="B62" s="2" t="s">
        <v>193</v>
      </c>
      <c r="C62" s="2" t="s">
        <v>170</v>
      </c>
      <c r="D62" s="2">
        <v>0.0</v>
      </c>
      <c r="E62" s="84">
        <f t="shared" ref="E62:E74" si="6">D62</f>
        <v>0</v>
      </c>
      <c r="G62" s="4"/>
      <c r="I62" s="4"/>
    </row>
    <row r="63" ht="15.75" customHeight="1">
      <c r="A63" s="2">
        <v>41.0</v>
      </c>
      <c r="B63" s="2" t="s">
        <v>193</v>
      </c>
      <c r="C63" s="2" t="s">
        <v>169</v>
      </c>
      <c r="D63" s="2">
        <v>0.0</v>
      </c>
      <c r="E63" s="84">
        <f t="shared" si="6"/>
        <v>0</v>
      </c>
      <c r="G63" s="4"/>
      <c r="I63" s="4"/>
    </row>
    <row r="64" ht="15.75" customHeight="1">
      <c r="A64" s="2">
        <v>42.0</v>
      </c>
      <c r="B64" s="2" t="s">
        <v>193</v>
      </c>
      <c r="C64" s="2" t="s">
        <v>325</v>
      </c>
      <c r="D64" s="2">
        <v>0.0</v>
      </c>
      <c r="E64" s="84">
        <f t="shared" si="6"/>
        <v>0</v>
      </c>
      <c r="G64" s="4"/>
      <c r="I64" s="4"/>
    </row>
    <row r="65" ht="15.75" customHeight="1">
      <c r="A65" s="2">
        <v>43.0</v>
      </c>
      <c r="B65" s="2" t="s">
        <v>193</v>
      </c>
      <c r="C65" s="2" t="s">
        <v>175</v>
      </c>
      <c r="D65" s="2">
        <v>0.0</v>
      </c>
      <c r="E65" s="84">
        <f t="shared" si="6"/>
        <v>0</v>
      </c>
      <c r="G65" s="4"/>
      <c r="I65" s="4"/>
    </row>
    <row r="66" ht="15.75" customHeight="1">
      <c r="A66" s="2">
        <v>44.0</v>
      </c>
      <c r="B66" s="2" t="s">
        <v>193</v>
      </c>
      <c r="C66" s="2" t="s">
        <v>323</v>
      </c>
      <c r="D66" s="2">
        <v>0.0</v>
      </c>
      <c r="E66" s="84">
        <f t="shared" si="6"/>
        <v>0</v>
      </c>
      <c r="G66" s="4"/>
      <c r="I66" s="4"/>
    </row>
    <row r="67" ht="15.75" customHeight="1">
      <c r="A67" s="2">
        <v>45.0</v>
      </c>
      <c r="B67" s="2" t="s">
        <v>193</v>
      </c>
      <c r="C67" s="2" t="s">
        <v>328</v>
      </c>
      <c r="D67" s="2">
        <v>0.0</v>
      </c>
      <c r="E67" s="84">
        <f t="shared" si="6"/>
        <v>0</v>
      </c>
      <c r="G67" s="4"/>
      <c r="I67" s="4"/>
    </row>
    <row r="68" ht="15.75" customHeight="1">
      <c r="A68" s="2">
        <v>46.0</v>
      </c>
      <c r="B68" s="2" t="s">
        <v>193</v>
      </c>
      <c r="C68" s="2" t="s">
        <v>327</v>
      </c>
      <c r="D68" s="2">
        <v>0.0</v>
      </c>
      <c r="E68" s="84">
        <f t="shared" si="6"/>
        <v>0</v>
      </c>
      <c r="G68" s="4"/>
      <c r="I68" s="4"/>
    </row>
    <row r="69" ht="15.75" customHeight="1">
      <c r="A69" s="2">
        <v>47.0</v>
      </c>
      <c r="B69" s="2" t="s">
        <v>193</v>
      </c>
      <c r="C69" s="2" t="s">
        <v>324</v>
      </c>
      <c r="D69" s="2">
        <v>0.0</v>
      </c>
      <c r="E69" s="84">
        <f t="shared" si="6"/>
        <v>0</v>
      </c>
      <c r="G69" s="4"/>
      <c r="I69" s="4"/>
    </row>
    <row r="70" ht="15.75" customHeight="1">
      <c r="A70" s="2">
        <v>48.0</v>
      </c>
      <c r="B70" s="2" t="s">
        <v>193</v>
      </c>
      <c r="C70" s="2" t="s">
        <v>181</v>
      </c>
      <c r="D70" s="2">
        <v>0.0</v>
      </c>
      <c r="E70" s="84">
        <f t="shared" si="6"/>
        <v>0</v>
      </c>
      <c r="G70" s="4"/>
      <c r="I70" s="4"/>
    </row>
    <row r="71" ht="15.75" customHeight="1">
      <c r="A71" s="2">
        <v>49.0</v>
      </c>
      <c r="B71" s="2" t="s">
        <v>193</v>
      </c>
      <c r="C71" s="2" t="s">
        <v>174</v>
      </c>
      <c r="D71" s="2">
        <v>0.0</v>
      </c>
      <c r="E71" s="84">
        <f t="shared" si="6"/>
        <v>0</v>
      </c>
      <c r="G71" s="4"/>
      <c r="I71" s="4"/>
    </row>
    <row r="72" ht="15.75" customHeight="1">
      <c r="A72" s="2">
        <v>50.0</v>
      </c>
      <c r="B72" s="2" t="s">
        <v>193</v>
      </c>
      <c r="C72" s="2" t="s">
        <v>178</v>
      </c>
      <c r="D72" s="2">
        <v>0.0</v>
      </c>
      <c r="E72" s="84">
        <f t="shared" si="6"/>
        <v>0</v>
      </c>
      <c r="G72" s="4"/>
      <c r="I72" s="4"/>
    </row>
    <row r="73" ht="15.75" customHeight="1">
      <c r="A73" s="2">
        <v>51.0</v>
      </c>
      <c r="B73" s="2" t="s">
        <v>193</v>
      </c>
      <c r="C73" s="2" t="s">
        <v>210</v>
      </c>
      <c r="D73" s="2">
        <v>0.0</v>
      </c>
      <c r="E73" s="84">
        <f t="shared" si="6"/>
        <v>0</v>
      </c>
      <c r="G73" s="4"/>
      <c r="I73" s="4"/>
    </row>
    <row r="74" ht="15.75" customHeight="1">
      <c r="A74" s="2">
        <v>52.0</v>
      </c>
      <c r="B74" s="2" t="s">
        <v>193</v>
      </c>
      <c r="C74" s="2" t="s">
        <v>326</v>
      </c>
      <c r="D74" s="2">
        <v>0.0</v>
      </c>
      <c r="E74" s="84">
        <f t="shared" si="6"/>
        <v>0</v>
      </c>
      <c r="G74" s="4"/>
      <c r="I74" s="4"/>
    </row>
    <row r="75" ht="15.75" customHeight="1">
      <c r="C75" s="2"/>
      <c r="D75" s="2"/>
      <c r="E75" s="84"/>
      <c r="G75" s="4"/>
      <c r="I75" s="4"/>
    </row>
    <row r="76" ht="15.75" customHeight="1">
      <c r="A76" s="2">
        <v>53.0</v>
      </c>
      <c r="B76" s="2" t="s">
        <v>13</v>
      </c>
      <c r="C76" s="2" t="s">
        <v>170</v>
      </c>
      <c r="D76" s="2">
        <v>33.0</v>
      </c>
      <c r="E76" s="84">
        <f t="shared" ref="E76:E88" si="7">D76</f>
        <v>33</v>
      </c>
      <c r="G76" s="4"/>
      <c r="I76" s="4"/>
    </row>
    <row r="77" ht="15.75" customHeight="1">
      <c r="A77" s="2">
        <v>54.0</v>
      </c>
      <c r="B77" s="2" t="s">
        <v>13</v>
      </c>
      <c r="C77" s="2" t="s">
        <v>169</v>
      </c>
      <c r="D77" s="2">
        <v>20.0</v>
      </c>
      <c r="E77" s="84">
        <f t="shared" si="7"/>
        <v>20</v>
      </c>
      <c r="G77" s="4"/>
      <c r="I77" s="4"/>
    </row>
    <row r="78" ht="15.75" customHeight="1">
      <c r="A78" s="2">
        <v>55.0</v>
      </c>
      <c r="B78" s="2" t="s">
        <v>13</v>
      </c>
      <c r="C78" s="2" t="s">
        <v>175</v>
      </c>
      <c r="D78" s="2">
        <v>16.0</v>
      </c>
      <c r="E78" s="84">
        <f t="shared" si="7"/>
        <v>16</v>
      </c>
      <c r="G78" s="4"/>
      <c r="I78" s="4"/>
    </row>
    <row r="79" ht="15.75" customHeight="1">
      <c r="A79" s="2">
        <v>56.0</v>
      </c>
      <c r="B79" s="2" t="s">
        <v>13</v>
      </c>
      <c r="C79" s="2" t="s">
        <v>325</v>
      </c>
      <c r="D79" s="2">
        <v>10.0</v>
      </c>
      <c r="E79" s="84">
        <f t="shared" si="7"/>
        <v>10</v>
      </c>
      <c r="G79" s="4"/>
      <c r="I79" s="4"/>
    </row>
    <row r="80" ht="15.75" customHeight="1">
      <c r="A80" s="2">
        <v>57.0</v>
      </c>
      <c r="B80" s="2" t="s">
        <v>13</v>
      </c>
      <c r="C80" s="2" t="s">
        <v>326</v>
      </c>
      <c r="D80" s="2">
        <v>7.0</v>
      </c>
      <c r="E80" s="84">
        <f t="shared" si="7"/>
        <v>7</v>
      </c>
      <c r="G80" s="4"/>
      <c r="I80" s="4"/>
    </row>
    <row r="81" ht="15.75" customHeight="1">
      <c r="A81" s="2">
        <v>58.0</v>
      </c>
      <c r="B81" s="2" t="s">
        <v>13</v>
      </c>
      <c r="C81" s="2" t="s">
        <v>324</v>
      </c>
      <c r="D81" s="2">
        <v>6.0</v>
      </c>
      <c r="E81" s="84">
        <f t="shared" si="7"/>
        <v>6</v>
      </c>
      <c r="G81" s="4"/>
      <c r="I81" s="4"/>
    </row>
    <row r="82" ht="15.75" customHeight="1">
      <c r="A82" s="2">
        <v>59.0</v>
      </c>
      <c r="B82" s="2" t="s">
        <v>13</v>
      </c>
      <c r="C82" s="2" t="s">
        <v>323</v>
      </c>
      <c r="D82" s="2">
        <v>4.0</v>
      </c>
      <c r="E82" s="84">
        <f t="shared" si="7"/>
        <v>4</v>
      </c>
      <c r="G82" s="4"/>
      <c r="I82" s="4"/>
    </row>
    <row r="83" ht="15.75" customHeight="1">
      <c r="A83" s="2">
        <v>60.0</v>
      </c>
      <c r="B83" s="2" t="s">
        <v>13</v>
      </c>
      <c r="C83" s="2" t="s">
        <v>210</v>
      </c>
      <c r="D83" s="2">
        <v>2.0</v>
      </c>
      <c r="E83" s="84">
        <f t="shared" si="7"/>
        <v>2</v>
      </c>
      <c r="G83" s="4"/>
      <c r="I83" s="4"/>
    </row>
    <row r="84" ht="15.75" customHeight="1">
      <c r="A84" s="2">
        <v>61.0</v>
      </c>
      <c r="B84" s="2" t="s">
        <v>13</v>
      </c>
      <c r="C84" s="2" t="s">
        <v>174</v>
      </c>
      <c r="D84" s="2">
        <v>1.0</v>
      </c>
      <c r="E84" s="84">
        <f t="shared" si="7"/>
        <v>1</v>
      </c>
      <c r="G84" s="4"/>
      <c r="I84" s="4"/>
    </row>
    <row r="85" ht="15.75" customHeight="1">
      <c r="A85" s="2">
        <v>62.0</v>
      </c>
      <c r="B85" s="2" t="s">
        <v>13</v>
      </c>
      <c r="C85" s="2" t="s">
        <v>181</v>
      </c>
      <c r="D85" s="2">
        <v>1.0</v>
      </c>
      <c r="E85" s="84">
        <f t="shared" si="7"/>
        <v>1</v>
      </c>
      <c r="G85" s="4"/>
      <c r="I85" s="4"/>
    </row>
    <row r="86" ht="15.75" customHeight="1">
      <c r="A86" s="2">
        <v>63.0</v>
      </c>
      <c r="B86" s="2" t="s">
        <v>13</v>
      </c>
      <c r="C86" s="2" t="s">
        <v>327</v>
      </c>
      <c r="D86" s="2">
        <v>0.0</v>
      </c>
      <c r="E86" s="84">
        <f t="shared" si="7"/>
        <v>0</v>
      </c>
      <c r="G86" s="4"/>
      <c r="I86" s="4"/>
    </row>
    <row r="87" ht="15.75" customHeight="1">
      <c r="A87" s="2">
        <v>64.0</v>
      </c>
      <c r="B87" s="2" t="s">
        <v>13</v>
      </c>
      <c r="C87" s="2" t="s">
        <v>178</v>
      </c>
      <c r="D87" s="2">
        <v>0.0</v>
      </c>
      <c r="E87" s="84">
        <f t="shared" si="7"/>
        <v>0</v>
      </c>
      <c r="G87" s="4"/>
      <c r="I87" s="4"/>
    </row>
    <row r="88" ht="15.75" customHeight="1">
      <c r="A88" s="2">
        <v>65.0</v>
      </c>
      <c r="B88" s="2" t="s">
        <v>13</v>
      </c>
      <c r="C88" s="2" t="s">
        <v>328</v>
      </c>
      <c r="D88" s="2">
        <v>0.0</v>
      </c>
      <c r="E88" s="84">
        <f t="shared" si="7"/>
        <v>0</v>
      </c>
      <c r="G88" s="4"/>
      <c r="I88" s="4"/>
    </row>
    <row r="89" ht="15.75" customHeight="1">
      <c r="C89" s="2"/>
      <c r="D89" s="2"/>
      <c r="E89" s="84"/>
      <c r="G89" s="4"/>
      <c r="I89" s="4"/>
    </row>
    <row r="90" ht="15.75" customHeight="1">
      <c r="A90" s="2">
        <v>66.0</v>
      </c>
      <c r="B90" s="2" t="s">
        <v>191</v>
      </c>
      <c r="C90" s="2" t="s">
        <v>323</v>
      </c>
      <c r="D90" s="2">
        <v>1.0</v>
      </c>
      <c r="E90" s="84">
        <f t="shared" ref="E90:E102" si="8">D90</f>
        <v>1</v>
      </c>
      <c r="G90" s="4"/>
      <c r="I90" s="4"/>
    </row>
    <row r="91" ht="15.75" customHeight="1">
      <c r="A91" s="2">
        <v>67.0</v>
      </c>
      <c r="B91" s="2" t="s">
        <v>191</v>
      </c>
      <c r="C91" s="2" t="s">
        <v>169</v>
      </c>
      <c r="D91" s="2">
        <v>1.0</v>
      </c>
      <c r="E91" s="84">
        <f t="shared" si="8"/>
        <v>1</v>
      </c>
      <c r="G91" s="4"/>
      <c r="I91" s="4"/>
    </row>
    <row r="92" ht="15.75" customHeight="1">
      <c r="A92" s="2">
        <v>68.0</v>
      </c>
      <c r="B92" s="2" t="s">
        <v>191</v>
      </c>
      <c r="C92" s="2" t="s">
        <v>210</v>
      </c>
      <c r="D92" s="2">
        <v>1.0</v>
      </c>
      <c r="E92" s="84">
        <f t="shared" si="8"/>
        <v>1</v>
      </c>
      <c r="G92" s="4"/>
      <c r="I92" s="4"/>
    </row>
    <row r="93" ht="15.75" customHeight="1">
      <c r="A93" s="2">
        <v>69.0</v>
      </c>
      <c r="B93" s="2" t="s">
        <v>191</v>
      </c>
      <c r="C93" s="2" t="s">
        <v>174</v>
      </c>
      <c r="D93" s="2">
        <v>0.0</v>
      </c>
      <c r="E93" s="84">
        <f t="shared" si="8"/>
        <v>0</v>
      </c>
      <c r="G93" s="4"/>
      <c r="I93" s="4"/>
    </row>
    <row r="94" ht="15.75" customHeight="1">
      <c r="A94" s="2">
        <v>70.0</v>
      </c>
      <c r="B94" s="2" t="s">
        <v>191</v>
      </c>
      <c r="C94" s="2" t="s">
        <v>175</v>
      </c>
      <c r="D94" s="2">
        <v>0.0</v>
      </c>
      <c r="E94" s="84">
        <f t="shared" si="8"/>
        <v>0</v>
      </c>
      <c r="G94" s="4"/>
      <c r="I94" s="4"/>
    </row>
    <row r="95" ht="15.75" customHeight="1">
      <c r="A95" s="2">
        <v>71.0</v>
      </c>
      <c r="B95" s="2" t="s">
        <v>191</v>
      </c>
      <c r="C95" s="2" t="s">
        <v>178</v>
      </c>
      <c r="D95" s="2">
        <v>0.0</v>
      </c>
      <c r="E95" s="84">
        <f t="shared" si="8"/>
        <v>0</v>
      </c>
      <c r="G95" s="4"/>
      <c r="I95" s="4"/>
    </row>
    <row r="96" ht="15.75" customHeight="1">
      <c r="A96" s="2">
        <v>72.0</v>
      </c>
      <c r="B96" s="2" t="s">
        <v>191</v>
      </c>
      <c r="C96" s="2" t="s">
        <v>181</v>
      </c>
      <c r="D96" s="2">
        <v>0.0</v>
      </c>
      <c r="E96" s="84">
        <f t="shared" si="8"/>
        <v>0</v>
      </c>
      <c r="G96" s="4"/>
      <c r="I96" s="4"/>
    </row>
    <row r="97" ht="15.75" customHeight="1">
      <c r="A97" s="2">
        <v>73.0</v>
      </c>
      <c r="B97" s="2" t="s">
        <v>191</v>
      </c>
      <c r="C97" s="2" t="s">
        <v>326</v>
      </c>
      <c r="D97" s="2">
        <v>0.0</v>
      </c>
      <c r="E97" s="84">
        <f t="shared" si="8"/>
        <v>0</v>
      </c>
      <c r="G97" s="4"/>
      <c r="I97" s="4"/>
    </row>
    <row r="98" ht="15.75" customHeight="1">
      <c r="A98" s="2">
        <v>74.0</v>
      </c>
      <c r="B98" s="2" t="s">
        <v>191</v>
      </c>
      <c r="C98" s="2" t="s">
        <v>328</v>
      </c>
      <c r="D98" s="2">
        <v>0.0</v>
      </c>
      <c r="E98" s="84">
        <f t="shared" si="8"/>
        <v>0</v>
      </c>
      <c r="G98" s="4"/>
      <c r="I98" s="4"/>
    </row>
    <row r="99" ht="15.75" customHeight="1">
      <c r="A99" s="2">
        <v>75.0</v>
      </c>
      <c r="B99" s="2" t="s">
        <v>191</v>
      </c>
      <c r="C99" s="2" t="s">
        <v>170</v>
      </c>
      <c r="D99" s="2">
        <v>0.0</v>
      </c>
      <c r="E99" s="84">
        <f t="shared" si="8"/>
        <v>0</v>
      </c>
      <c r="G99" s="4"/>
      <c r="I99" s="4"/>
    </row>
    <row r="100" ht="15.75" customHeight="1">
      <c r="A100" s="2">
        <v>76.0</v>
      </c>
      <c r="B100" s="2" t="s">
        <v>191</v>
      </c>
      <c r="C100" s="2" t="s">
        <v>327</v>
      </c>
      <c r="D100" s="2">
        <v>0.0</v>
      </c>
      <c r="E100" s="84">
        <f t="shared" si="8"/>
        <v>0</v>
      </c>
      <c r="G100" s="4"/>
      <c r="I100" s="4"/>
    </row>
    <row r="101" ht="15.75" customHeight="1">
      <c r="A101" s="2">
        <v>77.0</v>
      </c>
      <c r="B101" s="2" t="s">
        <v>191</v>
      </c>
      <c r="C101" s="2" t="s">
        <v>325</v>
      </c>
      <c r="D101" s="2">
        <v>0.0</v>
      </c>
      <c r="E101" s="84">
        <f t="shared" si="8"/>
        <v>0</v>
      </c>
      <c r="G101" s="2"/>
      <c r="I101" s="4"/>
    </row>
    <row r="102" ht="15.75" customHeight="1">
      <c r="A102" s="2">
        <v>78.0</v>
      </c>
      <c r="B102" s="2" t="s">
        <v>191</v>
      </c>
      <c r="C102" s="2" t="s">
        <v>324</v>
      </c>
      <c r="D102" s="2">
        <v>0.0</v>
      </c>
      <c r="E102" s="84">
        <f t="shared" si="8"/>
        <v>0</v>
      </c>
      <c r="G102" s="2"/>
      <c r="I102" s="4"/>
    </row>
    <row r="103" ht="15.75" customHeight="1">
      <c r="C103" s="2"/>
      <c r="D103" s="2"/>
      <c r="E103" s="84"/>
      <c r="G103" s="2"/>
      <c r="I103" s="4"/>
    </row>
    <row r="104" ht="15.75" customHeight="1">
      <c r="A104" s="2">
        <v>79.0</v>
      </c>
      <c r="B104" s="2" t="s">
        <v>189</v>
      </c>
      <c r="C104" s="2" t="s">
        <v>170</v>
      </c>
      <c r="D104" s="2">
        <v>1.0</v>
      </c>
      <c r="E104" s="84">
        <f t="shared" ref="E104:E116" si="9">D104</f>
        <v>1</v>
      </c>
      <c r="G104" s="2"/>
      <c r="I104" s="2"/>
    </row>
    <row r="105" ht="15.75" customHeight="1">
      <c r="A105" s="2">
        <v>80.0</v>
      </c>
      <c r="B105" s="2" t="s">
        <v>189</v>
      </c>
      <c r="C105" s="2" t="s">
        <v>174</v>
      </c>
      <c r="D105" s="2">
        <v>1.0</v>
      </c>
      <c r="E105" s="84">
        <f t="shared" si="9"/>
        <v>1</v>
      </c>
      <c r="G105" s="2"/>
      <c r="I105" s="2"/>
    </row>
    <row r="106" ht="15.75" customHeight="1">
      <c r="A106" s="2">
        <v>81.0</v>
      </c>
      <c r="B106" s="2" t="s">
        <v>189</v>
      </c>
      <c r="C106" s="2" t="s">
        <v>326</v>
      </c>
      <c r="D106" s="2">
        <v>1.0</v>
      </c>
      <c r="E106" s="84">
        <f t="shared" si="9"/>
        <v>1</v>
      </c>
      <c r="G106" s="2"/>
      <c r="I106" s="2"/>
    </row>
    <row r="107" ht="15.75" customHeight="1">
      <c r="A107" s="2">
        <v>82.0</v>
      </c>
      <c r="B107" s="2" t="s">
        <v>189</v>
      </c>
      <c r="C107" s="2" t="s">
        <v>169</v>
      </c>
      <c r="D107" s="2">
        <v>0.0</v>
      </c>
      <c r="E107" s="84">
        <f t="shared" si="9"/>
        <v>0</v>
      </c>
      <c r="G107" s="2"/>
      <c r="I107" s="2"/>
    </row>
    <row r="108" ht="15.75" customHeight="1">
      <c r="A108" s="2">
        <v>83.0</v>
      </c>
      <c r="B108" s="2" t="s">
        <v>189</v>
      </c>
      <c r="C108" s="2" t="s">
        <v>175</v>
      </c>
      <c r="D108" s="2">
        <v>0.0</v>
      </c>
      <c r="E108" s="84">
        <f t="shared" si="9"/>
        <v>0</v>
      </c>
      <c r="G108" s="2"/>
      <c r="I108" s="2"/>
    </row>
    <row r="109" ht="15.75" customHeight="1">
      <c r="A109" s="2">
        <v>84.0</v>
      </c>
      <c r="B109" s="2" t="s">
        <v>189</v>
      </c>
      <c r="C109" s="2" t="s">
        <v>210</v>
      </c>
      <c r="D109" s="2">
        <v>0.0</v>
      </c>
      <c r="E109" s="84">
        <f t="shared" si="9"/>
        <v>0</v>
      </c>
      <c r="G109" s="2"/>
      <c r="I109" s="2"/>
    </row>
    <row r="110" ht="15.75" customHeight="1">
      <c r="A110" s="2">
        <v>85.0</v>
      </c>
      <c r="B110" s="2" t="s">
        <v>189</v>
      </c>
      <c r="C110" s="2" t="s">
        <v>323</v>
      </c>
      <c r="D110" s="2">
        <v>0.0</v>
      </c>
      <c r="E110" s="84">
        <f t="shared" si="9"/>
        <v>0</v>
      </c>
      <c r="G110" s="2"/>
      <c r="I110" s="2"/>
    </row>
    <row r="111" ht="15.75" customHeight="1">
      <c r="A111" s="2">
        <v>86.0</v>
      </c>
      <c r="B111" s="2" t="s">
        <v>189</v>
      </c>
      <c r="C111" s="2" t="s">
        <v>324</v>
      </c>
      <c r="D111" s="2">
        <v>0.0</v>
      </c>
      <c r="E111" s="84">
        <f t="shared" si="9"/>
        <v>0</v>
      </c>
      <c r="G111" s="2"/>
      <c r="I111" s="2"/>
    </row>
    <row r="112" ht="15.75" customHeight="1">
      <c r="A112" s="2">
        <v>87.0</v>
      </c>
      <c r="B112" s="2" t="s">
        <v>189</v>
      </c>
      <c r="C112" s="2" t="s">
        <v>325</v>
      </c>
      <c r="D112" s="2">
        <v>0.0</v>
      </c>
      <c r="E112" s="84">
        <f t="shared" si="9"/>
        <v>0</v>
      </c>
      <c r="G112" s="2"/>
      <c r="I112" s="2"/>
    </row>
    <row r="113" ht="15.75" customHeight="1">
      <c r="A113" s="2">
        <v>88.0</v>
      </c>
      <c r="B113" s="2" t="s">
        <v>189</v>
      </c>
      <c r="C113" s="2" t="s">
        <v>178</v>
      </c>
      <c r="D113" s="2">
        <v>0.0</v>
      </c>
      <c r="E113" s="84">
        <f t="shared" si="9"/>
        <v>0</v>
      </c>
      <c r="G113" s="2"/>
      <c r="I113" s="2"/>
    </row>
    <row r="114" ht="15.75" customHeight="1">
      <c r="A114" s="2">
        <v>89.0</v>
      </c>
      <c r="B114" s="2" t="s">
        <v>189</v>
      </c>
      <c r="C114" s="2" t="s">
        <v>327</v>
      </c>
      <c r="D114" s="2">
        <v>0.0</v>
      </c>
      <c r="E114" s="84">
        <f t="shared" si="9"/>
        <v>0</v>
      </c>
      <c r="G114" s="4"/>
      <c r="I114" s="2"/>
    </row>
    <row r="115" ht="15.75" customHeight="1">
      <c r="A115" s="2">
        <v>90.0</v>
      </c>
      <c r="B115" s="2" t="s">
        <v>189</v>
      </c>
      <c r="C115" s="2" t="s">
        <v>328</v>
      </c>
      <c r="D115" s="2">
        <v>0.0</v>
      </c>
      <c r="E115" s="84">
        <f t="shared" si="9"/>
        <v>0</v>
      </c>
      <c r="G115" s="4"/>
      <c r="I115" s="2"/>
    </row>
    <row r="116" ht="15.75" customHeight="1">
      <c r="A116" s="2">
        <v>91.0</v>
      </c>
      <c r="B116" s="2" t="s">
        <v>189</v>
      </c>
      <c r="C116" s="2" t="s">
        <v>181</v>
      </c>
      <c r="D116" s="2">
        <v>0.0</v>
      </c>
      <c r="E116" s="84">
        <f t="shared" si="9"/>
        <v>0</v>
      </c>
      <c r="G116" s="4"/>
      <c r="I116" s="2"/>
    </row>
    <row r="117" ht="15.75" customHeight="1">
      <c r="C117" s="2"/>
      <c r="D117" s="2"/>
      <c r="E117" s="84"/>
      <c r="G117" s="4"/>
      <c r="I117" s="4"/>
    </row>
    <row r="118" ht="15.75" customHeight="1">
      <c r="A118" s="2">
        <v>92.0</v>
      </c>
      <c r="B118" s="2" t="s">
        <v>41</v>
      </c>
      <c r="C118" s="2" t="s">
        <v>210</v>
      </c>
      <c r="D118" s="2">
        <v>1.0</v>
      </c>
      <c r="E118" s="84">
        <f t="shared" ref="E118:E130" si="10">D118</f>
        <v>1</v>
      </c>
      <c r="G118" s="4"/>
      <c r="I118" s="4"/>
    </row>
    <row r="119" ht="15.75" customHeight="1">
      <c r="A119" s="2">
        <v>93.0</v>
      </c>
      <c r="B119" s="2" t="s">
        <v>41</v>
      </c>
      <c r="C119" s="2" t="s">
        <v>170</v>
      </c>
      <c r="D119" s="2">
        <v>1.0</v>
      </c>
      <c r="E119" s="84">
        <f t="shared" si="10"/>
        <v>1</v>
      </c>
      <c r="G119" s="4"/>
      <c r="I119" s="4"/>
    </row>
    <row r="120" ht="15.75" customHeight="1">
      <c r="A120" s="2">
        <v>94.0</v>
      </c>
      <c r="B120" s="2" t="s">
        <v>41</v>
      </c>
      <c r="C120" s="2" t="s">
        <v>169</v>
      </c>
      <c r="D120" s="2">
        <v>1.0</v>
      </c>
      <c r="E120" s="84">
        <f t="shared" si="10"/>
        <v>1</v>
      </c>
      <c r="G120" s="4"/>
      <c r="I120" s="4"/>
    </row>
    <row r="121" ht="15.75" customHeight="1">
      <c r="A121" s="2">
        <v>95.0</v>
      </c>
      <c r="B121" s="2" t="s">
        <v>41</v>
      </c>
      <c r="C121" s="2" t="s">
        <v>323</v>
      </c>
      <c r="D121" s="2">
        <v>0.0</v>
      </c>
      <c r="E121" s="84">
        <f t="shared" si="10"/>
        <v>0</v>
      </c>
      <c r="G121" s="4"/>
      <c r="I121" s="4"/>
    </row>
    <row r="122" ht="15.75" customHeight="1">
      <c r="A122" s="2">
        <v>96.0</v>
      </c>
      <c r="B122" s="2" t="s">
        <v>41</v>
      </c>
      <c r="C122" s="2" t="s">
        <v>324</v>
      </c>
      <c r="D122" s="2">
        <v>0.0</v>
      </c>
      <c r="E122" s="84">
        <f t="shared" si="10"/>
        <v>0</v>
      </c>
      <c r="G122" s="4"/>
      <c r="I122" s="4"/>
    </row>
    <row r="123" ht="15.75" customHeight="1">
      <c r="A123" s="2">
        <v>97.0</v>
      </c>
      <c r="B123" s="2" t="s">
        <v>41</v>
      </c>
      <c r="C123" s="2" t="s">
        <v>328</v>
      </c>
      <c r="D123" s="2">
        <v>0.0</v>
      </c>
      <c r="E123" s="84">
        <f t="shared" si="10"/>
        <v>0</v>
      </c>
      <c r="G123" s="4"/>
      <c r="I123" s="4"/>
    </row>
    <row r="124" ht="15.75" customHeight="1">
      <c r="A124" s="2">
        <v>98.0</v>
      </c>
      <c r="B124" s="2" t="s">
        <v>41</v>
      </c>
      <c r="C124" s="2" t="s">
        <v>178</v>
      </c>
      <c r="D124" s="2">
        <v>0.0</v>
      </c>
      <c r="E124" s="84">
        <f t="shared" si="10"/>
        <v>0</v>
      </c>
      <c r="G124" s="4"/>
      <c r="I124" s="4"/>
    </row>
    <row r="125" ht="15.75" customHeight="1">
      <c r="A125" s="2">
        <v>99.0</v>
      </c>
      <c r="B125" s="2" t="s">
        <v>41</v>
      </c>
      <c r="C125" s="2" t="s">
        <v>175</v>
      </c>
      <c r="D125" s="2">
        <v>0.0</v>
      </c>
      <c r="E125" s="84">
        <f t="shared" si="10"/>
        <v>0</v>
      </c>
      <c r="G125" s="4"/>
      <c r="I125" s="4"/>
    </row>
    <row r="126" ht="15.75" customHeight="1">
      <c r="A126" s="2">
        <v>100.0</v>
      </c>
      <c r="B126" s="2" t="s">
        <v>41</v>
      </c>
      <c r="C126" s="2" t="s">
        <v>174</v>
      </c>
      <c r="D126" s="2">
        <v>0.0</v>
      </c>
      <c r="E126" s="84">
        <f t="shared" si="10"/>
        <v>0</v>
      </c>
      <c r="G126" s="4"/>
      <c r="I126" s="4"/>
    </row>
    <row r="127" ht="15.75" customHeight="1">
      <c r="A127" s="2">
        <v>101.0</v>
      </c>
      <c r="B127" s="2" t="s">
        <v>41</v>
      </c>
      <c r="C127" s="2" t="s">
        <v>327</v>
      </c>
      <c r="D127" s="2">
        <v>0.0</v>
      </c>
      <c r="E127" s="84">
        <f t="shared" si="10"/>
        <v>0</v>
      </c>
      <c r="G127" s="4"/>
      <c r="I127" s="4"/>
    </row>
    <row r="128" ht="15.75" customHeight="1">
      <c r="A128" s="2">
        <v>102.0</v>
      </c>
      <c r="B128" s="2" t="s">
        <v>41</v>
      </c>
      <c r="C128" s="2" t="s">
        <v>325</v>
      </c>
      <c r="D128" s="2">
        <v>0.0</v>
      </c>
      <c r="E128" s="84">
        <f t="shared" si="10"/>
        <v>0</v>
      </c>
      <c r="G128" s="4"/>
      <c r="I128" s="4"/>
    </row>
    <row r="129" ht="15.75" customHeight="1">
      <c r="A129" s="2">
        <v>103.0</v>
      </c>
      <c r="B129" s="2" t="s">
        <v>41</v>
      </c>
      <c r="C129" s="2" t="s">
        <v>181</v>
      </c>
      <c r="D129" s="2">
        <v>0.0</v>
      </c>
      <c r="E129" s="84">
        <f t="shared" si="10"/>
        <v>0</v>
      </c>
      <c r="G129" s="2"/>
      <c r="I129" s="4"/>
    </row>
    <row r="130" ht="15.75" customHeight="1">
      <c r="A130" s="2">
        <v>104.0</v>
      </c>
      <c r="B130" s="2" t="s">
        <v>41</v>
      </c>
      <c r="C130" s="2" t="s">
        <v>326</v>
      </c>
      <c r="D130" s="2">
        <v>0.0</v>
      </c>
      <c r="E130" s="84">
        <f t="shared" si="10"/>
        <v>0</v>
      </c>
      <c r="G130" s="2"/>
      <c r="I130" s="4"/>
    </row>
    <row r="131" ht="15.75" customHeight="1">
      <c r="C131" s="2"/>
      <c r="D131" s="2"/>
      <c r="E131" s="84"/>
      <c r="G131" s="2"/>
      <c r="I131" s="4"/>
    </row>
    <row r="132" ht="15.75" customHeight="1">
      <c r="A132" s="2">
        <v>105.0</v>
      </c>
      <c r="B132" s="2" t="s">
        <v>10</v>
      </c>
      <c r="C132" s="2" t="s">
        <v>170</v>
      </c>
      <c r="D132" s="2">
        <v>32.0</v>
      </c>
      <c r="E132" s="84">
        <f t="shared" ref="E132:E144" si="11">D132</f>
        <v>32</v>
      </c>
      <c r="G132" s="2"/>
      <c r="I132" s="2"/>
    </row>
    <row r="133" ht="15.75" customHeight="1">
      <c r="A133" s="2">
        <v>106.0</v>
      </c>
      <c r="B133" s="2" t="s">
        <v>10</v>
      </c>
      <c r="C133" s="2" t="s">
        <v>169</v>
      </c>
      <c r="D133" s="2">
        <v>31.0</v>
      </c>
      <c r="E133" s="84">
        <f t="shared" si="11"/>
        <v>31</v>
      </c>
      <c r="G133" s="2"/>
      <c r="I133" s="2"/>
    </row>
    <row r="134" ht="15.75" customHeight="1">
      <c r="A134" s="2">
        <v>107.0</v>
      </c>
      <c r="B134" s="2" t="s">
        <v>10</v>
      </c>
      <c r="C134" s="2" t="s">
        <v>324</v>
      </c>
      <c r="D134" s="2">
        <v>30.0</v>
      </c>
      <c r="E134" s="84">
        <f t="shared" si="11"/>
        <v>30</v>
      </c>
      <c r="G134" s="2"/>
      <c r="I134" s="2"/>
    </row>
    <row r="135" ht="15.75" customHeight="1">
      <c r="A135" s="2">
        <v>108.0</v>
      </c>
      <c r="B135" s="2" t="s">
        <v>10</v>
      </c>
      <c r="C135" s="2" t="s">
        <v>325</v>
      </c>
      <c r="D135" s="2">
        <v>30.0</v>
      </c>
      <c r="E135" s="84">
        <f t="shared" si="11"/>
        <v>30</v>
      </c>
      <c r="G135" s="2"/>
      <c r="I135" s="2"/>
    </row>
    <row r="136" ht="15.75" customHeight="1">
      <c r="A136" s="2">
        <v>109.0</v>
      </c>
      <c r="B136" s="2" t="s">
        <v>10</v>
      </c>
      <c r="C136" s="2" t="s">
        <v>210</v>
      </c>
      <c r="D136" s="2">
        <v>10.0</v>
      </c>
      <c r="E136" s="84">
        <f t="shared" si="11"/>
        <v>10</v>
      </c>
      <c r="G136" s="2"/>
      <c r="I136" s="2"/>
    </row>
    <row r="137" ht="15.75" customHeight="1">
      <c r="A137" s="2">
        <v>110.0</v>
      </c>
      <c r="B137" s="2" t="s">
        <v>10</v>
      </c>
      <c r="C137" s="2" t="s">
        <v>323</v>
      </c>
      <c r="D137" s="2">
        <v>6.0</v>
      </c>
      <c r="E137" s="84">
        <f t="shared" si="11"/>
        <v>6</v>
      </c>
      <c r="G137" s="2"/>
      <c r="I137" s="2"/>
    </row>
    <row r="138" ht="15.75" customHeight="1">
      <c r="A138" s="2">
        <v>111.0</v>
      </c>
      <c r="B138" s="2" t="s">
        <v>10</v>
      </c>
      <c r="C138" s="2" t="s">
        <v>174</v>
      </c>
      <c r="D138" s="2">
        <v>3.0</v>
      </c>
      <c r="E138" s="84">
        <f t="shared" si="11"/>
        <v>3</v>
      </c>
      <c r="G138" s="2"/>
      <c r="I138" s="2"/>
    </row>
    <row r="139" ht="15.75" customHeight="1">
      <c r="A139" s="2">
        <v>112.0</v>
      </c>
      <c r="B139" s="2" t="s">
        <v>10</v>
      </c>
      <c r="C139" s="2" t="s">
        <v>175</v>
      </c>
      <c r="D139" s="2">
        <v>3.0</v>
      </c>
      <c r="E139" s="84">
        <f t="shared" si="11"/>
        <v>3</v>
      </c>
      <c r="G139" s="2"/>
      <c r="I139" s="2"/>
    </row>
    <row r="140" ht="15.75" customHeight="1">
      <c r="A140" s="2">
        <v>113.0</v>
      </c>
      <c r="B140" s="2" t="s">
        <v>10</v>
      </c>
      <c r="C140" s="2" t="s">
        <v>326</v>
      </c>
      <c r="D140" s="2">
        <v>3.0</v>
      </c>
      <c r="E140" s="84">
        <f t="shared" si="11"/>
        <v>3</v>
      </c>
      <c r="G140" s="2"/>
      <c r="I140" s="2"/>
    </row>
    <row r="141" ht="15.75" customHeight="1">
      <c r="A141" s="2">
        <v>114.0</v>
      </c>
      <c r="B141" s="2" t="s">
        <v>10</v>
      </c>
      <c r="C141" s="2" t="s">
        <v>178</v>
      </c>
      <c r="D141" s="2">
        <v>0.0</v>
      </c>
      <c r="E141" s="84">
        <f t="shared" si="11"/>
        <v>0</v>
      </c>
      <c r="G141" s="2"/>
      <c r="I141" s="2"/>
    </row>
    <row r="142" ht="15.75" customHeight="1">
      <c r="A142" s="2">
        <v>115.0</v>
      </c>
      <c r="B142" s="2" t="s">
        <v>10</v>
      </c>
      <c r="C142" s="2" t="s">
        <v>327</v>
      </c>
      <c r="D142" s="2">
        <v>0.0</v>
      </c>
      <c r="E142" s="84">
        <f t="shared" si="11"/>
        <v>0</v>
      </c>
      <c r="G142" s="4"/>
      <c r="I142" s="2"/>
    </row>
    <row r="143" ht="15.75" customHeight="1">
      <c r="A143" s="2">
        <v>116.0</v>
      </c>
      <c r="B143" s="2" t="s">
        <v>10</v>
      </c>
      <c r="C143" s="2" t="s">
        <v>328</v>
      </c>
      <c r="D143" s="2">
        <v>0.0</v>
      </c>
      <c r="E143" s="84">
        <f t="shared" si="11"/>
        <v>0</v>
      </c>
      <c r="G143" s="4"/>
      <c r="I143" s="2"/>
    </row>
    <row r="144" ht="15.75" customHeight="1">
      <c r="A144" s="2">
        <v>117.0</v>
      </c>
      <c r="B144" s="2" t="s">
        <v>10</v>
      </c>
      <c r="C144" s="2" t="s">
        <v>181</v>
      </c>
      <c r="D144" s="2">
        <v>0.0</v>
      </c>
      <c r="E144" s="84">
        <f t="shared" si="11"/>
        <v>0</v>
      </c>
      <c r="G144" s="4"/>
      <c r="I144" s="2"/>
    </row>
    <row r="145" ht="15.75" customHeight="1">
      <c r="C145" s="2"/>
      <c r="D145" s="2"/>
      <c r="E145" s="84"/>
      <c r="G145" s="4"/>
      <c r="I145" s="4"/>
    </row>
    <row r="146" ht="15.75" customHeight="1">
      <c r="A146" s="2">
        <v>118.0</v>
      </c>
      <c r="B146" s="2" t="s">
        <v>47</v>
      </c>
      <c r="C146" s="2" t="s">
        <v>174</v>
      </c>
      <c r="D146" s="2">
        <v>1.0</v>
      </c>
      <c r="E146" s="84">
        <f t="shared" ref="E146:E158" si="12">D146</f>
        <v>1</v>
      </c>
      <c r="G146" s="4"/>
      <c r="I146" s="4"/>
    </row>
    <row r="147" ht="15.75" customHeight="1">
      <c r="A147" s="2">
        <v>119.0</v>
      </c>
      <c r="B147" s="2" t="s">
        <v>47</v>
      </c>
      <c r="C147" s="2" t="s">
        <v>169</v>
      </c>
      <c r="D147" s="2">
        <v>1.0</v>
      </c>
      <c r="E147" s="84">
        <f t="shared" si="12"/>
        <v>1</v>
      </c>
      <c r="G147" s="4"/>
      <c r="I147" s="4"/>
    </row>
    <row r="148" ht="15.75" customHeight="1">
      <c r="A148" s="2">
        <v>120.0</v>
      </c>
      <c r="B148" s="2" t="s">
        <v>47</v>
      </c>
      <c r="C148" s="2" t="s">
        <v>325</v>
      </c>
      <c r="D148" s="2">
        <v>1.0</v>
      </c>
      <c r="E148" s="84">
        <f t="shared" si="12"/>
        <v>1</v>
      </c>
      <c r="G148" s="4"/>
      <c r="I148" s="4"/>
    </row>
    <row r="149" ht="15.75" customHeight="1">
      <c r="A149" s="2">
        <v>121.0</v>
      </c>
      <c r="B149" s="2" t="s">
        <v>47</v>
      </c>
      <c r="C149" s="2" t="s">
        <v>327</v>
      </c>
      <c r="D149" s="2">
        <v>0.0</v>
      </c>
      <c r="E149" s="84">
        <f t="shared" si="12"/>
        <v>0</v>
      </c>
      <c r="G149" s="4"/>
      <c r="I149" s="4"/>
    </row>
    <row r="150" ht="15.75" customHeight="1">
      <c r="A150" s="2">
        <v>122.0</v>
      </c>
      <c r="B150" s="2" t="s">
        <v>47</v>
      </c>
      <c r="C150" s="2" t="s">
        <v>178</v>
      </c>
      <c r="D150" s="2">
        <v>0.0</v>
      </c>
      <c r="E150" s="84">
        <f t="shared" si="12"/>
        <v>0</v>
      </c>
      <c r="G150" s="4"/>
      <c r="I150" s="4"/>
    </row>
    <row r="151" ht="15.75" customHeight="1">
      <c r="A151" s="2">
        <v>123.0</v>
      </c>
      <c r="B151" s="2" t="s">
        <v>47</v>
      </c>
      <c r="C151" s="2" t="s">
        <v>324</v>
      </c>
      <c r="D151" s="2">
        <v>0.0</v>
      </c>
      <c r="E151" s="84">
        <f t="shared" si="12"/>
        <v>0</v>
      </c>
      <c r="G151" s="4"/>
      <c r="I151" s="4"/>
    </row>
    <row r="152" ht="15.75" customHeight="1">
      <c r="A152" s="2">
        <v>124.0</v>
      </c>
      <c r="B152" s="2" t="s">
        <v>47</v>
      </c>
      <c r="C152" s="2" t="s">
        <v>328</v>
      </c>
      <c r="D152" s="2">
        <v>0.0</v>
      </c>
      <c r="E152" s="84">
        <f t="shared" si="12"/>
        <v>0</v>
      </c>
      <c r="G152" s="4"/>
      <c r="I152" s="4"/>
    </row>
    <row r="153" ht="15.75" customHeight="1">
      <c r="A153" s="2">
        <v>125.0</v>
      </c>
      <c r="B153" s="2" t="s">
        <v>47</v>
      </c>
      <c r="C153" s="2" t="s">
        <v>175</v>
      </c>
      <c r="D153" s="2">
        <v>0.0</v>
      </c>
      <c r="E153" s="84">
        <f t="shared" si="12"/>
        <v>0</v>
      </c>
      <c r="G153" s="4"/>
      <c r="I153" s="4"/>
    </row>
    <row r="154" ht="15.75" customHeight="1">
      <c r="A154" s="2">
        <v>126.0</v>
      </c>
      <c r="B154" s="2" t="s">
        <v>47</v>
      </c>
      <c r="C154" s="2" t="s">
        <v>170</v>
      </c>
      <c r="D154" s="2">
        <v>0.0</v>
      </c>
      <c r="E154" s="84">
        <f t="shared" si="12"/>
        <v>0</v>
      </c>
      <c r="G154" s="4"/>
      <c r="I154" s="4"/>
    </row>
    <row r="155" ht="15.75" customHeight="1">
      <c r="A155" s="2">
        <v>127.0</v>
      </c>
      <c r="B155" s="2" t="s">
        <v>47</v>
      </c>
      <c r="C155" s="2" t="s">
        <v>326</v>
      </c>
      <c r="D155" s="2">
        <v>0.0</v>
      </c>
      <c r="E155" s="84">
        <f t="shared" si="12"/>
        <v>0</v>
      </c>
      <c r="G155" s="4"/>
      <c r="I155" s="4"/>
    </row>
    <row r="156" ht="15.75" customHeight="1">
      <c r="A156" s="2">
        <v>128.0</v>
      </c>
      <c r="B156" s="2" t="s">
        <v>47</v>
      </c>
      <c r="C156" s="2" t="s">
        <v>323</v>
      </c>
      <c r="D156" s="2">
        <v>0.0</v>
      </c>
      <c r="E156" s="84">
        <f t="shared" si="12"/>
        <v>0</v>
      </c>
      <c r="G156" s="4"/>
      <c r="I156" s="4"/>
    </row>
    <row r="157" ht="15.75" customHeight="1">
      <c r="A157" s="2">
        <v>129.0</v>
      </c>
      <c r="B157" s="2" t="s">
        <v>47</v>
      </c>
      <c r="C157" s="2" t="s">
        <v>210</v>
      </c>
      <c r="D157" s="2">
        <v>0.0</v>
      </c>
      <c r="E157" s="84">
        <f t="shared" si="12"/>
        <v>0</v>
      </c>
      <c r="G157" s="2"/>
      <c r="I157" s="4"/>
    </row>
    <row r="158" ht="15.75" customHeight="1">
      <c r="A158" s="2">
        <v>130.0</v>
      </c>
      <c r="B158" s="2" t="s">
        <v>47</v>
      </c>
      <c r="C158" s="2" t="s">
        <v>181</v>
      </c>
      <c r="D158" s="2">
        <v>0.0</v>
      </c>
      <c r="E158" s="84">
        <f t="shared" si="12"/>
        <v>0</v>
      </c>
      <c r="G158" s="2"/>
      <c r="I158" s="4"/>
    </row>
    <row r="159" ht="15.75" customHeight="1">
      <c r="C159" s="2"/>
      <c r="D159" s="2"/>
      <c r="E159" s="84"/>
      <c r="G159" s="2"/>
      <c r="I159" s="4"/>
    </row>
    <row r="160" ht="15.75" customHeight="1">
      <c r="A160" s="2">
        <v>131.0</v>
      </c>
      <c r="B160" s="2" t="s">
        <v>24</v>
      </c>
      <c r="C160" s="2" t="s">
        <v>169</v>
      </c>
      <c r="D160" s="2">
        <v>3.0</v>
      </c>
      <c r="E160" s="84">
        <f t="shared" ref="E160:E172" si="13">D160</f>
        <v>3</v>
      </c>
      <c r="G160" s="2"/>
      <c r="I160" s="2"/>
    </row>
    <row r="161" ht="15.75" customHeight="1">
      <c r="A161" s="2">
        <v>132.0</v>
      </c>
      <c r="B161" s="2" t="s">
        <v>24</v>
      </c>
      <c r="C161" s="2" t="s">
        <v>170</v>
      </c>
      <c r="D161" s="2">
        <v>3.0</v>
      </c>
      <c r="E161" s="84">
        <f t="shared" si="13"/>
        <v>3</v>
      </c>
      <c r="G161" s="2"/>
      <c r="I161" s="2"/>
    </row>
    <row r="162" ht="15.75" customHeight="1">
      <c r="A162" s="2">
        <v>133.0</v>
      </c>
      <c r="B162" s="2" t="s">
        <v>24</v>
      </c>
      <c r="C162" s="2" t="s">
        <v>210</v>
      </c>
      <c r="D162" s="2">
        <v>3.0</v>
      </c>
      <c r="E162" s="84">
        <f t="shared" si="13"/>
        <v>3</v>
      </c>
      <c r="G162" s="2"/>
      <c r="I162" s="2"/>
    </row>
    <row r="163" ht="15.75" customHeight="1">
      <c r="A163" s="2">
        <v>134.0</v>
      </c>
      <c r="B163" s="2" t="s">
        <v>24</v>
      </c>
      <c r="C163" s="2" t="s">
        <v>325</v>
      </c>
      <c r="D163" s="2">
        <v>3.0</v>
      </c>
      <c r="E163" s="84">
        <f t="shared" si="13"/>
        <v>3</v>
      </c>
      <c r="G163" s="2"/>
      <c r="I163" s="2"/>
    </row>
    <row r="164" ht="15.75" customHeight="1">
      <c r="A164" s="2">
        <v>135.0</v>
      </c>
      <c r="B164" s="2" t="s">
        <v>24</v>
      </c>
      <c r="C164" s="2" t="s">
        <v>323</v>
      </c>
      <c r="D164" s="2">
        <v>1.0</v>
      </c>
      <c r="E164" s="84">
        <f t="shared" si="13"/>
        <v>1</v>
      </c>
      <c r="G164" s="2"/>
      <c r="I164" s="2"/>
    </row>
    <row r="165" ht="15.75" customHeight="1">
      <c r="A165" s="2">
        <v>136.0</v>
      </c>
      <c r="B165" s="2" t="s">
        <v>24</v>
      </c>
      <c r="C165" s="2" t="s">
        <v>324</v>
      </c>
      <c r="D165" s="2">
        <v>1.0</v>
      </c>
      <c r="E165" s="84">
        <f t="shared" si="13"/>
        <v>1</v>
      </c>
      <c r="G165" s="2"/>
      <c r="I165" s="2"/>
    </row>
    <row r="166" ht="15.75" customHeight="1">
      <c r="A166" s="2">
        <v>137.0</v>
      </c>
      <c r="B166" s="2" t="s">
        <v>24</v>
      </c>
      <c r="C166" s="2" t="s">
        <v>326</v>
      </c>
      <c r="D166" s="2">
        <v>1.0</v>
      </c>
      <c r="E166" s="84">
        <f t="shared" si="13"/>
        <v>1</v>
      </c>
      <c r="G166" s="2"/>
      <c r="I166" s="2"/>
    </row>
    <row r="167" ht="15.75" customHeight="1">
      <c r="A167" s="2">
        <v>138.0</v>
      </c>
      <c r="B167" s="2" t="s">
        <v>24</v>
      </c>
      <c r="C167" s="2" t="s">
        <v>174</v>
      </c>
      <c r="D167" s="2">
        <v>0.0</v>
      </c>
      <c r="E167" s="84">
        <f t="shared" si="13"/>
        <v>0</v>
      </c>
      <c r="G167" s="2"/>
      <c r="I167" s="2"/>
    </row>
    <row r="168" ht="15.75" customHeight="1">
      <c r="A168" s="2">
        <v>139.0</v>
      </c>
      <c r="B168" s="2" t="s">
        <v>24</v>
      </c>
      <c r="C168" s="2" t="s">
        <v>175</v>
      </c>
      <c r="D168" s="2">
        <v>0.0</v>
      </c>
      <c r="E168" s="84">
        <f t="shared" si="13"/>
        <v>0</v>
      </c>
      <c r="G168" s="2"/>
      <c r="I168" s="2"/>
    </row>
    <row r="169" ht="15.75" customHeight="1">
      <c r="A169" s="2">
        <v>140.0</v>
      </c>
      <c r="B169" s="2" t="s">
        <v>24</v>
      </c>
      <c r="C169" s="2" t="s">
        <v>178</v>
      </c>
      <c r="D169" s="2">
        <v>0.0</v>
      </c>
      <c r="E169" s="84">
        <f t="shared" si="13"/>
        <v>0</v>
      </c>
      <c r="G169" s="2"/>
      <c r="I169" s="2"/>
    </row>
    <row r="170" ht="15.75" customHeight="1">
      <c r="A170" s="2">
        <v>141.0</v>
      </c>
      <c r="B170" s="2" t="s">
        <v>24</v>
      </c>
      <c r="C170" s="2" t="s">
        <v>327</v>
      </c>
      <c r="D170" s="2">
        <v>0.0</v>
      </c>
      <c r="E170" s="84">
        <f t="shared" si="13"/>
        <v>0</v>
      </c>
      <c r="G170" s="4"/>
      <c r="I170" s="2"/>
    </row>
    <row r="171" ht="15.75" customHeight="1">
      <c r="A171" s="2">
        <v>142.0</v>
      </c>
      <c r="B171" s="2" t="s">
        <v>24</v>
      </c>
      <c r="C171" s="2" t="s">
        <v>328</v>
      </c>
      <c r="D171" s="2">
        <v>0.0</v>
      </c>
      <c r="E171" s="84">
        <f t="shared" si="13"/>
        <v>0</v>
      </c>
      <c r="G171" s="2"/>
      <c r="I171" s="2"/>
    </row>
    <row r="172" ht="15.75" customHeight="1">
      <c r="A172" s="2">
        <v>143.0</v>
      </c>
      <c r="B172" s="2" t="s">
        <v>24</v>
      </c>
      <c r="C172" s="2" t="s">
        <v>181</v>
      </c>
      <c r="D172" s="2">
        <v>0.0</v>
      </c>
      <c r="E172" s="84">
        <f t="shared" si="13"/>
        <v>0</v>
      </c>
      <c r="G172" s="2"/>
      <c r="I172" s="2"/>
    </row>
    <row r="173" ht="15.75" customHeight="1">
      <c r="C173" s="2"/>
      <c r="D173" s="2"/>
      <c r="E173" s="84"/>
      <c r="G173" s="2"/>
      <c r="I173" s="4"/>
    </row>
    <row r="174" ht="15.75" customHeight="1">
      <c r="A174" s="2">
        <v>144.0</v>
      </c>
      <c r="B174" s="2" t="s">
        <v>35</v>
      </c>
      <c r="C174" s="2" t="s">
        <v>169</v>
      </c>
      <c r="D174" s="2">
        <v>2.0</v>
      </c>
      <c r="E174" s="84">
        <f t="shared" ref="E174:E186" si="14">D174</f>
        <v>2</v>
      </c>
      <c r="G174" s="2"/>
      <c r="I174" s="2"/>
    </row>
    <row r="175" ht="15.75" customHeight="1">
      <c r="A175" s="2">
        <v>145.0</v>
      </c>
      <c r="B175" s="2" t="s">
        <v>35</v>
      </c>
      <c r="C175" s="2" t="s">
        <v>210</v>
      </c>
      <c r="D175" s="2">
        <v>1.0</v>
      </c>
      <c r="E175" s="84">
        <f t="shared" si="14"/>
        <v>1</v>
      </c>
      <c r="G175" s="2"/>
      <c r="I175" s="2"/>
    </row>
    <row r="176" ht="15.75" customHeight="1">
      <c r="A176" s="2">
        <v>146.0</v>
      </c>
      <c r="B176" s="2" t="s">
        <v>35</v>
      </c>
      <c r="C176" s="2" t="s">
        <v>324</v>
      </c>
      <c r="D176" s="2">
        <v>1.0</v>
      </c>
      <c r="E176" s="84">
        <f t="shared" si="14"/>
        <v>1</v>
      </c>
      <c r="G176" s="2"/>
      <c r="I176" s="2"/>
    </row>
    <row r="177" ht="15.75" customHeight="1">
      <c r="A177" s="2">
        <v>147.0</v>
      </c>
      <c r="B177" s="2" t="s">
        <v>35</v>
      </c>
      <c r="C177" s="2" t="s">
        <v>325</v>
      </c>
      <c r="D177" s="2">
        <v>1.0</v>
      </c>
      <c r="E177" s="84">
        <f t="shared" si="14"/>
        <v>1</v>
      </c>
      <c r="G177" s="2"/>
      <c r="I177" s="2"/>
    </row>
    <row r="178" ht="15.75" customHeight="1">
      <c r="A178" s="2">
        <v>148.0</v>
      </c>
      <c r="B178" s="2" t="s">
        <v>35</v>
      </c>
      <c r="C178" s="2" t="s">
        <v>178</v>
      </c>
      <c r="D178" s="2">
        <v>0.0</v>
      </c>
      <c r="E178" s="84">
        <f t="shared" si="14"/>
        <v>0</v>
      </c>
      <c r="G178" s="2"/>
      <c r="I178" s="2"/>
    </row>
    <row r="179" ht="15.75" customHeight="1">
      <c r="A179" s="2">
        <v>149.0</v>
      </c>
      <c r="B179" s="2" t="s">
        <v>35</v>
      </c>
      <c r="C179" s="2" t="s">
        <v>175</v>
      </c>
      <c r="D179" s="2">
        <v>0.0</v>
      </c>
      <c r="E179" s="84">
        <f t="shared" si="14"/>
        <v>0</v>
      </c>
      <c r="G179" s="2"/>
      <c r="I179" s="2"/>
    </row>
    <row r="180" ht="15.75" customHeight="1">
      <c r="A180" s="2">
        <v>150.0</v>
      </c>
      <c r="B180" s="2" t="s">
        <v>35</v>
      </c>
      <c r="C180" s="2" t="s">
        <v>328</v>
      </c>
      <c r="D180" s="2">
        <v>0.0</v>
      </c>
      <c r="E180" s="84">
        <f t="shared" si="14"/>
        <v>0</v>
      </c>
      <c r="G180" s="2"/>
      <c r="I180" s="2"/>
    </row>
    <row r="181" ht="15.75" customHeight="1">
      <c r="A181" s="2">
        <v>151.0</v>
      </c>
      <c r="B181" s="2" t="s">
        <v>35</v>
      </c>
      <c r="C181" s="2" t="s">
        <v>327</v>
      </c>
      <c r="D181" s="2">
        <v>0.0</v>
      </c>
      <c r="E181" s="84">
        <f t="shared" si="14"/>
        <v>0</v>
      </c>
      <c r="G181" s="2"/>
      <c r="I181" s="2"/>
    </row>
    <row r="182" ht="15.75" customHeight="1">
      <c r="A182" s="2">
        <v>152.0</v>
      </c>
      <c r="B182" s="2" t="s">
        <v>35</v>
      </c>
      <c r="C182" s="2" t="s">
        <v>323</v>
      </c>
      <c r="D182" s="2">
        <v>0.0</v>
      </c>
      <c r="E182" s="84">
        <f t="shared" si="14"/>
        <v>0</v>
      </c>
      <c r="G182" s="2"/>
      <c r="I182" s="2"/>
    </row>
    <row r="183" ht="15.75" customHeight="1">
      <c r="A183" s="2">
        <v>153.0</v>
      </c>
      <c r="B183" s="2" t="s">
        <v>35</v>
      </c>
      <c r="C183" s="2" t="s">
        <v>170</v>
      </c>
      <c r="D183" s="2">
        <v>0.0</v>
      </c>
      <c r="E183" s="84">
        <f t="shared" si="14"/>
        <v>0</v>
      </c>
      <c r="G183" s="2"/>
      <c r="I183" s="2"/>
    </row>
    <row r="184" ht="15.75" customHeight="1">
      <c r="A184" s="2">
        <v>154.0</v>
      </c>
      <c r="B184" s="2" t="s">
        <v>35</v>
      </c>
      <c r="C184" s="2" t="s">
        <v>326</v>
      </c>
      <c r="D184" s="2">
        <v>0.0</v>
      </c>
      <c r="E184" s="84">
        <f t="shared" si="14"/>
        <v>0</v>
      </c>
      <c r="G184" s="4"/>
      <c r="I184" s="2"/>
    </row>
    <row r="185" ht="15.75" customHeight="1">
      <c r="A185" s="2">
        <v>155.0</v>
      </c>
      <c r="B185" s="2" t="s">
        <v>35</v>
      </c>
      <c r="C185" s="2" t="s">
        <v>181</v>
      </c>
      <c r="D185" s="2">
        <v>0.0</v>
      </c>
      <c r="E185" s="84">
        <f t="shared" si="14"/>
        <v>0</v>
      </c>
      <c r="G185" s="4"/>
      <c r="I185" s="2"/>
    </row>
    <row r="186" ht="15.75" customHeight="1">
      <c r="A186" s="2">
        <v>156.0</v>
      </c>
      <c r="B186" s="2" t="s">
        <v>35</v>
      </c>
      <c r="C186" s="2" t="s">
        <v>174</v>
      </c>
      <c r="D186" s="2">
        <v>0.0</v>
      </c>
      <c r="E186" s="84">
        <f t="shared" si="14"/>
        <v>0</v>
      </c>
      <c r="G186" s="4"/>
      <c r="I186" s="2"/>
    </row>
    <row r="187" ht="15.75" customHeight="1">
      <c r="C187" s="2"/>
      <c r="D187" s="2"/>
      <c r="E187" s="84"/>
      <c r="G187" s="4"/>
      <c r="I187" s="4"/>
    </row>
    <row r="188" ht="15.75" customHeight="1">
      <c r="A188" s="2">
        <v>157.0</v>
      </c>
      <c r="B188" s="2" t="s">
        <v>49</v>
      </c>
      <c r="C188" s="2" t="s">
        <v>323</v>
      </c>
      <c r="D188" s="2">
        <v>1.0</v>
      </c>
      <c r="E188" s="84">
        <f t="shared" ref="E188:E200" si="15">D188</f>
        <v>1</v>
      </c>
      <c r="G188" s="4"/>
      <c r="I188" s="4"/>
    </row>
    <row r="189" ht="15.75" customHeight="1">
      <c r="A189" s="2">
        <v>158.0</v>
      </c>
      <c r="B189" s="2" t="s">
        <v>49</v>
      </c>
      <c r="C189" s="2" t="s">
        <v>324</v>
      </c>
      <c r="D189" s="2">
        <v>0.0</v>
      </c>
      <c r="E189" s="84">
        <f t="shared" si="15"/>
        <v>0</v>
      </c>
      <c r="G189" s="4"/>
      <c r="I189" s="4"/>
    </row>
    <row r="190" ht="15.75" customHeight="1">
      <c r="A190" s="2">
        <v>159.0</v>
      </c>
      <c r="B190" s="2" t="s">
        <v>49</v>
      </c>
      <c r="C190" s="2" t="s">
        <v>328</v>
      </c>
      <c r="D190" s="2">
        <v>0.0</v>
      </c>
      <c r="E190" s="84">
        <f t="shared" si="15"/>
        <v>0</v>
      </c>
      <c r="G190" s="4"/>
      <c r="I190" s="4"/>
    </row>
    <row r="191" ht="15.75" customHeight="1">
      <c r="A191" s="2">
        <v>160.0</v>
      </c>
      <c r="B191" s="2" t="s">
        <v>49</v>
      </c>
      <c r="C191" s="2" t="s">
        <v>174</v>
      </c>
      <c r="D191" s="2">
        <v>0.0</v>
      </c>
      <c r="E191" s="84">
        <f t="shared" si="15"/>
        <v>0</v>
      </c>
      <c r="G191" s="4"/>
      <c r="I191" s="4"/>
    </row>
    <row r="192" ht="15.75" customHeight="1">
      <c r="A192" s="2">
        <v>161.0</v>
      </c>
      <c r="B192" s="2" t="s">
        <v>49</v>
      </c>
      <c r="C192" s="2" t="s">
        <v>181</v>
      </c>
      <c r="D192" s="2">
        <v>0.0</v>
      </c>
      <c r="E192" s="84">
        <f t="shared" si="15"/>
        <v>0</v>
      </c>
      <c r="G192" s="4"/>
      <c r="I192" s="4"/>
    </row>
    <row r="193" ht="15.75" customHeight="1">
      <c r="A193" s="2">
        <v>162.0</v>
      </c>
      <c r="B193" s="2" t="s">
        <v>49</v>
      </c>
      <c r="C193" s="2" t="s">
        <v>326</v>
      </c>
      <c r="D193" s="2">
        <v>0.0</v>
      </c>
      <c r="E193" s="84">
        <f t="shared" si="15"/>
        <v>0</v>
      </c>
      <c r="G193" s="4"/>
      <c r="I193" s="4"/>
    </row>
    <row r="194" ht="15.75" customHeight="1">
      <c r="A194" s="2">
        <v>163.0</v>
      </c>
      <c r="B194" s="2" t="s">
        <v>49</v>
      </c>
      <c r="C194" s="2" t="s">
        <v>210</v>
      </c>
      <c r="D194" s="2">
        <v>0.0</v>
      </c>
      <c r="E194" s="84">
        <f t="shared" si="15"/>
        <v>0</v>
      </c>
      <c r="G194" s="4"/>
      <c r="I194" s="4"/>
    </row>
    <row r="195" ht="15.75" customHeight="1">
      <c r="A195" s="2">
        <v>164.0</v>
      </c>
      <c r="B195" s="2" t="s">
        <v>49</v>
      </c>
      <c r="C195" s="2" t="s">
        <v>175</v>
      </c>
      <c r="D195" s="2">
        <v>0.0</v>
      </c>
      <c r="E195" s="84">
        <f t="shared" si="15"/>
        <v>0</v>
      </c>
      <c r="G195" s="4"/>
      <c r="I195" s="4"/>
    </row>
    <row r="196" ht="15.75" customHeight="1">
      <c r="A196" s="2">
        <v>165.0</v>
      </c>
      <c r="B196" s="2" t="s">
        <v>49</v>
      </c>
      <c r="C196" s="2" t="s">
        <v>178</v>
      </c>
      <c r="D196" s="2">
        <v>0.0</v>
      </c>
      <c r="E196" s="84">
        <f t="shared" si="15"/>
        <v>0</v>
      </c>
      <c r="G196" s="4"/>
      <c r="I196" s="4"/>
    </row>
    <row r="197" ht="15.75" customHeight="1">
      <c r="A197" s="2">
        <v>166.0</v>
      </c>
      <c r="B197" s="2" t="s">
        <v>49</v>
      </c>
      <c r="C197" s="2" t="s">
        <v>169</v>
      </c>
      <c r="D197" s="2">
        <v>0.0</v>
      </c>
      <c r="E197" s="84">
        <f t="shared" si="15"/>
        <v>0</v>
      </c>
      <c r="G197" s="4"/>
      <c r="I197" s="4"/>
    </row>
    <row r="198" ht="15.75" customHeight="1">
      <c r="A198" s="2">
        <v>167.0</v>
      </c>
      <c r="B198" s="2" t="s">
        <v>49</v>
      </c>
      <c r="C198" s="2" t="s">
        <v>325</v>
      </c>
      <c r="D198" s="2">
        <v>0.0</v>
      </c>
      <c r="E198" s="84">
        <f t="shared" si="15"/>
        <v>0</v>
      </c>
      <c r="G198" s="4"/>
      <c r="I198" s="4"/>
    </row>
    <row r="199" ht="15.75" customHeight="1">
      <c r="A199" s="2">
        <v>168.0</v>
      </c>
      <c r="B199" s="2" t="s">
        <v>49</v>
      </c>
      <c r="C199" s="2" t="s">
        <v>327</v>
      </c>
      <c r="D199" s="2">
        <v>0.0</v>
      </c>
      <c r="E199" s="84">
        <f t="shared" si="15"/>
        <v>0</v>
      </c>
      <c r="G199" s="4"/>
      <c r="I199" s="4"/>
    </row>
    <row r="200" ht="15.75" customHeight="1">
      <c r="A200" s="2">
        <v>169.0</v>
      </c>
      <c r="B200" s="2" t="s">
        <v>49</v>
      </c>
      <c r="C200" s="2" t="s">
        <v>170</v>
      </c>
      <c r="D200" s="2">
        <v>0.0</v>
      </c>
      <c r="E200" s="84">
        <f t="shared" si="15"/>
        <v>0</v>
      </c>
      <c r="G200" s="4"/>
      <c r="I200" s="4"/>
    </row>
    <row r="201" ht="15.75" customHeight="1">
      <c r="C201" s="2"/>
      <c r="D201" s="2"/>
      <c r="E201" s="84"/>
      <c r="G201" s="4"/>
      <c r="I201" s="4"/>
    </row>
    <row r="202" ht="15.75" customHeight="1">
      <c r="A202" s="2">
        <v>170.0</v>
      </c>
      <c r="B202" s="2" t="s">
        <v>19</v>
      </c>
      <c r="C202" s="2" t="s">
        <v>169</v>
      </c>
      <c r="D202" s="2">
        <v>9.0</v>
      </c>
      <c r="E202" s="84">
        <f t="shared" ref="E202:E214" si="16">D202</f>
        <v>9</v>
      </c>
      <c r="G202" s="4"/>
      <c r="I202" s="4"/>
    </row>
    <row r="203" ht="15.75" customHeight="1">
      <c r="A203" s="2">
        <v>171.0</v>
      </c>
      <c r="B203" s="2" t="s">
        <v>19</v>
      </c>
      <c r="C203" s="2" t="s">
        <v>210</v>
      </c>
      <c r="D203" s="2">
        <v>6.0</v>
      </c>
      <c r="E203" s="84">
        <f t="shared" si="16"/>
        <v>6</v>
      </c>
      <c r="G203" s="4"/>
      <c r="I203" s="4"/>
    </row>
    <row r="204" ht="15.75" customHeight="1">
      <c r="A204" s="2">
        <v>172.0</v>
      </c>
      <c r="B204" s="2" t="s">
        <v>19</v>
      </c>
      <c r="C204" s="2" t="s">
        <v>323</v>
      </c>
      <c r="D204" s="2">
        <v>4.0</v>
      </c>
      <c r="E204" s="84">
        <f t="shared" si="16"/>
        <v>4</v>
      </c>
      <c r="G204" s="4"/>
      <c r="I204" s="4"/>
    </row>
    <row r="205" ht="15.75" customHeight="1">
      <c r="A205" s="2">
        <v>173.0</v>
      </c>
      <c r="B205" s="2" t="s">
        <v>19</v>
      </c>
      <c r="C205" s="2" t="s">
        <v>170</v>
      </c>
      <c r="D205" s="2">
        <v>3.0</v>
      </c>
      <c r="E205" s="84">
        <f t="shared" si="16"/>
        <v>3</v>
      </c>
      <c r="G205" s="4"/>
      <c r="I205" s="4"/>
    </row>
    <row r="206" ht="15.75" customHeight="1">
      <c r="A206" s="2">
        <v>174.0</v>
      </c>
      <c r="B206" s="2" t="s">
        <v>19</v>
      </c>
      <c r="C206" s="2" t="s">
        <v>325</v>
      </c>
      <c r="D206" s="2">
        <v>2.0</v>
      </c>
      <c r="E206" s="84">
        <f t="shared" si="16"/>
        <v>2</v>
      </c>
      <c r="G206" s="4"/>
      <c r="I206" s="4"/>
    </row>
    <row r="207" ht="15.75" customHeight="1">
      <c r="A207" s="2">
        <v>175.0</v>
      </c>
      <c r="B207" s="2" t="s">
        <v>19</v>
      </c>
      <c r="C207" s="2" t="s">
        <v>324</v>
      </c>
      <c r="D207" s="2">
        <v>2.0</v>
      </c>
      <c r="E207" s="84">
        <f t="shared" si="16"/>
        <v>2</v>
      </c>
      <c r="G207" s="4"/>
      <c r="I207" s="4"/>
    </row>
    <row r="208" ht="15.75" customHeight="1">
      <c r="A208" s="2">
        <v>176.0</v>
      </c>
      <c r="B208" s="2" t="s">
        <v>19</v>
      </c>
      <c r="C208" s="2" t="s">
        <v>175</v>
      </c>
      <c r="D208" s="2">
        <v>1.0</v>
      </c>
      <c r="E208" s="84">
        <f t="shared" si="16"/>
        <v>1</v>
      </c>
      <c r="G208" s="4"/>
      <c r="I208" s="4"/>
    </row>
    <row r="209" ht="15.75" customHeight="1">
      <c r="A209" s="2">
        <v>177.0</v>
      </c>
      <c r="B209" s="2" t="s">
        <v>19</v>
      </c>
      <c r="C209" s="2" t="s">
        <v>181</v>
      </c>
      <c r="D209" s="2">
        <v>1.0</v>
      </c>
      <c r="E209" s="84">
        <f t="shared" si="16"/>
        <v>1</v>
      </c>
      <c r="G209" s="4"/>
      <c r="I209" s="4"/>
    </row>
    <row r="210" ht="15.75" customHeight="1">
      <c r="A210" s="2">
        <v>178.0</v>
      </c>
      <c r="B210" s="2" t="s">
        <v>19</v>
      </c>
      <c r="C210" s="2" t="s">
        <v>326</v>
      </c>
      <c r="D210" s="2">
        <v>0.0</v>
      </c>
      <c r="E210" s="84">
        <f t="shared" si="16"/>
        <v>0</v>
      </c>
      <c r="G210" s="4"/>
      <c r="I210" s="4"/>
    </row>
    <row r="211" ht="15.75" customHeight="1">
      <c r="A211" s="2">
        <v>179.0</v>
      </c>
      <c r="B211" s="2" t="s">
        <v>19</v>
      </c>
      <c r="C211" s="2" t="s">
        <v>178</v>
      </c>
      <c r="D211" s="2">
        <v>0.0</v>
      </c>
      <c r="E211" s="84">
        <f t="shared" si="16"/>
        <v>0</v>
      </c>
      <c r="G211" s="4"/>
      <c r="I211" s="4"/>
    </row>
    <row r="212" ht="15.75" customHeight="1">
      <c r="A212" s="2">
        <v>180.0</v>
      </c>
      <c r="B212" s="2" t="s">
        <v>19</v>
      </c>
      <c r="C212" s="2" t="s">
        <v>327</v>
      </c>
      <c r="D212" s="2">
        <v>0.0</v>
      </c>
      <c r="E212" s="84">
        <f t="shared" si="16"/>
        <v>0</v>
      </c>
      <c r="G212" s="4"/>
      <c r="I212" s="4"/>
    </row>
    <row r="213" ht="15.75" customHeight="1">
      <c r="A213" s="2">
        <v>181.0</v>
      </c>
      <c r="B213" s="2" t="s">
        <v>19</v>
      </c>
      <c r="C213" s="2" t="s">
        <v>174</v>
      </c>
      <c r="D213" s="2">
        <v>0.0</v>
      </c>
      <c r="E213" s="84">
        <f t="shared" si="16"/>
        <v>0</v>
      </c>
      <c r="G213" s="4"/>
      <c r="I213" s="4"/>
    </row>
    <row r="214" ht="15.75" customHeight="1">
      <c r="A214" s="2">
        <v>182.0</v>
      </c>
      <c r="B214" s="2" t="s">
        <v>19</v>
      </c>
      <c r="C214" s="2" t="s">
        <v>328</v>
      </c>
      <c r="D214" s="2">
        <v>0.0</v>
      </c>
      <c r="E214" s="84">
        <f t="shared" si="16"/>
        <v>0</v>
      </c>
      <c r="G214" s="4"/>
      <c r="I214" s="4"/>
    </row>
    <row r="215" ht="15.75" customHeight="1">
      <c r="C215" s="2"/>
      <c r="D215" s="2"/>
      <c r="E215" s="84"/>
      <c r="G215" s="4"/>
      <c r="I215" s="4"/>
    </row>
    <row r="216" ht="15.75" customHeight="1">
      <c r="A216" s="2">
        <v>183.0</v>
      </c>
      <c r="B216" s="2" t="s">
        <v>43</v>
      </c>
      <c r="C216" s="2" t="s">
        <v>170</v>
      </c>
      <c r="D216" s="2">
        <v>1.0</v>
      </c>
      <c r="E216" s="84">
        <f t="shared" ref="E216:E228" si="17">D216</f>
        <v>1</v>
      </c>
      <c r="G216" s="4"/>
      <c r="I216" s="4"/>
    </row>
    <row r="217" ht="15.75" customHeight="1">
      <c r="A217" s="2">
        <v>184.0</v>
      </c>
      <c r="B217" s="2" t="s">
        <v>43</v>
      </c>
      <c r="C217" s="2" t="s">
        <v>169</v>
      </c>
      <c r="D217" s="2">
        <v>1.0</v>
      </c>
      <c r="E217" s="84">
        <f t="shared" si="17"/>
        <v>1</v>
      </c>
      <c r="G217" s="4"/>
      <c r="I217" s="4"/>
    </row>
    <row r="218" ht="15.75" customHeight="1">
      <c r="A218" s="2">
        <v>185.0</v>
      </c>
      <c r="B218" s="2" t="s">
        <v>43</v>
      </c>
      <c r="C218" s="2" t="s">
        <v>325</v>
      </c>
      <c r="D218" s="2">
        <v>1.0</v>
      </c>
      <c r="E218" s="84">
        <f t="shared" si="17"/>
        <v>1</v>
      </c>
      <c r="G218" s="4"/>
      <c r="I218" s="4"/>
    </row>
    <row r="219" ht="15.75" customHeight="1">
      <c r="A219" s="2">
        <v>186.0</v>
      </c>
      <c r="B219" s="2" t="s">
        <v>43</v>
      </c>
      <c r="C219" s="2" t="s">
        <v>327</v>
      </c>
      <c r="D219" s="2">
        <v>0.0</v>
      </c>
      <c r="E219" s="84">
        <f t="shared" si="17"/>
        <v>0</v>
      </c>
      <c r="G219" s="4"/>
      <c r="I219" s="4"/>
    </row>
    <row r="220" ht="15.75" customHeight="1">
      <c r="A220" s="2">
        <v>187.0</v>
      </c>
      <c r="B220" s="2" t="s">
        <v>43</v>
      </c>
      <c r="C220" s="2" t="s">
        <v>326</v>
      </c>
      <c r="D220" s="2">
        <v>0.0</v>
      </c>
      <c r="E220" s="84">
        <f t="shared" si="17"/>
        <v>0</v>
      </c>
      <c r="G220" s="4"/>
      <c r="I220" s="4"/>
    </row>
    <row r="221" ht="15.75" customHeight="1">
      <c r="A221" s="2">
        <v>188.0</v>
      </c>
      <c r="B221" s="2" t="s">
        <v>43</v>
      </c>
      <c r="C221" s="2" t="s">
        <v>210</v>
      </c>
      <c r="D221" s="2">
        <v>0.0</v>
      </c>
      <c r="E221" s="84">
        <f t="shared" si="17"/>
        <v>0</v>
      </c>
      <c r="G221" s="4"/>
      <c r="I221" s="4"/>
    </row>
    <row r="222" ht="15.75" customHeight="1">
      <c r="A222" s="2">
        <v>189.0</v>
      </c>
      <c r="B222" s="2" t="s">
        <v>43</v>
      </c>
      <c r="C222" s="2" t="s">
        <v>178</v>
      </c>
      <c r="D222" s="2">
        <v>0.0</v>
      </c>
      <c r="E222" s="84">
        <f t="shared" si="17"/>
        <v>0</v>
      </c>
      <c r="G222" s="4"/>
      <c r="I222" s="4"/>
    </row>
    <row r="223" ht="15.75" customHeight="1">
      <c r="A223" s="2">
        <v>190.0</v>
      </c>
      <c r="B223" s="2" t="s">
        <v>43</v>
      </c>
      <c r="C223" s="2" t="s">
        <v>328</v>
      </c>
      <c r="D223" s="2">
        <v>0.0</v>
      </c>
      <c r="E223" s="84">
        <f t="shared" si="17"/>
        <v>0</v>
      </c>
      <c r="G223" s="4"/>
      <c r="I223" s="4"/>
    </row>
    <row r="224" ht="15.75" customHeight="1">
      <c r="A224" s="2">
        <v>191.0</v>
      </c>
      <c r="B224" s="2" t="s">
        <v>43</v>
      </c>
      <c r="C224" s="2" t="s">
        <v>181</v>
      </c>
      <c r="D224" s="2">
        <v>0.0</v>
      </c>
      <c r="E224" s="84">
        <f t="shared" si="17"/>
        <v>0</v>
      </c>
      <c r="G224" s="4"/>
      <c r="I224" s="4"/>
    </row>
    <row r="225" ht="15.75" customHeight="1">
      <c r="A225" s="2">
        <v>192.0</v>
      </c>
      <c r="B225" s="2" t="s">
        <v>43</v>
      </c>
      <c r="C225" s="2" t="s">
        <v>324</v>
      </c>
      <c r="D225" s="2">
        <v>0.0</v>
      </c>
      <c r="E225" s="84">
        <f t="shared" si="17"/>
        <v>0</v>
      </c>
      <c r="G225" s="4"/>
      <c r="I225" s="4"/>
    </row>
    <row r="226" ht="15.75" customHeight="1">
      <c r="A226" s="2">
        <v>193.0</v>
      </c>
      <c r="B226" s="2" t="s">
        <v>43</v>
      </c>
      <c r="C226" s="2" t="s">
        <v>175</v>
      </c>
      <c r="D226" s="2">
        <v>0.0</v>
      </c>
      <c r="E226" s="84">
        <f t="shared" si="17"/>
        <v>0</v>
      </c>
      <c r="G226" s="4"/>
      <c r="I226" s="4"/>
    </row>
    <row r="227" ht="15.75" customHeight="1">
      <c r="A227" s="2">
        <v>194.0</v>
      </c>
      <c r="B227" s="2" t="s">
        <v>43</v>
      </c>
      <c r="C227" s="2" t="s">
        <v>323</v>
      </c>
      <c r="D227" s="2">
        <v>0.0</v>
      </c>
      <c r="E227" s="84">
        <f t="shared" si="17"/>
        <v>0</v>
      </c>
      <c r="G227" s="4"/>
      <c r="I227" s="4"/>
    </row>
    <row r="228" ht="15.75" customHeight="1">
      <c r="A228" s="2">
        <v>195.0</v>
      </c>
      <c r="B228" s="2" t="s">
        <v>43</v>
      </c>
      <c r="C228" s="2" t="s">
        <v>174</v>
      </c>
      <c r="D228" s="2">
        <v>0.0</v>
      </c>
      <c r="E228" s="84">
        <f t="shared" si="17"/>
        <v>0</v>
      </c>
      <c r="G228" s="4"/>
      <c r="I228" s="4"/>
    </row>
    <row r="229" ht="15.75" customHeight="1">
      <c r="C229" s="2"/>
      <c r="D229" s="2"/>
      <c r="E229" s="84"/>
      <c r="G229" s="4"/>
      <c r="I229" s="4"/>
    </row>
    <row r="230" ht="15.75" customHeight="1">
      <c r="A230" s="2">
        <v>196.0</v>
      </c>
      <c r="B230" s="2" t="s">
        <v>51</v>
      </c>
      <c r="C230" s="2" t="s">
        <v>324</v>
      </c>
      <c r="D230" s="2">
        <v>1.0</v>
      </c>
      <c r="E230" s="84">
        <f t="shared" ref="E230:E242" si="18">D230</f>
        <v>1</v>
      </c>
      <c r="G230" s="4"/>
      <c r="I230" s="4"/>
    </row>
    <row r="231" ht="15.75" customHeight="1">
      <c r="A231" s="2">
        <v>197.0</v>
      </c>
      <c r="B231" s="2" t="s">
        <v>51</v>
      </c>
      <c r="C231" s="2" t="s">
        <v>325</v>
      </c>
      <c r="D231" s="2">
        <v>1.0</v>
      </c>
      <c r="E231" s="84">
        <f t="shared" si="18"/>
        <v>1</v>
      </c>
      <c r="G231" s="4"/>
      <c r="I231" s="4"/>
    </row>
    <row r="232" ht="15.75" customHeight="1">
      <c r="A232" s="2">
        <v>198.0</v>
      </c>
      <c r="B232" s="2" t="s">
        <v>51</v>
      </c>
      <c r="C232" s="2" t="s">
        <v>169</v>
      </c>
      <c r="D232" s="2">
        <v>1.0</v>
      </c>
      <c r="E232" s="84">
        <f t="shared" si="18"/>
        <v>1</v>
      </c>
      <c r="G232" s="4"/>
      <c r="I232" s="4"/>
    </row>
    <row r="233" ht="15.75" customHeight="1">
      <c r="A233" s="2">
        <v>199.0</v>
      </c>
      <c r="B233" s="2" t="s">
        <v>51</v>
      </c>
      <c r="C233" s="2" t="s">
        <v>210</v>
      </c>
      <c r="D233" s="2">
        <v>0.0</v>
      </c>
      <c r="E233" s="84">
        <f t="shared" si="18"/>
        <v>0</v>
      </c>
      <c r="G233" s="4"/>
      <c r="I233" s="4"/>
    </row>
    <row r="234" ht="15.75" customHeight="1">
      <c r="A234" s="2">
        <v>200.0</v>
      </c>
      <c r="B234" s="2" t="s">
        <v>51</v>
      </c>
      <c r="C234" s="2" t="s">
        <v>175</v>
      </c>
      <c r="D234" s="2">
        <v>0.0</v>
      </c>
      <c r="E234" s="84">
        <f t="shared" si="18"/>
        <v>0</v>
      </c>
      <c r="G234" s="4"/>
      <c r="I234" s="4"/>
    </row>
    <row r="235" ht="15.75" customHeight="1">
      <c r="A235" s="2">
        <v>201.0</v>
      </c>
      <c r="B235" s="2" t="s">
        <v>51</v>
      </c>
      <c r="C235" s="2" t="s">
        <v>326</v>
      </c>
      <c r="D235" s="2">
        <v>0.0</v>
      </c>
      <c r="E235" s="84">
        <f t="shared" si="18"/>
        <v>0</v>
      </c>
      <c r="G235" s="4"/>
      <c r="I235" s="4"/>
    </row>
    <row r="236" ht="15.75" customHeight="1">
      <c r="A236" s="2">
        <v>202.0</v>
      </c>
      <c r="B236" s="2" t="s">
        <v>51</v>
      </c>
      <c r="C236" s="2" t="s">
        <v>174</v>
      </c>
      <c r="D236" s="2">
        <v>0.0</v>
      </c>
      <c r="E236" s="84">
        <f t="shared" si="18"/>
        <v>0</v>
      </c>
      <c r="G236" s="4"/>
      <c r="I236" s="4"/>
    </row>
    <row r="237" ht="15.75" customHeight="1">
      <c r="A237" s="2">
        <v>203.0</v>
      </c>
      <c r="B237" s="2" t="s">
        <v>51</v>
      </c>
      <c r="C237" s="2" t="s">
        <v>323</v>
      </c>
      <c r="D237" s="2">
        <v>0.0</v>
      </c>
      <c r="E237" s="84">
        <f t="shared" si="18"/>
        <v>0</v>
      </c>
      <c r="G237" s="4"/>
      <c r="I237" s="4"/>
    </row>
    <row r="238" ht="15.75" customHeight="1">
      <c r="A238" s="2">
        <v>204.0</v>
      </c>
      <c r="B238" s="2" t="s">
        <v>51</v>
      </c>
      <c r="C238" s="2" t="s">
        <v>170</v>
      </c>
      <c r="D238" s="2">
        <v>0.0</v>
      </c>
      <c r="E238" s="84">
        <f t="shared" si="18"/>
        <v>0</v>
      </c>
      <c r="G238" s="4"/>
      <c r="I238" s="4"/>
    </row>
    <row r="239" ht="15.75" customHeight="1">
      <c r="A239" s="2">
        <v>205.0</v>
      </c>
      <c r="B239" s="2" t="s">
        <v>51</v>
      </c>
      <c r="C239" s="2" t="s">
        <v>181</v>
      </c>
      <c r="D239" s="2">
        <v>0.0</v>
      </c>
      <c r="E239" s="84">
        <f t="shared" si="18"/>
        <v>0</v>
      </c>
      <c r="G239" s="4"/>
      <c r="I239" s="4"/>
    </row>
    <row r="240" ht="15.75" customHeight="1">
      <c r="A240" s="2">
        <v>206.0</v>
      </c>
      <c r="B240" s="2" t="s">
        <v>51</v>
      </c>
      <c r="C240" s="2" t="s">
        <v>327</v>
      </c>
      <c r="D240" s="2">
        <v>0.0</v>
      </c>
      <c r="E240" s="84">
        <f t="shared" si="18"/>
        <v>0</v>
      </c>
      <c r="G240" s="4"/>
      <c r="I240" s="4"/>
    </row>
    <row r="241" ht="15.75" customHeight="1">
      <c r="A241" s="2">
        <v>207.0</v>
      </c>
      <c r="B241" s="2" t="s">
        <v>51</v>
      </c>
      <c r="C241" s="2" t="s">
        <v>328</v>
      </c>
      <c r="D241" s="2">
        <v>0.0</v>
      </c>
      <c r="E241" s="84">
        <f t="shared" si="18"/>
        <v>0</v>
      </c>
      <c r="G241" s="2"/>
      <c r="I241" s="4"/>
    </row>
    <row r="242" ht="15.75" customHeight="1">
      <c r="A242" s="2">
        <v>208.0</v>
      </c>
      <c r="B242" s="2" t="s">
        <v>51</v>
      </c>
      <c r="C242" s="2" t="s">
        <v>178</v>
      </c>
      <c r="D242" s="2">
        <v>0.0</v>
      </c>
      <c r="E242" s="84">
        <f t="shared" si="18"/>
        <v>0</v>
      </c>
      <c r="G242" s="2"/>
      <c r="I242" s="4"/>
    </row>
    <row r="243" ht="15.75" customHeight="1">
      <c r="C243" s="2"/>
      <c r="D243" s="2"/>
      <c r="E243" s="84"/>
      <c r="G243" s="2"/>
      <c r="I243" s="4"/>
    </row>
    <row r="244" ht="15.75" customHeight="1">
      <c r="A244" s="2">
        <v>209.0</v>
      </c>
      <c r="B244" s="2" t="s">
        <v>15</v>
      </c>
      <c r="C244" s="2" t="s">
        <v>169</v>
      </c>
      <c r="D244" s="2">
        <v>27.0</v>
      </c>
      <c r="E244" s="84">
        <f t="shared" ref="E244:E256" si="19">D244</f>
        <v>27</v>
      </c>
      <c r="G244" s="2"/>
      <c r="I244" s="2"/>
    </row>
    <row r="245" ht="15.75" customHeight="1">
      <c r="A245" s="2">
        <v>210.0</v>
      </c>
      <c r="B245" s="2" t="s">
        <v>15</v>
      </c>
      <c r="C245" s="2" t="s">
        <v>324</v>
      </c>
      <c r="D245" s="2">
        <v>9.0</v>
      </c>
      <c r="E245" s="84">
        <f t="shared" si="19"/>
        <v>9</v>
      </c>
      <c r="G245" s="2"/>
      <c r="I245" s="2"/>
    </row>
    <row r="246" ht="15.75" customHeight="1">
      <c r="A246" s="2">
        <v>211.0</v>
      </c>
      <c r="B246" s="2" t="s">
        <v>15</v>
      </c>
      <c r="C246" s="2" t="s">
        <v>175</v>
      </c>
      <c r="D246" s="2">
        <v>9.0</v>
      </c>
      <c r="E246" s="84">
        <f t="shared" si="19"/>
        <v>9</v>
      </c>
      <c r="G246" s="2"/>
      <c r="I246" s="2"/>
    </row>
    <row r="247" ht="15.75" customHeight="1">
      <c r="A247" s="2">
        <v>212.0</v>
      </c>
      <c r="B247" s="2" t="s">
        <v>15</v>
      </c>
      <c r="C247" s="2" t="s">
        <v>325</v>
      </c>
      <c r="D247" s="2">
        <v>7.0</v>
      </c>
      <c r="E247" s="84">
        <f t="shared" si="19"/>
        <v>7</v>
      </c>
      <c r="G247" s="2"/>
      <c r="I247" s="2"/>
    </row>
    <row r="248" ht="15.75" customHeight="1">
      <c r="A248" s="2">
        <v>213.0</v>
      </c>
      <c r="B248" s="2" t="s">
        <v>15</v>
      </c>
      <c r="C248" s="2" t="s">
        <v>170</v>
      </c>
      <c r="D248" s="2">
        <v>6.0</v>
      </c>
      <c r="E248" s="84">
        <f t="shared" si="19"/>
        <v>6</v>
      </c>
      <c r="G248" s="2"/>
      <c r="I248" s="2"/>
    </row>
    <row r="249" ht="15.75" customHeight="1">
      <c r="A249" s="2">
        <v>214.0</v>
      </c>
      <c r="B249" s="2" t="s">
        <v>15</v>
      </c>
      <c r="C249" s="2" t="s">
        <v>326</v>
      </c>
      <c r="D249" s="2">
        <v>4.0</v>
      </c>
      <c r="E249" s="84">
        <f t="shared" si="19"/>
        <v>4</v>
      </c>
      <c r="G249" s="2"/>
      <c r="I249" s="2"/>
    </row>
    <row r="250" ht="15.75" customHeight="1">
      <c r="A250" s="2">
        <v>215.0</v>
      </c>
      <c r="B250" s="2" t="s">
        <v>15</v>
      </c>
      <c r="C250" s="2" t="s">
        <v>323</v>
      </c>
      <c r="D250" s="2">
        <v>4.0</v>
      </c>
      <c r="E250" s="84">
        <f t="shared" si="19"/>
        <v>4</v>
      </c>
      <c r="G250" s="2"/>
      <c r="I250" s="2"/>
    </row>
    <row r="251" ht="15.75" customHeight="1">
      <c r="A251" s="2">
        <v>216.0</v>
      </c>
      <c r="B251" s="2" t="s">
        <v>15</v>
      </c>
      <c r="C251" s="2" t="s">
        <v>210</v>
      </c>
      <c r="D251" s="2">
        <v>2.0</v>
      </c>
      <c r="E251" s="84">
        <f t="shared" si="19"/>
        <v>2</v>
      </c>
      <c r="G251" s="2"/>
      <c r="I251" s="2"/>
    </row>
    <row r="252" ht="15.75" customHeight="1">
      <c r="A252" s="2">
        <v>217.0</v>
      </c>
      <c r="B252" s="2" t="s">
        <v>15</v>
      </c>
      <c r="C252" s="2" t="s">
        <v>174</v>
      </c>
      <c r="D252" s="2">
        <v>1.0</v>
      </c>
      <c r="E252" s="84">
        <f t="shared" si="19"/>
        <v>1</v>
      </c>
      <c r="G252" s="2"/>
      <c r="I252" s="2"/>
    </row>
    <row r="253" ht="15.75" customHeight="1">
      <c r="A253" s="2">
        <v>218.0</v>
      </c>
      <c r="B253" s="2" t="s">
        <v>15</v>
      </c>
      <c r="C253" s="2" t="s">
        <v>178</v>
      </c>
      <c r="D253" s="2">
        <v>0.0</v>
      </c>
      <c r="E253" s="84">
        <f t="shared" si="19"/>
        <v>0</v>
      </c>
      <c r="G253" s="2"/>
      <c r="I253" s="2"/>
    </row>
    <row r="254" ht="15.75" customHeight="1">
      <c r="A254" s="2">
        <v>219.0</v>
      </c>
      <c r="B254" s="2" t="s">
        <v>15</v>
      </c>
      <c r="C254" s="2" t="s">
        <v>181</v>
      </c>
      <c r="D254" s="2">
        <v>0.0</v>
      </c>
      <c r="E254" s="84">
        <f t="shared" si="19"/>
        <v>0</v>
      </c>
      <c r="G254" s="4"/>
      <c r="I254" s="2"/>
    </row>
    <row r="255" ht="15.75" customHeight="1">
      <c r="A255" s="2">
        <v>220.0</v>
      </c>
      <c r="B255" s="2" t="s">
        <v>15</v>
      </c>
      <c r="C255" s="2" t="s">
        <v>327</v>
      </c>
      <c r="D255" s="2">
        <v>0.0</v>
      </c>
      <c r="E255" s="84">
        <f t="shared" si="19"/>
        <v>0</v>
      </c>
      <c r="G255" s="4"/>
      <c r="I255" s="2"/>
    </row>
    <row r="256" ht="15.75" customHeight="1">
      <c r="A256" s="2">
        <v>221.0</v>
      </c>
      <c r="B256" s="2" t="s">
        <v>15</v>
      </c>
      <c r="C256" s="2" t="s">
        <v>328</v>
      </c>
      <c r="D256" s="2">
        <v>0.0</v>
      </c>
      <c r="E256" s="84">
        <f t="shared" si="19"/>
        <v>0</v>
      </c>
      <c r="G256" s="4"/>
      <c r="I256" s="2"/>
    </row>
    <row r="257" ht="15.75" customHeight="1">
      <c r="C257" s="2"/>
      <c r="D257" s="2"/>
      <c r="E257" s="84"/>
      <c r="G257" s="4"/>
      <c r="I257" s="4"/>
    </row>
    <row r="258" ht="15.75" customHeight="1">
      <c r="A258" s="2">
        <v>222.0</v>
      </c>
      <c r="B258" s="2" t="s">
        <v>21</v>
      </c>
      <c r="C258" s="2" t="s">
        <v>170</v>
      </c>
      <c r="D258" s="2">
        <v>5.0</v>
      </c>
      <c r="E258" s="84">
        <f t="shared" ref="E258:E270" si="20">D258</f>
        <v>5</v>
      </c>
      <c r="G258" s="4"/>
      <c r="I258" s="4"/>
    </row>
    <row r="259" ht="15.75" customHeight="1">
      <c r="A259" s="2">
        <v>223.0</v>
      </c>
      <c r="B259" s="2" t="s">
        <v>21</v>
      </c>
      <c r="C259" s="2" t="s">
        <v>210</v>
      </c>
      <c r="D259" s="2">
        <v>4.0</v>
      </c>
      <c r="E259" s="84">
        <f t="shared" si="20"/>
        <v>4</v>
      </c>
      <c r="G259" s="4"/>
      <c r="I259" s="4"/>
    </row>
    <row r="260" ht="15.75" customHeight="1">
      <c r="A260" s="2">
        <v>224.0</v>
      </c>
      <c r="B260" s="2" t="s">
        <v>21</v>
      </c>
      <c r="C260" s="2" t="s">
        <v>323</v>
      </c>
      <c r="D260" s="2">
        <v>2.0</v>
      </c>
      <c r="E260" s="84">
        <f t="shared" si="20"/>
        <v>2</v>
      </c>
      <c r="G260" s="4"/>
      <c r="I260" s="4"/>
    </row>
    <row r="261" ht="15.75" customHeight="1">
      <c r="A261" s="2">
        <v>225.0</v>
      </c>
      <c r="B261" s="2" t="s">
        <v>21</v>
      </c>
      <c r="C261" s="2" t="s">
        <v>169</v>
      </c>
      <c r="D261" s="2">
        <v>2.0</v>
      </c>
      <c r="E261" s="84">
        <f t="shared" si="20"/>
        <v>2</v>
      </c>
      <c r="G261" s="4"/>
      <c r="I261" s="4"/>
    </row>
    <row r="262" ht="15.75" customHeight="1">
      <c r="A262" s="2">
        <v>226.0</v>
      </c>
      <c r="B262" s="2" t="s">
        <v>21</v>
      </c>
      <c r="C262" s="2" t="s">
        <v>324</v>
      </c>
      <c r="D262" s="2">
        <v>2.0</v>
      </c>
      <c r="E262" s="84">
        <f t="shared" si="20"/>
        <v>2</v>
      </c>
      <c r="G262" s="4"/>
      <c r="I262" s="4"/>
    </row>
    <row r="263" ht="15.75" customHeight="1">
      <c r="A263" s="2">
        <v>227.0</v>
      </c>
      <c r="B263" s="2" t="s">
        <v>21</v>
      </c>
      <c r="C263" s="2" t="s">
        <v>175</v>
      </c>
      <c r="D263" s="2">
        <v>0.0</v>
      </c>
      <c r="E263" s="84">
        <f t="shared" si="20"/>
        <v>0</v>
      </c>
      <c r="G263" s="4"/>
      <c r="I263" s="4"/>
    </row>
    <row r="264" ht="15.75" customHeight="1">
      <c r="A264" s="2">
        <v>228.0</v>
      </c>
      <c r="B264" s="2" t="s">
        <v>21</v>
      </c>
      <c r="C264" s="2" t="s">
        <v>174</v>
      </c>
      <c r="D264" s="2">
        <v>0.0</v>
      </c>
      <c r="E264" s="84">
        <f t="shared" si="20"/>
        <v>0</v>
      </c>
      <c r="G264" s="4"/>
      <c r="I264" s="4"/>
    </row>
    <row r="265" ht="15.75" customHeight="1">
      <c r="A265" s="2">
        <v>229.0</v>
      </c>
      <c r="B265" s="2" t="s">
        <v>21</v>
      </c>
      <c r="C265" s="2" t="s">
        <v>326</v>
      </c>
      <c r="D265" s="2">
        <v>0.0</v>
      </c>
      <c r="E265" s="84">
        <f t="shared" si="20"/>
        <v>0</v>
      </c>
      <c r="G265" s="4"/>
      <c r="I265" s="4"/>
    </row>
    <row r="266" ht="15.75" customHeight="1">
      <c r="A266" s="2">
        <v>230.0</v>
      </c>
      <c r="B266" s="2" t="s">
        <v>21</v>
      </c>
      <c r="C266" s="2" t="s">
        <v>328</v>
      </c>
      <c r="D266" s="2">
        <v>0.0</v>
      </c>
      <c r="E266" s="84">
        <f t="shared" si="20"/>
        <v>0</v>
      </c>
      <c r="G266" s="4"/>
      <c r="I266" s="4"/>
    </row>
    <row r="267" ht="15.75" customHeight="1">
      <c r="A267" s="2">
        <v>231.0</v>
      </c>
      <c r="B267" s="2" t="s">
        <v>21</v>
      </c>
      <c r="C267" s="2" t="s">
        <v>178</v>
      </c>
      <c r="D267" s="2">
        <v>0.0</v>
      </c>
      <c r="E267" s="84">
        <f t="shared" si="20"/>
        <v>0</v>
      </c>
      <c r="G267" s="4"/>
      <c r="I267" s="4"/>
    </row>
    <row r="268" ht="15.75" customHeight="1">
      <c r="A268" s="2">
        <v>232.0</v>
      </c>
      <c r="B268" s="2" t="s">
        <v>21</v>
      </c>
      <c r="C268" s="2" t="s">
        <v>327</v>
      </c>
      <c r="D268" s="2">
        <v>0.0</v>
      </c>
      <c r="E268" s="84">
        <f t="shared" si="20"/>
        <v>0</v>
      </c>
      <c r="G268" s="4"/>
      <c r="I268" s="4"/>
    </row>
    <row r="269" ht="15.75" customHeight="1">
      <c r="A269" s="2">
        <v>233.0</v>
      </c>
      <c r="B269" s="2" t="s">
        <v>21</v>
      </c>
      <c r="C269" s="2" t="s">
        <v>325</v>
      </c>
      <c r="D269" s="2">
        <v>0.0</v>
      </c>
      <c r="E269" s="84">
        <f t="shared" si="20"/>
        <v>0</v>
      </c>
      <c r="G269" s="4"/>
      <c r="I269" s="4"/>
    </row>
    <row r="270" ht="15.75" customHeight="1">
      <c r="A270" s="2">
        <v>234.0</v>
      </c>
      <c r="B270" s="2" t="s">
        <v>21</v>
      </c>
      <c r="C270" s="2" t="s">
        <v>181</v>
      </c>
      <c r="D270" s="2">
        <v>0.0</v>
      </c>
      <c r="E270" s="84">
        <f t="shared" si="20"/>
        <v>0</v>
      </c>
      <c r="G270" s="4"/>
      <c r="I270" s="4"/>
    </row>
    <row r="271" ht="15.75" customHeight="1">
      <c r="C271" s="2"/>
      <c r="D271" s="2"/>
      <c r="E271" s="84"/>
      <c r="G271" s="4"/>
      <c r="I271" s="4"/>
    </row>
    <row r="272" ht="15.75" customHeight="1">
      <c r="A272" s="2">
        <v>235.0</v>
      </c>
      <c r="B272" s="2" t="s">
        <v>188</v>
      </c>
      <c r="C272" s="2" t="s">
        <v>169</v>
      </c>
      <c r="D272" s="2">
        <v>5.0</v>
      </c>
      <c r="E272" s="84">
        <f t="shared" ref="E272:E284" si="21">D272</f>
        <v>5</v>
      </c>
      <c r="G272" s="4"/>
      <c r="I272" s="4"/>
    </row>
    <row r="273" ht="15.75" customHeight="1">
      <c r="A273" s="2">
        <v>236.0</v>
      </c>
      <c r="B273" s="2" t="s">
        <v>188</v>
      </c>
      <c r="C273" s="2" t="s">
        <v>170</v>
      </c>
      <c r="D273" s="2">
        <v>3.0</v>
      </c>
      <c r="E273" s="84">
        <f t="shared" si="21"/>
        <v>3</v>
      </c>
      <c r="G273" s="4"/>
      <c r="I273" s="4"/>
    </row>
    <row r="274" ht="15.75" customHeight="1">
      <c r="A274" s="2">
        <v>237.0</v>
      </c>
      <c r="B274" s="2" t="s">
        <v>188</v>
      </c>
      <c r="C274" s="2" t="s">
        <v>181</v>
      </c>
      <c r="D274" s="2">
        <v>3.0</v>
      </c>
      <c r="E274" s="84">
        <f t="shared" si="21"/>
        <v>3</v>
      </c>
      <c r="G274" s="4"/>
      <c r="I274" s="4"/>
    </row>
    <row r="275" ht="15.75" customHeight="1">
      <c r="A275" s="2">
        <v>238.0</v>
      </c>
      <c r="B275" s="2" t="s">
        <v>188</v>
      </c>
      <c r="C275" s="2" t="s">
        <v>323</v>
      </c>
      <c r="D275" s="2">
        <v>1.0</v>
      </c>
      <c r="E275" s="84">
        <f t="shared" si="21"/>
        <v>1</v>
      </c>
      <c r="G275" s="4"/>
      <c r="I275" s="4"/>
    </row>
    <row r="276" ht="15.75" customHeight="1">
      <c r="A276" s="2">
        <v>239.0</v>
      </c>
      <c r="B276" s="2" t="s">
        <v>188</v>
      </c>
      <c r="C276" s="2" t="s">
        <v>324</v>
      </c>
      <c r="D276" s="2">
        <v>1.0</v>
      </c>
      <c r="E276" s="84">
        <f t="shared" si="21"/>
        <v>1</v>
      </c>
      <c r="G276" s="4"/>
      <c r="I276" s="4"/>
    </row>
    <row r="277" ht="15.75" customHeight="1">
      <c r="A277" s="2">
        <v>240.0</v>
      </c>
      <c r="B277" s="2" t="s">
        <v>188</v>
      </c>
      <c r="C277" s="2" t="s">
        <v>328</v>
      </c>
      <c r="D277" s="2">
        <v>1.0</v>
      </c>
      <c r="E277" s="84">
        <f t="shared" si="21"/>
        <v>1</v>
      </c>
      <c r="G277" s="4"/>
      <c r="I277" s="4"/>
    </row>
    <row r="278" ht="15.75" customHeight="1">
      <c r="A278" s="2">
        <v>241.0</v>
      </c>
      <c r="B278" s="2" t="s">
        <v>188</v>
      </c>
      <c r="C278" s="2" t="s">
        <v>210</v>
      </c>
      <c r="D278" s="2">
        <v>0.0</v>
      </c>
      <c r="E278" s="84">
        <f t="shared" si="21"/>
        <v>0</v>
      </c>
      <c r="G278" s="4"/>
      <c r="I278" s="4"/>
    </row>
    <row r="279" ht="15.75" customHeight="1">
      <c r="A279" s="2">
        <v>242.0</v>
      </c>
      <c r="B279" s="2" t="s">
        <v>188</v>
      </c>
      <c r="C279" s="2" t="s">
        <v>175</v>
      </c>
      <c r="D279" s="2">
        <v>0.0</v>
      </c>
      <c r="E279" s="84">
        <f t="shared" si="21"/>
        <v>0</v>
      </c>
      <c r="G279" s="4"/>
      <c r="I279" s="4"/>
    </row>
    <row r="280" ht="15.75" customHeight="1">
      <c r="A280" s="2">
        <v>243.0</v>
      </c>
      <c r="B280" s="2" t="s">
        <v>188</v>
      </c>
      <c r="C280" s="2" t="s">
        <v>325</v>
      </c>
      <c r="D280" s="2">
        <v>0.0</v>
      </c>
      <c r="E280" s="84">
        <f t="shared" si="21"/>
        <v>0</v>
      </c>
      <c r="G280" s="4"/>
      <c r="I280" s="4"/>
    </row>
    <row r="281" ht="15.75" customHeight="1">
      <c r="A281" s="2">
        <v>244.0</v>
      </c>
      <c r="B281" s="2" t="s">
        <v>188</v>
      </c>
      <c r="C281" s="2" t="s">
        <v>178</v>
      </c>
      <c r="D281" s="2">
        <v>0.0</v>
      </c>
      <c r="E281" s="84">
        <f t="shared" si="21"/>
        <v>0</v>
      </c>
      <c r="G281" s="4"/>
      <c r="I281" s="4"/>
    </row>
    <row r="282" ht="15.75" customHeight="1">
      <c r="A282" s="2">
        <v>245.0</v>
      </c>
      <c r="B282" s="2" t="s">
        <v>188</v>
      </c>
      <c r="C282" s="2" t="s">
        <v>326</v>
      </c>
      <c r="D282" s="2">
        <v>0.0</v>
      </c>
      <c r="E282" s="84">
        <f t="shared" si="21"/>
        <v>0</v>
      </c>
      <c r="G282" s="4"/>
      <c r="I282" s="4"/>
    </row>
    <row r="283" ht="15.75" customHeight="1">
      <c r="A283" s="2">
        <v>246.0</v>
      </c>
      <c r="B283" s="2" t="s">
        <v>188</v>
      </c>
      <c r="C283" s="2" t="s">
        <v>174</v>
      </c>
      <c r="D283" s="2">
        <v>0.0</v>
      </c>
      <c r="E283" s="84">
        <f t="shared" si="21"/>
        <v>0</v>
      </c>
      <c r="G283" s="4"/>
      <c r="I283" s="4"/>
    </row>
    <row r="284" ht="15.75" customHeight="1">
      <c r="A284" s="2">
        <v>247.0</v>
      </c>
      <c r="B284" s="2" t="s">
        <v>188</v>
      </c>
      <c r="C284" s="2" t="s">
        <v>327</v>
      </c>
      <c r="D284" s="2">
        <v>0.0</v>
      </c>
      <c r="E284" s="84">
        <f t="shared" si="21"/>
        <v>0</v>
      </c>
      <c r="G284" s="4"/>
      <c r="I284" s="4"/>
    </row>
    <row r="285" ht="15.75" customHeight="1">
      <c r="C285" s="2"/>
      <c r="D285" s="2"/>
      <c r="E285" s="84"/>
      <c r="G285" s="4"/>
      <c r="I285" s="4"/>
    </row>
    <row r="286" ht="15.75" customHeight="1">
      <c r="A286" s="2">
        <v>248.0</v>
      </c>
      <c r="B286" s="2" t="s">
        <v>11</v>
      </c>
      <c r="C286" s="2" t="s">
        <v>170</v>
      </c>
      <c r="D286" s="2">
        <v>40.0</v>
      </c>
      <c r="E286" s="84">
        <f t="shared" ref="E286:E298" si="22">D286</f>
        <v>40</v>
      </c>
      <c r="G286" s="4"/>
      <c r="I286" s="4"/>
    </row>
    <row r="287" ht="15.75" customHeight="1">
      <c r="A287" s="2">
        <v>249.0</v>
      </c>
      <c r="B287" s="2" t="s">
        <v>11</v>
      </c>
      <c r="C287" s="2" t="s">
        <v>169</v>
      </c>
      <c r="D287" s="2">
        <v>32.0</v>
      </c>
      <c r="E287" s="84">
        <f t="shared" si="22"/>
        <v>32</v>
      </c>
      <c r="G287" s="4"/>
      <c r="I287" s="4"/>
    </row>
    <row r="288" ht="15.75" customHeight="1">
      <c r="A288" s="2">
        <v>250.0</v>
      </c>
      <c r="B288" s="2" t="s">
        <v>11</v>
      </c>
      <c r="C288" s="2" t="s">
        <v>326</v>
      </c>
      <c r="D288" s="2">
        <v>18.0</v>
      </c>
      <c r="E288" s="84">
        <f t="shared" si="22"/>
        <v>18</v>
      </c>
      <c r="G288" s="4"/>
      <c r="I288" s="4"/>
    </row>
    <row r="289" ht="15.75" customHeight="1">
      <c r="A289" s="2">
        <v>251.0</v>
      </c>
      <c r="B289" s="2" t="s">
        <v>11</v>
      </c>
      <c r="C289" s="2" t="s">
        <v>324</v>
      </c>
      <c r="D289" s="2">
        <v>16.0</v>
      </c>
      <c r="E289" s="84">
        <f t="shared" si="22"/>
        <v>16</v>
      </c>
      <c r="G289" s="4"/>
      <c r="I289" s="4"/>
    </row>
    <row r="290" ht="15.75" customHeight="1">
      <c r="A290" s="2">
        <v>252.0</v>
      </c>
      <c r="B290" s="2" t="s">
        <v>11</v>
      </c>
      <c r="C290" s="2" t="s">
        <v>323</v>
      </c>
      <c r="D290" s="2">
        <v>7.0</v>
      </c>
      <c r="E290" s="84">
        <f t="shared" si="22"/>
        <v>7</v>
      </c>
      <c r="G290" s="4"/>
      <c r="I290" s="4"/>
    </row>
    <row r="291" ht="15.75" customHeight="1">
      <c r="A291" s="2">
        <v>253.0</v>
      </c>
      <c r="B291" s="2" t="s">
        <v>11</v>
      </c>
      <c r="C291" s="2" t="s">
        <v>175</v>
      </c>
      <c r="D291" s="2">
        <v>5.0</v>
      </c>
      <c r="E291" s="84">
        <f t="shared" si="22"/>
        <v>5</v>
      </c>
      <c r="G291" s="4"/>
      <c r="I291" s="4"/>
    </row>
    <row r="292" ht="15.75" customHeight="1">
      <c r="A292" s="2">
        <v>254.0</v>
      </c>
      <c r="B292" s="2" t="s">
        <v>11</v>
      </c>
      <c r="C292" s="2" t="s">
        <v>210</v>
      </c>
      <c r="D292" s="2">
        <v>5.0</v>
      </c>
      <c r="E292" s="84">
        <f t="shared" si="22"/>
        <v>5</v>
      </c>
      <c r="G292" s="4"/>
      <c r="I292" s="4"/>
    </row>
    <row r="293" ht="15.75" customHeight="1">
      <c r="A293" s="2">
        <v>255.0</v>
      </c>
      <c r="B293" s="2" t="s">
        <v>11</v>
      </c>
      <c r="C293" s="2" t="s">
        <v>325</v>
      </c>
      <c r="D293" s="2">
        <v>5.0</v>
      </c>
      <c r="E293" s="84">
        <f t="shared" si="22"/>
        <v>5</v>
      </c>
      <c r="G293" s="4"/>
      <c r="I293" s="4"/>
    </row>
    <row r="294" ht="15.75" customHeight="1">
      <c r="A294" s="2">
        <v>256.0</v>
      </c>
      <c r="B294" s="2" t="s">
        <v>11</v>
      </c>
      <c r="C294" s="2" t="s">
        <v>181</v>
      </c>
      <c r="D294" s="2">
        <v>1.0</v>
      </c>
      <c r="E294" s="84">
        <f t="shared" si="22"/>
        <v>1</v>
      </c>
      <c r="G294" s="4"/>
      <c r="I294" s="4"/>
    </row>
    <row r="295" ht="15.75" customHeight="1">
      <c r="A295" s="2">
        <v>257.0</v>
      </c>
      <c r="B295" s="2" t="s">
        <v>11</v>
      </c>
      <c r="C295" s="2" t="s">
        <v>174</v>
      </c>
      <c r="D295" s="2">
        <v>0.0</v>
      </c>
      <c r="E295" s="84">
        <f t="shared" si="22"/>
        <v>0</v>
      </c>
      <c r="G295" s="4"/>
      <c r="I295" s="4"/>
    </row>
    <row r="296" ht="15.75" customHeight="1">
      <c r="A296" s="2">
        <v>258.0</v>
      </c>
      <c r="B296" s="2" t="s">
        <v>11</v>
      </c>
      <c r="C296" s="2" t="s">
        <v>327</v>
      </c>
      <c r="D296" s="2">
        <v>0.0</v>
      </c>
      <c r="E296" s="84">
        <f t="shared" si="22"/>
        <v>0</v>
      </c>
      <c r="G296" s="4"/>
      <c r="I296" s="4"/>
    </row>
    <row r="297" ht="15.75" customHeight="1">
      <c r="A297" s="2">
        <v>259.0</v>
      </c>
      <c r="B297" s="2" t="s">
        <v>11</v>
      </c>
      <c r="C297" s="2" t="s">
        <v>178</v>
      </c>
      <c r="D297" s="2">
        <v>0.0</v>
      </c>
      <c r="E297" s="84">
        <f t="shared" si="22"/>
        <v>0</v>
      </c>
      <c r="G297" s="2"/>
      <c r="I297" s="4"/>
    </row>
    <row r="298" ht="15.75" customHeight="1">
      <c r="A298" s="2">
        <v>260.0</v>
      </c>
      <c r="B298" s="2" t="s">
        <v>11</v>
      </c>
      <c r="C298" s="2" t="s">
        <v>328</v>
      </c>
      <c r="D298" s="2">
        <v>0.0</v>
      </c>
      <c r="E298" s="84">
        <f t="shared" si="22"/>
        <v>0</v>
      </c>
      <c r="G298" s="2"/>
      <c r="I298" s="4"/>
    </row>
    <row r="299" ht="15.75" customHeight="1">
      <c r="C299" s="2"/>
      <c r="D299" s="2"/>
      <c r="E299" s="84"/>
      <c r="G299" s="2"/>
      <c r="I299" s="4"/>
    </row>
    <row r="300" ht="15.75" customHeight="1">
      <c r="A300" s="2">
        <v>261.0</v>
      </c>
      <c r="B300" s="2" t="s">
        <v>26</v>
      </c>
      <c r="C300" s="2" t="s">
        <v>169</v>
      </c>
      <c r="D300" s="2">
        <v>6.0</v>
      </c>
      <c r="E300" s="84">
        <f t="shared" ref="E300:E312" si="23">D300</f>
        <v>6</v>
      </c>
      <c r="G300" s="2"/>
      <c r="I300" s="2"/>
    </row>
    <row r="301" ht="15.75" customHeight="1">
      <c r="A301" s="2">
        <v>262.0</v>
      </c>
      <c r="B301" s="2" t="s">
        <v>26</v>
      </c>
      <c r="C301" s="2" t="s">
        <v>210</v>
      </c>
      <c r="D301" s="2">
        <v>4.0</v>
      </c>
      <c r="E301" s="84">
        <f t="shared" si="23"/>
        <v>4</v>
      </c>
      <c r="G301" s="2"/>
      <c r="I301" s="2"/>
    </row>
    <row r="302" ht="15.75" customHeight="1">
      <c r="A302" s="2">
        <v>263.0</v>
      </c>
      <c r="B302" s="2" t="s">
        <v>26</v>
      </c>
      <c r="C302" s="2" t="s">
        <v>175</v>
      </c>
      <c r="D302" s="2">
        <v>2.0</v>
      </c>
      <c r="E302" s="84">
        <f t="shared" si="23"/>
        <v>2</v>
      </c>
      <c r="G302" s="2"/>
      <c r="I302" s="2"/>
    </row>
    <row r="303" ht="15.75" customHeight="1">
      <c r="A303" s="2">
        <v>264.0</v>
      </c>
      <c r="B303" s="2" t="s">
        <v>26</v>
      </c>
      <c r="C303" s="2" t="s">
        <v>170</v>
      </c>
      <c r="D303" s="2">
        <v>2.0</v>
      </c>
      <c r="E303" s="84">
        <f t="shared" si="23"/>
        <v>2</v>
      </c>
      <c r="G303" s="2"/>
      <c r="I303" s="2"/>
    </row>
    <row r="304" ht="15.75" customHeight="1">
      <c r="A304" s="2">
        <v>265.0</v>
      </c>
      <c r="B304" s="2" t="s">
        <v>26</v>
      </c>
      <c r="C304" s="2" t="s">
        <v>324</v>
      </c>
      <c r="D304" s="2">
        <v>2.0</v>
      </c>
      <c r="E304" s="84">
        <f t="shared" si="23"/>
        <v>2</v>
      </c>
      <c r="G304" s="2"/>
      <c r="I304" s="2"/>
    </row>
    <row r="305" ht="15.75" customHeight="1">
      <c r="A305" s="2">
        <v>266.0</v>
      </c>
      <c r="B305" s="2" t="s">
        <v>26</v>
      </c>
      <c r="C305" s="2" t="s">
        <v>325</v>
      </c>
      <c r="D305" s="2">
        <v>2.0</v>
      </c>
      <c r="E305" s="84">
        <f t="shared" si="23"/>
        <v>2</v>
      </c>
      <c r="G305" s="2"/>
      <c r="I305" s="2"/>
    </row>
    <row r="306" ht="15.75" customHeight="1">
      <c r="A306" s="2">
        <v>267.0</v>
      </c>
      <c r="B306" s="2" t="s">
        <v>26</v>
      </c>
      <c r="C306" s="2" t="s">
        <v>174</v>
      </c>
      <c r="D306" s="2">
        <v>1.0</v>
      </c>
      <c r="E306" s="84">
        <f t="shared" si="23"/>
        <v>1</v>
      </c>
      <c r="G306" s="2"/>
      <c r="I306" s="2"/>
    </row>
    <row r="307" ht="15.75" customHeight="1">
      <c r="A307" s="2">
        <v>268.0</v>
      </c>
      <c r="B307" s="2" t="s">
        <v>26</v>
      </c>
      <c r="C307" s="2" t="s">
        <v>181</v>
      </c>
      <c r="D307" s="2">
        <v>1.0</v>
      </c>
      <c r="E307" s="84">
        <f t="shared" si="23"/>
        <v>1</v>
      </c>
      <c r="G307" s="2"/>
      <c r="I307" s="2"/>
    </row>
    <row r="308" ht="15.75" customHeight="1">
      <c r="A308" s="2">
        <v>269.0</v>
      </c>
      <c r="B308" s="2" t="s">
        <v>26</v>
      </c>
      <c r="C308" s="2" t="s">
        <v>323</v>
      </c>
      <c r="D308" s="2">
        <v>0.0</v>
      </c>
      <c r="E308" s="84">
        <f t="shared" si="23"/>
        <v>0</v>
      </c>
      <c r="G308" s="2"/>
      <c r="I308" s="2"/>
    </row>
    <row r="309" ht="15.75" customHeight="1">
      <c r="A309" s="2">
        <v>270.0</v>
      </c>
      <c r="B309" s="2" t="s">
        <v>26</v>
      </c>
      <c r="C309" s="2" t="s">
        <v>326</v>
      </c>
      <c r="D309" s="2">
        <v>0.0</v>
      </c>
      <c r="E309" s="84">
        <f t="shared" si="23"/>
        <v>0</v>
      </c>
      <c r="G309" s="2"/>
      <c r="I309" s="2"/>
    </row>
    <row r="310" ht="15.75" customHeight="1">
      <c r="A310" s="2">
        <v>271.0</v>
      </c>
      <c r="B310" s="2" t="s">
        <v>26</v>
      </c>
      <c r="C310" s="2" t="s">
        <v>178</v>
      </c>
      <c r="D310" s="2">
        <v>0.0</v>
      </c>
      <c r="E310" s="84">
        <f t="shared" si="23"/>
        <v>0</v>
      </c>
      <c r="G310" s="4"/>
      <c r="I310" s="2"/>
    </row>
    <row r="311" ht="15.75" customHeight="1">
      <c r="A311" s="2">
        <v>272.0</v>
      </c>
      <c r="B311" s="2" t="s">
        <v>26</v>
      </c>
      <c r="C311" s="2" t="s">
        <v>327</v>
      </c>
      <c r="D311" s="2">
        <v>0.0</v>
      </c>
      <c r="E311" s="84">
        <f t="shared" si="23"/>
        <v>0</v>
      </c>
      <c r="G311" s="4"/>
      <c r="I311" s="2"/>
    </row>
    <row r="312" ht="15.75" customHeight="1">
      <c r="A312" s="2">
        <v>273.0</v>
      </c>
      <c r="B312" s="2" t="s">
        <v>26</v>
      </c>
      <c r="C312" s="2" t="s">
        <v>328</v>
      </c>
      <c r="D312" s="2">
        <v>0.0</v>
      </c>
      <c r="E312" s="84">
        <f t="shared" si="23"/>
        <v>0</v>
      </c>
      <c r="G312" s="4"/>
      <c r="I312" s="2"/>
    </row>
    <row r="313" ht="15.75" customHeight="1">
      <c r="C313" s="2"/>
      <c r="D313" s="2"/>
      <c r="E313" s="84"/>
      <c r="G313" s="4"/>
      <c r="I313" s="4"/>
    </row>
    <row r="314" ht="15.75" customHeight="1">
      <c r="A314" s="2">
        <v>274.0</v>
      </c>
      <c r="B314" s="2" t="s">
        <v>33</v>
      </c>
      <c r="C314" s="2" t="s">
        <v>170</v>
      </c>
      <c r="D314" s="2">
        <v>2.0</v>
      </c>
      <c r="E314" s="84">
        <f t="shared" ref="E314:E326" si="24">D314</f>
        <v>2</v>
      </c>
      <c r="G314" s="4"/>
      <c r="I314" s="4"/>
    </row>
    <row r="315" ht="15.75" customHeight="1">
      <c r="A315" s="2">
        <v>275.0</v>
      </c>
      <c r="B315" s="2" t="s">
        <v>33</v>
      </c>
      <c r="C315" s="2" t="s">
        <v>169</v>
      </c>
      <c r="D315" s="2">
        <v>2.0</v>
      </c>
      <c r="E315" s="84">
        <f t="shared" si="24"/>
        <v>2</v>
      </c>
      <c r="G315" s="4"/>
      <c r="I315" s="4"/>
    </row>
    <row r="316" ht="15.75" customHeight="1">
      <c r="A316" s="2">
        <v>276.0</v>
      </c>
      <c r="B316" s="2" t="s">
        <v>33</v>
      </c>
      <c r="C316" s="2" t="s">
        <v>323</v>
      </c>
      <c r="D316" s="2">
        <v>1.0</v>
      </c>
      <c r="E316" s="84">
        <f t="shared" si="24"/>
        <v>1</v>
      </c>
      <c r="G316" s="4"/>
      <c r="I316" s="4"/>
    </row>
    <row r="317" ht="15.75" customHeight="1">
      <c r="A317" s="2">
        <v>277.0</v>
      </c>
      <c r="B317" s="2" t="s">
        <v>33</v>
      </c>
      <c r="C317" s="2" t="s">
        <v>210</v>
      </c>
      <c r="D317" s="2">
        <v>1.0</v>
      </c>
      <c r="E317" s="84">
        <f t="shared" si="24"/>
        <v>1</v>
      </c>
      <c r="G317" s="4"/>
      <c r="I317" s="4"/>
    </row>
    <row r="318" ht="15.75" customHeight="1">
      <c r="A318" s="2">
        <v>278.0</v>
      </c>
      <c r="B318" s="2" t="s">
        <v>33</v>
      </c>
      <c r="C318" s="2" t="s">
        <v>325</v>
      </c>
      <c r="D318" s="2">
        <v>0.0</v>
      </c>
      <c r="E318" s="84">
        <f t="shared" si="24"/>
        <v>0</v>
      </c>
      <c r="G318" s="4"/>
      <c r="I318" s="4"/>
    </row>
    <row r="319" ht="15.75" customHeight="1">
      <c r="A319" s="2">
        <v>279.0</v>
      </c>
      <c r="B319" s="2" t="s">
        <v>33</v>
      </c>
      <c r="C319" s="2" t="s">
        <v>327</v>
      </c>
      <c r="D319" s="2">
        <v>0.0</v>
      </c>
      <c r="E319" s="84">
        <f t="shared" si="24"/>
        <v>0</v>
      </c>
      <c r="G319" s="4"/>
      <c r="I319" s="4"/>
    </row>
    <row r="320" ht="15.75" customHeight="1">
      <c r="A320" s="2">
        <v>280.0</v>
      </c>
      <c r="B320" s="2" t="s">
        <v>33</v>
      </c>
      <c r="C320" s="2" t="s">
        <v>175</v>
      </c>
      <c r="D320" s="2">
        <v>0.0</v>
      </c>
      <c r="E320" s="84">
        <f t="shared" si="24"/>
        <v>0</v>
      </c>
      <c r="G320" s="4"/>
      <c r="I320" s="4"/>
    </row>
    <row r="321" ht="15.75" customHeight="1">
      <c r="A321" s="2">
        <v>281.0</v>
      </c>
      <c r="B321" s="2" t="s">
        <v>33</v>
      </c>
      <c r="C321" s="2" t="s">
        <v>326</v>
      </c>
      <c r="D321" s="2">
        <v>0.0</v>
      </c>
      <c r="E321" s="84">
        <f t="shared" si="24"/>
        <v>0</v>
      </c>
      <c r="G321" s="4"/>
      <c r="I321" s="4"/>
    </row>
    <row r="322" ht="15.75" customHeight="1">
      <c r="A322" s="2">
        <v>282.0</v>
      </c>
      <c r="B322" s="2" t="s">
        <v>33</v>
      </c>
      <c r="C322" s="2" t="s">
        <v>174</v>
      </c>
      <c r="D322" s="2">
        <v>0.0</v>
      </c>
      <c r="E322" s="84">
        <f t="shared" si="24"/>
        <v>0</v>
      </c>
      <c r="G322" s="4"/>
      <c r="I322" s="4"/>
    </row>
    <row r="323" ht="15.75" customHeight="1">
      <c r="A323" s="2">
        <v>283.0</v>
      </c>
      <c r="B323" s="2" t="s">
        <v>33</v>
      </c>
      <c r="C323" s="2" t="s">
        <v>178</v>
      </c>
      <c r="D323" s="2">
        <v>0.0</v>
      </c>
      <c r="E323" s="84">
        <f t="shared" si="24"/>
        <v>0</v>
      </c>
      <c r="G323" s="4"/>
      <c r="I323" s="4"/>
    </row>
    <row r="324" ht="15.75" customHeight="1">
      <c r="A324" s="2">
        <v>284.0</v>
      </c>
      <c r="B324" s="2" t="s">
        <v>33</v>
      </c>
      <c r="C324" s="2" t="s">
        <v>324</v>
      </c>
      <c r="D324" s="2">
        <v>0.0</v>
      </c>
      <c r="E324" s="84">
        <f t="shared" si="24"/>
        <v>0</v>
      </c>
      <c r="G324" s="4"/>
      <c r="I324" s="4"/>
    </row>
    <row r="325" ht="15.75" customHeight="1">
      <c r="A325" s="2">
        <v>285.0</v>
      </c>
      <c r="B325" s="2" t="s">
        <v>33</v>
      </c>
      <c r="C325" s="2" t="s">
        <v>328</v>
      </c>
      <c r="D325" s="2">
        <v>0.0</v>
      </c>
      <c r="E325" s="84">
        <f t="shared" si="24"/>
        <v>0</v>
      </c>
      <c r="G325" s="2"/>
      <c r="I325" s="4"/>
    </row>
    <row r="326" ht="15.75" customHeight="1">
      <c r="A326" s="2">
        <v>286.0</v>
      </c>
      <c r="B326" s="2" t="s">
        <v>33</v>
      </c>
      <c r="C326" s="2" t="s">
        <v>181</v>
      </c>
      <c r="D326" s="2">
        <v>0.0</v>
      </c>
      <c r="E326" s="84">
        <f t="shared" si="24"/>
        <v>0</v>
      </c>
      <c r="G326" s="2"/>
      <c r="I326" s="4"/>
    </row>
    <row r="327" ht="15.75" customHeight="1">
      <c r="C327" s="2"/>
      <c r="D327" s="2"/>
      <c r="E327" s="84"/>
      <c r="G327" s="2"/>
      <c r="I327" s="4"/>
    </row>
    <row r="328" ht="15.75" customHeight="1">
      <c r="A328" s="2">
        <v>287.0</v>
      </c>
      <c r="B328" s="2" t="s">
        <v>17</v>
      </c>
      <c r="C328" s="2" t="s">
        <v>169</v>
      </c>
      <c r="D328" s="2">
        <v>16.0</v>
      </c>
      <c r="E328" s="84">
        <f t="shared" ref="E328:E340" si="25">D328</f>
        <v>16</v>
      </c>
      <c r="G328" s="2"/>
      <c r="I328" s="2"/>
    </row>
    <row r="329" ht="15.75" customHeight="1">
      <c r="A329" s="2">
        <v>288.0</v>
      </c>
      <c r="B329" s="2" t="s">
        <v>17</v>
      </c>
      <c r="C329" s="2" t="s">
        <v>210</v>
      </c>
      <c r="D329" s="2">
        <v>9.0</v>
      </c>
      <c r="E329" s="84">
        <f t="shared" si="25"/>
        <v>9</v>
      </c>
      <c r="G329" s="2"/>
      <c r="I329" s="2"/>
    </row>
    <row r="330" ht="15.75" customHeight="1">
      <c r="A330" s="2">
        <v>289.0</v>
      </c>
      <c r="B330" s="2" t="s">
        <v>17</v>
      </c>
      <c r="C330" s="2" t="s">
        <v>170</v>
      </c>
      <c r="D330" s="2">
        <v>6.0</v>
      </c>
      <c r="E330" s="84">
        <f t="shared" si="25"/>
        <v>6</v>
      </c>
      <c r="G330" s="2"/>
      <c r="I330" s="2"/>
    </row>
    <row r="331" ht="15.75" customHeight="1">
      <c r="A331" s="2">
        <v>290.0</v>
      </c>
      <c r="B331" s="2" t="s">
        <v>17</v>
      </c>
      <c r="C331" s="2" t="s">
        <v>325</v>
      </c>
      <c r="D331" s="2">
        <v>6.0</v>
      </c>
      <c r="E331" s="84">
        <f t="shared" si="25"/>
        <v>6</v>
      </c>
      <c r="G331" s="2"/>
      <c r="I331" s="2"/>
    </row>
    <row r="332" ht="15.75" customHeight="1">
      <c r="A332" s="2">
        <v>291.0</v>
      </c>
      <c r="B332" s="2" t="s">
        <v>17</v>
      </c>
      <c r="C332" s="2" t="s">
        <v>175</v>
      </c>
      <c r="D332" s="2">
        <v>4.0</v>
      </c>
      <c r="E332" s="84">
        <f t="shared" si="25"/>
        <v>4</v>
      </c>
      <c r="G332" s="2"/>
      <c r="I332" s="2"/>
    </row>
    <row r="333" ht="15.75" customHeight="1">
      <c r="A333" s="2">
        <v>292.0</v>
      </c>
      <c r="B333" s="2" t="s">
        <v>17</v>
      </c>
      <c r="C333" s="2" t="s">
        <v>324</v>
      </c>
      <c r="D333" s="2">
        <v>4.0</v>
      </c>
      <c r="E333" s="84">
        <f t="shared" si="25"/>
        <v>4</v>
      </c>
      <c r="G333" s="2"/>
      <c r="I333" s="2"/>
    </row>
    <row r="334" ht="15.75" customHeight="1">
      <c r="A334" s="2">
        <v>293.0</v>
      </c>
      <c r="B334" s="2" t="s">
        <v>17</v>
      </c>
      <c r="C334" s="2" t="s">
        <v>326</v>
      </c>
      <c r="D334" s="2">
        <v>3.0</v>
      </c>
      <c r="E334" s="84">
        <f t="shared" si="25"/>
        <v>3</v>
      </c>
      <c r="G334" s="2"/>
      <c r="I334" s="2"/>
    </row>
    <row r="335" ht="15.75" customHeight="1">
      <c r="A335" s="2">
        <v>294.0</v>
      </c>
      <c r="B335" s="2" t="s">
        <v>17</v>
      </c>
      <c r="C335" s="2" t="s">
        <v>174</v>
      </c>
      <c r="D335" s="2">
        <v>2.0</v>
      </c>
      <c r="E335" s="84">
        <f t="shared" si="25"/>
        <v>2</v>
      </c>
      <c r="G335" s="2"/>
      <c r="I335" s="2"/>
    </row>
    <row r="336" ht="15.75" customHeight="1">
      <c r="A336" s="2">
        <v>295.0</v>
      </c>
      <c r="B336" s="2" t="s">
        <v>17</v>
      </c>
      <c r="C336" s="2" t="s">
        <v>323</v>
      </c>
      <c r="D336" s="2">
        <v>2.0</v>
      </c>
      <c r="E336" s="84">
        <f t="shared" si="25"/>
        <v>2</v>
      </c>
      <c r="G336" s="2"/>
      <c r="I336" s="2"/>
    </row>
    <row r="337" ht="15.75" customHeight="1">
      <c r="A337" s="2">
        <v>296.0</v>
      </c>
      <c r="B337" s="2" t="s">
        <v>17</v>
      </c>
      <c r="C337" s="2" t="s">
        <v>181</v>
      </c>
      <c r="D337" s="2">
        <v>2.0</v>
      </c>
      <c r="E337" s="84">
        <f t="shared" si="25"/>
        <v>2</v>
      </c>
      <c r="G337" s="2"/>
      <c r="I337" s="2"/>
    </row>
    <row r="338" ht="15.75" customHeight="1">
      <c r="A338" s="2">
        <v>297.0</v>
      </c>
      <c r="B338" s="2" t="s">
        <v>17</v>
      </c>
      <c r="C338" s="2" t="s">
        <v>178</v>
      </c>
      <c r="D338" s="2">
        <v>0.0</v>
      </c>
      <c r="E338" s="84">
        <f t="shared" si="25"/>
        <v>0</v>
      </c>
      <c r="G338" s="4"/>
      <c r="I338" s="2"/>
    </row>
    <row r="339" ht="15.75" customHeight="1">
      <c r="A339" s="2">
        <v>298.0</v>
      </c>
      <c r="B339" s="2" t="s">
        <v>17</v>
      </c>
      <c r="C339" s="2" t="s">
        <v>327</v>
      </c>
      <c r="D339" s="2">
        <v>0.0</v>
      </c>
      <c r="E339" s="84">
        <f t="shared" si="25"/>
        <v>0</v>
      </c>
      <c r="G339" s="4"/>
      <c r="I339" s="2"/>
    </row>
    <row r="340" ht="15.75" customHeight="1">
      <c r="A340" s="2">
        <v>299.0</v>
      </c>
      <c r="B340" s="2" t="s">
        <v>17</v>
      </c>
      <c r="C340" s="2" t="s">
        <v>328</v>
      </c>
      <c r="D340" s="2">
        <v>0.0</v>
      </c>
      <c r="E340" s="84">
        <f t="shared" si="25"/>
        <v>0</v>
      </c>
      <c r="G340" s="4"/>
      <c r="I340" s="2"/>
    </row>
    <row r="341" ht="15.75" customHeight="1">
      <c r="C341" s="2"/>
      <c r="D341" s="2"/>
      <c r="E341" s="84"/>
      <c r="G341" s="4"/>
      <c r="I341" s="4"/>
    </row>
    <row r="342" ht="15.75" customHeight="1">
      <c r="A342" s="2">
        <v>300.0</v>
      </c>
      <c r="B342" s="2" t="s">
        <v>190</v>
      </c>
      <c r="C342" s="2" t="s">
        <v>169</v>
      </c>
      <c r="D342" s="2">
        <v>1.0</v>
      </c>
      <c r="E342" s="84">
        <f t="shared" ref="E342:E354" si="26">D342</f>
        <v>1</v>
      </c>
      <c r="G342" s="4"/>
      <c r="I342" s="4"/>
    </row>
    <row r="343" ht="15.75" customHeight="1">
      <c r="A343" s="2">
        <v>301.0</v>
      </c>
      <c r="B343" s="2" t="s">
        <v>190</v>
      </c>
      <c r="C343" s="2" t="s">
        <v>210</v>
      </c>
      <c r="D343" s="2">
        <v>1.0</v>
      </c>
      <c r="E343" s="84">
        <f t="shared" si="26"/>
        <v>1</v>
      </c>
      <c r="G343" s="4"/>
      <c r="I343" s="4"/>
    </row>
    <row r="344" ht="15.75" customHeight="1">
      <c r="A344" s="2">
        <v>302.0</v>
      </c>
      <c r="B344" s="2" t="s">
        <v>190</v>
      </c>
      <c r="C344" s="2" t="s">
        <v>323</v>
      </c>
      <c r="D344" s="2">
        <v>1.0</v>
      </c>
      <c r="E344" s="84">
        <f t="shared" si="26"/>
        <v>1</v>
      </c>
      <c r="G344" s="4"/>
      <c r="I344" s="4"/>
    </row>
    <row r="345" ht="15.75" customHeight="1">
      <c r="A345" s="2">
        <v>303.0</v>
      </c>
      <c r="B345" s="2" t="s">
        <v>190</v>
      </c>
      <c r="C345" s="2" t="s">
        <v>181</v>
      </c>
      <c r="D345" s="2">
        <v>0.0</v>
      </c>
      <c r="E345" s="84">
        <f t="shared" si="26"/>
        <v>0</v>
      </c>
      <c r="G345" s="4"/>
      <c r="I345" s="4"/>
    </row>
    <row r="346" ht="15.75" customHeight="1">
      <c r="A346" s="2">
        <v>304.0</v>
      </c>
      <c r="B346" s="2" t="s">
        <v>190</v>
      </c>
      <c r="C346" s="2" t="s">
        <v>178</v>
      </c>
      <c r="D346" s="2">
        <v>0.0</v>
      </c>
      <c r="E346" s="84">
        <f t="shared" si="26"/>
        <v>0</v>
      </c>
      <c r="G346" s="4"/>
      <c r="I346" s="4"/>
    </row>
    <row r="347" ht="15.75" customHeight="1">
      <c r="A347" s="2">
        <v>305.0</v>
      </c>
      <c r="B347" s="2" t="s">
        <v>190</v>
      </c>
      <c r="C347" s="2" t="s">
        <v>325</v>
      </c>
      <c r="D347" s="2">
        <v>0.0</v>
      </c>
      <c r="E347" s="84">
        <f t="shared" si="26"/>
        <v>0</v>
      </c>
      <c r="G347" s="4"/>
      <c r="I347" s="4"/>
    </row>
    <row r="348" ht="15.75" customHeight="1">
      <c r="A348" s="2">
        <v>306.0</v>
      </c>
      <c r="B348" s="2" t="s">
        <v>190</v>
      </c>
      <c r="C348" s="2" t="s">
        <v>328</v>
      </c>
      <c r="D348" s="2">
        <v>0.0</v>
      </c>
      <c r="E348" s="84">
        <f t="shared" si="26"/>
        <v>0</v>
      </c>
      <c r="G348" s="4"/>
      <c r="I348" s="4"/>
    </row>
    <row r="349" ht="15.75" customHeight="1">
      <c r="A349" s="2">
        <v>307.0</v>
      </c>
      <c r="B349" s="2" t="s">
        <v>190</v>
      </c>
      <c r="C349" s="2" t="s">
        <v>170</v>
      </c>
      <c r="D349" s="2">
        <v>0.0</v>
      </c>
      <c r="E349" s="84">
        <f t="shared" si="26"/>
        <v>0</v>
      </c>
      <c r="G349" s="4"/>
      <c r="I349" s="4"/>
    </row>
    <row r="350" ht="15.75" customHeight="1">
      <c r="A350" s="2">
        <v>308.0</v>
      </c>
      <c r="B350" s="2" t="s">
        <v>190</v>
      </c>
      <c r="C350" s="2" t="s">
        <v>175</v>
      </c>
      <c r="D350" s="2">
        <v>0.0</v>
      </c>
      <c r="E350" s="84">
        <f t="shared" si="26"/>
        <v>0</v>
      </c>
      <c r="G350" s="4"/>
      <c r="I350" s="4"/>
    </row>
    <row r="351" ht="15.75" customHeight="1">
      <c r="A351" s="2">
        <v>309.0</v>
      </c>
      <c r="B351" s="2" t="s">
        <v>190</v>
      </c>
      <c r="C351" s="2" t="s">
        <v>324</v>
      </c>
      <c r="D351" s="2">
        <v>0.0</v>
      </c>
      <c r="E351" s="84">
        <f t="shared" si="26"/>
        <v>0</v>
      </c>
      <c r="G351" s="4"/>
      <c r="I351" s="4"/>
    </row>
    <row r="352" ht="15.75" customHeight="1">
      <c r="A352" s="2">
        <v>310.0</v>
      </c>
      <c r="B352" s="2" t="s">
        <v>190</v>
      </c>
      <c r="C352" s="2" t="s">
        <v>327</v>
      </c>
      <c r="D352" s="2">
        <v>0.0</v>
      </c>
      <c r="E352" s="84">
        <f t="shared" si="26"/>
        <v>0</v>
      </c>
      <c r="G352" s="4"/>
      <c r="I352" s="4"/>
    </row>
    <row r="353" ht="15.75" customHeight="1">
      <c r="A353" s="2">
        <v>311.0</v>
      </c>
      <c r="B353" s="2" t="s">
        <v>190</v>
      </c>
      <c r="C353" s="2" t="s">
        <v>326</v>
      </c>
      <c r="D353" s="2">
        <v>0.0</v>
      </c>
      <c r="E353" s="84">
        <f t="shared" si="26"/>
        <v>0</v>
      </c>
      <c r="G353" s="4"/>
      <c r="I353" s="4"/>
    </row>
    <row r="354" ht="15.75" customHeight="1">
      <c r="A354" s="2">
        <v>312.0</v>
      </c>
      <c r="B354" s="2" t="s">
        <v>190</v>
      </c>
      <c r="C354" s="2" t="s">
        <v>174</v>
      </c>
      <c r="D354" s="2">
        <v>0.0</v>
      </c>
      <c r="E354" s="84">
        <f t="shared" si="26"/>
        <v>0</v>
      </c>
      <c r="G354" s="4"/>
      <c r="I354" s="4"/>
    </row>
    <row r="355" ht="15.75" customHeight="1">
      <c r="C355" s="2"/>
      <c r="D355" s="2"/>
      <c r="E355" s="84"/>
      <c r="G355" s="4"/>
      <c r="I355" s="4"/>
    </row>
    <row r="356" ht="15.75" customHeight="1">
      <c r="A356" s="2">
        <v>313.0</v>
      </c>
      <c r="B356" s="2" t="s">
        <v>30</v>
      </c>
      <c r="C356" s="2" t="s">
        <v>169</v>
      </c>
      <c r="D356" s="2">
        <v>2.0</v>
      </c>
      <c r="E356" s="84">
        <f t="shared" ref="E356:E368" si="27">D356</f>
        <v>2</v>
      </c>
      <c r="G356" s="4"/>
      <c r="I356" s="4"/>
    </row>
    <row r="357" ht="15.75" customHeight="1">
      <c r="A357" s="2">
        <v>314.0</v>
      </c>
      <c r="B357" s="2" t="s">
        <v>30</v>
      </c>
      <c r="C357" s="2" t="s">
        <v>210</v>
      </c>
      <c r="D357" s="2">
        <v>1.0</v>
      </c>
      <c r="E357" s="84">
        <f t="shared" si="27"/>
        <v>1</v>
      </c>
      <c r="G357" s="4"/>
      <c r="I357" s="4"/>
    </row>
    <row r="358" ht="15.75" customHeight="1">
      <c r="A358" s="2">
        <v>315.0</v>
      </c>
      <c r="B358" s="2" t="s">
        <v>30</v>
      </c>
      <c r="C358" s="2" t="s">
        <v>324</v>
      </c>
      <c r="D358" s="2">
        <v>1.0</v>
      </c>
      <c r="E358" s="84">
        <f t="shared" si="27"/>
        <v>1</v>
      </c>
      <c r="G358" s="4"/>
      <c r="I358" s="4"/>
    </row>
    <row r="359" ht="15.75" customHeight="1">
      <c r="A359" s="2">
        <v>316.0</v>
      </c>
      <c r="B359" s="2" t="s">
        <v>30</v>
      </c>
      <c r="C359" s="2" t="s">
        <v>325</v>
      </c>
      <c r="D359" s="2">
        <v>1.0</v>
      </c>
      <c r="E359" s="84">
        <f t="shared" si="27"/>
        <v>1</v>
      </c>
      <c r="G359" s="4"/>
      <c r="I359" s="4"/>
    </row>
    <row r="360" ht="15.75" customHeight="1">
      <c r="A360" s="2">
        <v>317.0</v>
      </c>
      <c r="B360" s="2" t="s">
        <v>30</v>
      </c>
      <c r="C360" s="2" t="s">
        <v>174</v>
      </c>
      <c r="D360" s="2">
        <v>1.0</v>
      </c>
      <c r="E360" s="84">
        <f t="shared" si="27"/>
        <v>1</v>
      </c>
      <c r="G360" s="4"/>
      <c r="I360" s="4"/>
    </row>
    <row r="361" ht="15.75" customHeight="1">
      <c r="A361" s="2">
        <v>318.0</v>
      </c>
      <c r="B361" s="2" t="s">
        <v>30</v>
      </c>
      <c r="C361" s="2" t="s">
        <v>181</v>
      </c>
      <c r="D361" s="2">
        <v>0.0</v>
      </c>
      <c r="E361" s="84">
        <f t="shared" si="27"/>
        <v>0</v>
      </c>
      <c r="G361" s="4"/>
      <c r="I361" s="4"/>
    </row>
    <row r="362" ht="15.75" customHeight="1">
      <c r="A362" s="2">
        <v>319.0</v>
      </c>
      <c r="B362" s="2" t="s">
        <v>30</v>
      </c>
      <c r="C362" s="2" t="s">
        <v>175</v>
      </c>
      <c r="D362" s="2">
        <v>0.0</v>
      </c>
      <c r="E362" s="84">
        <f t="shared" si="27"/>
        <v>0</v>
      </c>
      <c r="G362" s="4"/>
      <c r="I362" s="4"/>
    </row>
    <row r="363" ht="15.75" customHeight="1">
      <c r="A363" s="2">
        <v>320.0</v>
      </c>
      <c r="B363" s="2" t="s">
        <v>30</v>
      </c>
      <c r="C363" s="2" t="s">
        <v>170</v>
      </c>
      <c r="D363" s="2">
        <v>0.0</v>
      </c>
      <c r="E363" s="84">
        <f t="shared" si="27"/>
        <v>0</v>
      </c>
      <c r="G363" s="4"/>
      <c r="I363" s="4"/>
    </row>
    <row r="364" ht="15.75" customHeight="1">
      <c r="A364" s="2">
        <v>321.0</v>
      </c>
      <c r="B364" s="2" t="s">
        <v>30</v>
      </c>
      <c r="C364" s="2" t="s">
        <v>328</v>
      </c>
      <c r="D364" s="2">
        <v>0.0</v>
      </c>
      <c r="E364" s="84">
        <f t="shared" si="27"/>
        <v>0</v>
      </c>
      <c r="G364" s="4"/>
      <c r="I364" s="4"/>
    </row>
    <row r="365" ht="15.75" customHeight="1">
      <c r="A365" s="2">
        <v>322.0</v>
      </c>
      <c r="B365" s="2" t="s">
        <v>30</v>
      </c>
      <c r="C365" s="2" t="s">
        <v>178</v>
      </c>
      <c r="D365" s="2">
        <v>0.0</v>
      </c>
      <c r="E365" s="84">
        <f t="shared" si="27"/>
        <v>0</v>
      </c>
      <c r="G365" s="4"/>
      <c r="I365" s="4"/>
    </row>
    <row r="366" ht="15.75" customHeight="1">
      <c r="A366" s="2">
        <v>323.0</v>
      </c>
      <c r="B366" s="2" t="s">
        <v>30</v>
      </c>
      <c r="C366" s="2" t="s">
        <v>327</v>
      </c>
      <c r="D366" s="2">
        <v>0.0</v>
      </c>
      <c r="E366" s="84">
        <f t="shared" si="27"/>
        <v>0</v>
      </c>
      <c r="G366" s="4"/>
      <c r="I366" s="4"/>
    </row>
    <row r="367" ht="15.75" customHeight="1">
      <c r="A367" s="2">
        <v>324.0</v>
      </c>
      <c r="B367" s="2" t="s">
        <v>30</v>
      </c>
      <c r="C367" s="2" t="s">
        <v>323</v>
      </c>
      <c r="D367" s="2">
        <v>0.0</v>
      </c>
      <c r="E367" s="84">
        <f t="shared" si="27"/>
        <v>0</v>
      </c>
      <c r="G367" s="4"/>
      <c r="I367" s="4"/>
    </row>
    <row r="368" ht="15.75" customHeight="1">
      <c r="A368" s="2">
        <v>325.0</v>
      </c>
      <c r="B368" s="2" t="s">
        <v>30</v>
      </c>
      <c r="C368" s="2" t="s">
        <v>326</v>
      </c>
      <c r="D368" s="2">
        <v>0.0</v>
      </c>
      <c r="E368" s="84">
        <f t="shared" si="27"/>
        <v>0</v>
      </c>
      <c r="G368" s="4"/>
      <c r="I368" s="4"/>
    </row>
    <row r="369" ht="15.75" customHeight="1">
      <c r="C369" s="2"/>
      <c r="D369" s="2"/>
      <c r="E369" s="84"/>
      <c r="G369" s="4"/>
      <c r="I369" s="4"/>
    </row>
    <row r="370" ht="15.75" customHeight="1">
      <c r="A370" s="2">
        <v>326.0</v>
      </c>
      <c r="B370" s="2" t="s">
        <v>192</v>
      </c>
      <c r="C370" s="2" t="s">
        <v>325</v>
      </c>
      <c r="D370" s="2">
        <v>1.0</v>
      </c>
      <c r="E370" s="84">
        <f t="shared" ref="E370:E382" si="28">D370</f>
        <v>1</v>
      </c>
      <c r="G370" s="4"/>
      <c r="I370" s="4"/>
    </row>
    <row r="371" ht="15.75" customHeight="1">
      <c r="A371" s="2">
        <v>327.0</v>
      </c>
      <c r="B371" s="2" t="s">
        <v>192</v>
      </c>
      <c r="C371" s="2" t="s">
        <v>169</v>
      </c>
      <c r="D371" s="2">
        <v>1.0</v>
      </c>
      <c r="E371" s="84">
        <f t="shared" si="28"/>
        <v>1</v>
      </c>
      <c r="G371" s="4"/>
      <c r="I371" s="4"/>
    </row>
    <row r="372" ht="15.75" customHeight="1">
      <c r="A372" s="2">
        <v>328.0</v>
      </c>
      <c r="B372" s="2" t="s">
        <v>192</v>
      </c>
      <c r="C372" s="2" t="s">
        <v>170</v>
      </c>
      <c r="D372" s="2">
        <v>1.0</v>
      </c>
      <c r="E372" s="84">
        <f t="shared" si="28"/>
        <v>1</v>
      </c>
      <c r="G372" s="4"/>
      <c r="I372" s="4"/>
    </row>
    <row r="373" ht="15.75" customHeight="1">
      <c r="A373" s="2">
        <v>329.0</v>
      </c>
      <c r="B373" s="2" t="s">
        <v>192</v>
      </c>
      <c r="C373" s="2" t="s">
        <v>178</v>
      </c>
      <c r="D373" s="2">
        <v>0.0</v>
      </c>
      <c r="E373" s="84">
        <f t="shared" si="28"/>
        <v>0</v>
      </c>
      <c r="G373" s="4"/>
      <c r="I373" s="4"/>
    </row>
    <row r="374" ht="15.75" customHeight="1">
      <c r="A374" s="2">
        <v>330.0</v>
      </c>
      <c r="B374" s="2" t="s">
        <v>192</v>
      </c>
      <c r="C374" s="2" t="s">
        <v>328</v>
      </c>
      <c r="D374" s="2">
        <v>0.0</v>
      </c>
      <c r="E374" s="84">
        <f t="shared" si="28"/>
        <v>0</v>
      </c>
      <c r="G374" s="4"/>
      <c r="I374" s="4"/>
    </row>
    <row r="375" ht="15.75" customHeight="1">
      <c r="A375" s="2">
        <v>331.0</v>
      </c>
      <c r="B375" s="2" t="s">
        <v>192</v>
      </c>
      <c r="C375" s="2" t="s">
        <v>210</v>
      </c>
      <c r="D375" s="2">
        <v>0.0</v>
      </c>
      <c r="E375" s="84">
        <f t="shared" si="28"/>
        <v>0</v>
      </c>
      <c r="G375" s="4"/>
      <c r="I375" s="4"/>
    </row>
    <row r="376" ht="15.75" customHeight="1">
      <c r="A376" s="2">
        <v>332.0</v>
      </c>
      <c r="B376" s="2" t="s">
        <v>192</v>
      </c>
      <c r="C376" s="2" t="s">
        <v>327</v>
      </c>
      <c r="D376" s="2">
        <v>0.0</v>
      </c>
      <c r="E376" s="84">
        <f t="shared" si="28"/>
        <v>0</v>
      </c>
      <c r="G376" s="4"/>
      <c r="I376" s="4"/>
    </row>
    <row r="377" ht="15.75" customHeight="1">
      <c r="A377" s="2">
        <v>333.0</v>
      </c>
      <c r="B377" s="2" t="s">
        <v>192</v>
      </c>
      <c r="C377" s="2" t="s">
        <v>324</v>
      </c>
      <c r="D377" s="2">
        <v>0.0</v>
      </c>
      <c r="E377" s="84">
        <f t="shared" si="28"/>
        <v>0</v>
      </c>
      <c r="G377" s="4"/>
      <c r="I377" s="4"/>
    </row>
    <row r="378" ht="15.75" customHeight="1">
      <c r="A378" s="2">
        <v>334.0</v>
      </c>
      <c r="B378" s="2" t="s">
        <v>192</v>
      </c>
      <c r="C378" s="2" t="s">
        <v>175</v>
      </c>
      <c r="D378" s="2">
        <v>0.0</v>
      </c>
      <c r="E378" s="84">
        <f t="shared" si="28"/>
        <v>0</v>
      </c>
      <c r="G378" s="4"/>
      <c r="I378" s="4"/>
    </row>
    <row r="379" ht="15.75" customHeight="1">
      <c r="A379" s="2">
        <v>335.0</v>
      </c>
      <c r="B379" s="2" t="s">
        <v>192</v>
      </c>
      <c r="C379" s="2" t="s">
        <v>323</v>
      </c>
      <c r="D379" s="2">
        <v>0.0</v>
      </c>
      <c r="E379" s="84">
        <f t="shared" si="28"/>
        <v>0</v>
      </c>
      <c r="G379" s="4"/>
      <c r="I379" s="4"/>
    </row>
    <row r="380" ht="15.75" customHeight="1">
      <c r="A380" s="2">
        <v>336.0</v>
      </c>
      <c r="B380" s="2" t="s">
        <v>192</v>
      </c>
      <c r="C380" s="2" t="s">
        <v>174</v>
      </c>
      <c r="D380" s="2">
        <v>0.0</v>
      </c>
      <c r="E380" s="84">
        <f t="shared" si="28"/>
        <v>0</v>
      </c>
      <c r="G380" s="4"/>
      <c r="I380" s="4"/>
    </row>
    <row r="381" ht="15.75" customHeight="1">
      <c r="A381" s="2">
        <v>337.0</v>
      </c>
      <c r="B381" s="2" t="s">
        <v>192</v>
      </c>
      <c r="C381" s="2" t="s">
        <v>181</v>
      </c>
      <c r="D381" s="2">
        <v>0.0</v>
      </c>
      <c r="E381" s="84">
        <f t="shared" si="28"/>
        <v>0</v>
      </c>
      <c r="G381" s="4"/>
      <c r="I381" s="4"/>
    </row>
    <row r="382" ht="15.75" customHeight="1">
      <c r="A382" s="2">
        <v>338.0</v>
      </c>
      <c r="B382" s="2" t="s">
        <v>192</v>
      </c>
      <c r="C382" s="2" t="s">
        <v>326</v>
      </c>
      <c r="D382" s="2">
        <v>0.0</v>
      </c>
      <c r="E382" s="84">
        <f t="shared" si="28"/>
        <v>0</v>
      </c>
      <c r="G382" s="4"/>
      <c r="I382" s="4"/>
    </row>
    <row r="383" ht="15.75" customHeight="1">
      <c r="C383" s="2"/>
      <c r="D383" s="2"/>
      <c r="E383" s="84"/>
      <c r="G383" s="2"/>
      <c r="I383" s="4"/>
    </row>
    <row r="384" ht="15.75" customHeight="1">
      <c r="A384" s="2">
        <v>339.0</v>
      </c>
      <c r="B384" s="2" t="s">
        <v>31</v>
      </c>
      <c r="C384" s="4" t="s">
        <v>169</v>
      </c>
      <c r="D384" s="2">
        <v>5.0</v>
      </c>
      <c r="E384" s="84">
        <f t="shared" ref="E384:E396" si="29">D384</f>
        <v>5</v>
      </c>
      <c r="G384" s="2"/>
      <c r="I384" s="4"/>
    </row>
    <row r="385" ht="15.75" customHeight="1">
      <c r="A385" s="2">
        <v>340.0</v>
      </c>
      <c r="B385" s="2" t="s">
        <v>31</v>
      </c>
      <c r="C385" s="4" t="s">
        <v>170</v>
      </c>
      <c r="D385" s="2">
        <v>3.0</v>
      </c>
      <c r="E385" s="84">
        <f t="shared" si="29"/>
        <v>3</v>
      </c>
      <c r="G385" s="2"/>
      <c r="I385" s="4"/>
    </row>
    <row r="386" ht="15.75" customHeight="1">
      <c r="A386" s="2">
        <v>341.0</v>
      </c>
      <c r="B386" s="2" t="s">
        <v>31</v>
      </c>
      <c r="C386" s="2" t="s">
        <v>210</v>
      </c>
      <c r="D386" s="2">
        <v>1.0</v>
      </c>
      <c r="E386" s="84">
        <f t="shared" si="29"/>
        <v>1</v>
      </c>
      <c r="G386" s="2"/>
      <c r="I386" s="4"/>
    </row>
    <row r="387" ht="15.75" customHeight="1">
      <c r="A387" s="2">
        <v>342.0</v>
      </c>
      <c r="B387" s="2" t="s">
        <v>31</v>
      </c>
      <c r="C387" s="2" t="s">
        <v>323</v>
      </c>
      <c r="D387" s="2">
        <v>1.0</v>
      </c>
      <c r="E387" s="84">
        <f t="shared" si="29"/>
        <v>1</v>
      </c>
      <c r="G387" s="2"/>
      <c r="I387" s="2"/>
    </row>
    <row r="388" ht="15.75" customHeight="1">
      <c r="A388" s="2">
        <v>343.0</v>
      </c>
      <c r="B388" s="2" t="s">
        <v>31</v>
      </c>
      <c r="C388" s="2" t="s">
        <v>324</v>
      </c>
      <c r="D388" s="2">
        <v>1.0</v>
      </c>
      <c r="E388" s="84">
        <f t="shared" si="29"/>
        <v>1</v>
      </c>
      <c r="G388" s="2"/>
      <c r="H388" s="4"/>
      <c r="I388" s="2"/>
    </row>
    <row r="389" ht="15.75" customHeight="1">
      <c r="A389" s="2">
        <v>344.0</v>
      </c>
      <c r="B389" s="2" t="s">
        <v>31</v>
      </c>
      <c r="C389" s="2" t="s">
        <v>325</v>
      </c>
      <c r="D389" s="2">
        <v>1.0</v>
      </c>
      <c r="E389" s="84">
        <f t="shared" si="29"/>
        <v>1</v>
      </c>
      <c r="G389" s="4"/>
      <c r="I389" s="2"/>
    </row>
    <row r="390" ht="15.75" customHeight="1">
      <c r="A390" s="2">
        <v>345.0</v>
      </c>
      <c r="B390" s="2" t="s">
        <v>31</v>
      </c>
      <c r="C390" s="2" t="s">
        <v>326</v>
      </c>
      <c r="D390" s="2">
        <v>1.0</v>
      </c>
      <c r="E390" s="84">
        <f t="shared" si="29"/>
        <v>1</v>
      </c>
      <c r="G390" s="4"/>
      <c r="I390" s="2"/>
    </row>
    <row r="391" ht="15.75" customHeight="1">
      <c r="A391" s="2">
        <v>346.0</v>
      </c>
      <c r="B391" s="2" t="s">
        <v>31</v>
      </c>
      <c r="C391" s="2" t="s">
        <v>181</v>
      </c>
      <c r="D391" s="4">
        <v>1.0</v>
      </c>
      <c r="E391" s="84">
        <f t="shared" si="29"/>
        <v>1</v>
      </c>
      <c r="G391" s="2"/>
      <c r="I391" s="2"/>
    </row>
    <row r="392" ht="15.75" customHeight="1">
      <c r="A392" s="2">
        <v>347.0</v>
      </c>
      <c r="B392" s="2" t="s">
        <v>31</v>
      </c>
      <c r="C392" s="4" t="s">
        <v>174</v>
      </c>
      <c r="D392" s="2">
        <v>0.0</v>
      </c>
      <c r="E392" s="84">
        <f t="shared" si="29"/>
        <v>0</v>
      </c>
      <c r="G392" s="2"/>
      <c r="H392" s="4"/>
      <c r="I392" s="2"/>
    </row>
    <row r="393" ht="15.75" customHeight="1">
      <c r="A393" s="2">
        <v>348.0</v>
      </c>
      <c r="B393" s="2" t="s">
        <v>31</v>
      </c>
      <c r="C393" s="4" t="s">
        <v>175</v>
      </c>
      <c r="D393" s="2">
        <v>0.0</v>
      </c>
      <c r="E393" s="84">
        <f t="shared" si="29"/>
        <v>0</v>
      </c>
      <c r="G393" s="2"/>
      <c r="H393" s="4"/>
      <c r="I393" s="2"/>
    </row>
    <row r="394" ht="15.75" customHeight="1">
      <c r="A394" s="2">
        <v>349.0</v>
      </c>
      <c r="B394" s="2" t="s">
        <v>31</v>
      </c>
      <c r="C394" s="2" t="s">
        <v>178</v>
      </c>
      <c r="D394" s="2">
        <v>0.0</v>
      </c>
      <c r="E394" s="84">
        <f t="shared" si="29"/>
        <v>0</v>
      </c>
      <c r="H394" s="4"/>
      <c r="I394" s="2"/>
    </row>
    <row r="395" ht="15.75" customHeight="1">
      <c r="A395" s="2">
        <v>350.0</v>
      </c>
      <c r="B395" s="2" t="s">
        <v>31</v>
      </c>
      <c r="C395" s="2" t="s">
        <v>327</v>
      </c>
      <c r="D395" s="4">
        <v>0.0</v>
      </c>
      <c r="E395" s="84">
        <f t="shared" si="29"/>
        <v>0</v>
      </c>
      <c r="H395" s="4"/>
      <c r="I395" s="2"/>
    </row>
    <row r="396" ht="15.75" customHeight="1">
      <c r="A396" s="2">
        <v>351.0</v>
      </c>
      <c r="B396" s="2" t="s">
        <v>31</v>
      </c>
      <c r="C396" s="2" t="s">
        <v>328</v>
      </c>
      <c r="D396" s="4">
        <v>0.0</v>
      </c>
      <c r="E396" s="84">
        <f t="shared" si="29"/>
        <v>0</v>
      </c>
      <c r="H396" s="4"/>
      <c r="I396" s="2"/>
    </row>
    <row r="397" ht="15.75" customHeight="1">
      <c r="H397" s="4"/>
      <c r="J397" s="4"/>
    </row>
    <row r="398" ht="15.75" customHeight="1">
      <c r="H398" s="4"/>
      <c r="J398" s="4"/>
    </row>
    <row r="399" ht="15.75" customHeight="1">
      <c r="H399" s="4"/>
      <c r="J399" s="4"/>
    </row>
    <row r="400" ht="15.75" customHeight="1">
      <c r="H400" s="4"/>
      <c r="J400" s="4"/>
    </row>
    <row r="401" ht="15.75" customHeight="1">
      <c r="H401" s="4"/>
      <c r="J401" s="4"/>
    </row>
    <row r="402" ht="15.75" customHeight="1">
      <c r="H402" s="4"/>
      <c r="J402" s="4"/>
    </row>
    <row r="403" ht="15.75" customHeight="1">
      <c r="H403" s="4"/>
      <c r="J403" s="4"/>
    </row>
    <row r="404" ht="15.75" customHeight="1">
      <c r="H404" s="4"/>
      <c r="J404" s="4"/>
    </row>
    <row r="405" ht="15.75" customHeight="1">
      <c r="H405" s="4"/>
      <c r="J405" s="4"/>
    </row>
    <row r="406" ht="15.75" customHeight="1">
      <c r="H406" s="4"/>
      <c r="J406" s="4"/>
    </row>
    <row r="407" ht="15.75" customHeight="1">
      <c r="H407" s="4"/>
      <c r="J407" s="4"/>
    </row>
    <row r="408" ht="15.75" customHeight="1">
      <c r="H408" s="4"/>
      <c r="J408" s="4"/>
    </row>
    <row r="409" ht="15.75" customHeight="1">
      <c r="H409" s="4"/>
      <c r="J409" s="4"/>
    </row>
    <row r="410" ht="15.75" customHeight="1">
      <c r="H410" s="4"/>
      <c r="J410" s="4"/>
    </row>
    <row r="411" ht="15.75" customHeight="1">
      <c r="H411" s="4"/>
      <c r="J411" s="4"/>
    </row>
    <row r="412" ht="15.75" customHeight="1">
      <c r="H412" s="4"/>
      <c r="J412" s="4"/>
    </row>
    <row r="413" ht="15.75" customHeight="1">
      <c r="H413" s="4"/>
      <c r="J413" s="4"/>
    </row>
    <row r="414" ht="15.75" customHeight="1">
      <c r="H414" s="4"/>
      <c r="J414" s="4"/>
    </row>
    <row r="415" ht="15.75" customHeight="1">
      <c r="H415" s="4"/>
      <c r="J415" s="4"/>
    </row>
    <row r="416" ht="15.75" customHeight="1">
      <c r="H416" s="4"/>
      <c r="J416" s="4"/>
    </row>
    <row r="417" ht="15.75" customHeight="1">
      <c r="H417" s="4"/>
      <c r="J417" s="4"/>
    </row>
    <row r="418" ht="15.75" customHeight="1">
      <c r="H418" s="4"/>
      <c r="J418" s="4"/>
    </row>
    <row r="419" ht="15.75" customHeight="1">
      <c r="H419" s="4"/>
      <c r="J419" s="4"/>
    </row>
    <row r="420" ht="15.75" customHeight="1">
      <c r="H420" s="4"/>
      <c r="J420" s="4"/>
    </row>
    <row r="421" ht="15.75" customHeight="1">
      <c r="H421" s="4"/>
      <c r="J421" s="4"/>
    </row>
    <row r="422" ht="15.75" customHeight="1">
      <c r="H422" s="4"/>
      <c r="J422" s="4"/>
    </row>
    <row r="423" ht="15.75" customHeight="1">
      <c r="H423" s="4"/>
      <c r="J423" s="4"/>
    </row>
    <row r="424" ht="15.75" customHeight="1">
      <c r="H424" s="4"/>
      <c r="J424" s="4"/>
    </row>
    <row r="425" ht="15.75" customHeight="1">
      <c r="H425" s="4"/>
      <c r="J425" s="4"/>
    </row>
    <row r="426" ht="15.75" customHeight="1">
      <c r="H426" s="4"/>
      <c r="J426" s="4"/>
    </row>
    <row r="427" ht="15.75" customHeight="1">
      <c r="H427" s="4"/>
      <c r="J427" s="4"/>
    </row>
    <row r="428" ht="15.75" customHeight="1">
      <c r="H428" s="4"/>
      <c r="J428" s="4"/>
    </row>
    <row r="429" ht="15.75" customHeight="1">
      <c r="H429" s="4"/>
      <c r="J429" s="4"/>
    </row>
    <row r="430" ht="15.75" customHeight="1">
      <c r="H430" s="4"/>
      <c r="J430" s="4"/>
    </row>
    <row r="431" ht="15.75" customHeight="1">
      <c r="H431" s="4"/>
      <c r="J431" s="4"/>
    </row>
    <row r="432" ht="15.75" customHeight="1">
      <c r="H432" s="4"/>
      <c r="J432" s="4"/>
    </row>
    <row r="433" ht="15.75" customHeight="1">
      <c r="H433" s="4"/>
      <c r="J433" s="4"/>
    </row>
    <row r="434" ht="15.75" customHeight="1">
      <c r="H434" s="4"/>
      <c r="J434" s="4"/>
    </row>
    <row r="435" ht="15.75" customHeight="1">
      <c r="H435" s="4"/>
      <c r="J435" s="4"/>
    </row>
    <row r="436" ht="15.75" customHeight="1">
      <c r="H436" s="4"/>
      <c r="J436" s="4"/>
    </row>
    <row r="437" ht="15.75" customHeight="1">
      <c r="H437" s="4"/>
      <c r="J437" s="4"/>
    </row>
    <row r="438" ht="15.75" customHeight="1">
      <c r="H438" s="4"/>
      <c r="J438" s="4"/>
    </row>
    <row r="439" ht="15.75" customHeight="1">
      <c r="H439" s="4"/>
      <c r="J439" s="4"/>
    </row>
    <row r="440" ht="15.75" customHeight="1">
      <c r="H440" s="4"/>
      <c r="J440" s="4"/>
    </row>
    <row r="441" ht="15.75" customHeight="1">
      <c r="H441" s="4"/>
      <c r="J441" s="4"/>
    </row>
    <row r="442" ht="15.75" customHeight="1">
      <c r="H442" s="4"/>
      <c r="J442" s="4"/>
    </row>
    <row r="443" ht="15.75" customHeight="1">
      <c r="H443" s="4"/>
      <c r="J443" s="4"/>
    </row>
    <row r="444" ht="15.75" customHeight="1">
      <c r="H444" s="4"/>
      <c r="J444" s="4"/>
    </row>
    <row r="445" ht="15.75" customHeight="1">
      <c r="H445" s="4"/>
      <c r="J445" s="4"/>
    </row>
    <row r="446" ht="15.75" customHeight="1">
      <c r="H446" s="4"/>
      <c r="J446" s="4"/>
    </row>
    <row r="447" ht="15.75" customHeight="1">
      <c r="H447" s="4"/>
      <c r="J447" s="4"/>
    </row>
    <row r="448" ht="15.75" customHeight="1">
      <c r="H448" s="4"/>
      <c r="J448" s="4"/>
    </row>
    <row r="449" ht="15.75" customHeight="1">
      <c r="H449" s="4"/>
      <c r="J449" s="4"/>
    </row>
    <row r="450" ht="15.75" customHeight="1">
      <c r="H450" s="4"/>
      <c r="J450" s="4"/>
    </row>
    <row r="451" ht="15.75" customHeight="1">
      <c r="H451" s="4"/>
      <c r="J451" s="4"/>
    </row>
    <row r="452" ht="15.75" customHeight="1">
      <c r="H452" s="4"/>
      <c r="J452" s="4"/>
    </row>
    <row r="453" ht="15.75" customHeight="1">
      <c r="H453" s="4"/>
      <c r="J453" s="4"/>
    </row>
    <row r="454" ht="15.75" customHeight="1">
      <c r="H454" s="4"/>
      <c r="J454" s="4"/>
    </row>
    <row r="455" ht="15.75" customHeight="1">
      <c r="H455" s="4"/>
      <c r="J455" s="4"/>
    </row>
    <row r="456" ht="15.75" customHeight="1">
      <c r="H456" s="4"/>
      <c r="J456" s="4"/>
    </row>
    <row r="457" ht="15.75" customHeight="1">
      <c r="H457" s="4"/>
      <c r="J457" s="4"/>
    </row>
    <row r="458" ht="15.75" customHeight="1">
      <c r="H458" s="4"/>
      <c r="J458" s="4"/>
    </row>
    <row r="459" ht="15.75" customHeight="1">
      <c r="H459" s="4"/>
      <c r="J459" s="4"/>
    </row>
    <row r="460" ht="15.75" customHeight="1">
      <c r="H460" s="4"/>
      <c r="J460" s="4"/>
    </row>
    <row r="461" ht="15.75" customHeight="1">
      <c r="H461" s="4"/>
      <c r="J461" s="4"/>
    </row>
    <row r="462" ht="15.75" customHeight="1">
      <c r="H462" s="4"/>
      <c r="J462" s="4"/>
    </row>
    <row r="463" ht="15.75" customHeight="1">
      <c r="H463" s="4"/>
      <c r="J463" s="4"/>
    </row>
    <row r="464" ht="15.75" customHeight="1">
      <c r="H464" s="4"/>
      <c r="J464" s="4"/>
    </row>
    <row r="465" ht="15.75" customHeight="1">
      <c r="H465" s="4"/>
      <c r="J465" s="4"/>
    </row>
    <row r="466" ht="15.75" customHeight="1">
      <c r="H466" s="4"/>
      <c r="J466" s="4"/>
    </row>
    <row r="467" ht="15.75" customHeight="1">
      <c r="H467" s="4"/>
      <c r="J467" s="4"/>
    </row>
    <row r="468" ht="15.75" customHeight="1">
      <c r="H468" s="4"/>
      <c r="J468" s="4"/>
    </row>
    <row r="469" ht="15.75" customHeight="1">
      <c r="H469" s="4"/>
      <c r="J469" s="4"/>
    </row>
    <row r="470" ht="15.75" customHeight="1">
      <c r="H470" s="4"/>
      <c r="J470" s="4"/>
    </row>
    <row r="471" ht="15.75" customHeight="1">
      <c r="H471" s="4"/>
      <c r="J471" s="4"/>
    </row>
    <row r="472" ht="15.75" customHeight="1">
      <c r="H472" s="4"/>
      <c r="J472" s="4"/>
    </row>
    <row r="473" ht="15.75" customHeight="1">
      <c r="H473" s="4"/>
      <c r="J473" s="4"/>
    </row>
    <row r="474" ht="15.75" customHeight="1">
      <c r="H474" s="4"/>
      <c r="J474" s="4"/>
    </row>
    <row r="475" ht="15.75" customHeight="1">
      <c r="H475" s="4"/>
      <c r="J475" s="4"/>
    </row>
    <row r="476" ht="15.75" customHeight="1">
      <c r="H476" s="4"/>
      <c r="J476" s="4"/>
    </row>
    <row r="477" ht="15.75" customHeight="1">
      <c r="H477" s="4"/>
      <c r="J477" s="4"/>
    </row>
    <row r="478" ht="15.75" customHeight="1">
      <c r="H478" s="4"/>
      <c r="J478" s="4"/>
    </row>
    <row r="479" ht="15.75" customHeight="1">
      <c r="H479" s="4"/>
      <c r="J479" s="4"/>
    </row>
    <row r="480" ht="15.75" customHeight="1">
      <c r="H480" s="4"/>
      <c r="J480" s="4"/>
    </row>
    <row r="481" ht="15.75" customHeight="1">
      <c r="H481" s="4"/>
      <c r="J481" s="4"/>
    </row>
    <row r="482" ht="15.75" customHeight="1">
      <c r="H482" s="4"/>
      <c r="J482" s="4"/>
    </row>
    <row r="483" ht="15.75" customHeight="1">
      <c r="H483" s="4"/>
      <c r="J483" s="4"/>
    </row>
    <row r="484" ht="15.75" customHeight="1">
      <c r="H484" s="4"/>
      <c r="J484" s="4"/>
    </row>
    <row r="485" ht="15.75" customHeight="1">
      <c r="H485" s="4"/>
      <c r="J485" s="4"/>
    </row>
    <row r="486" ht="15.75" customHeight="1">
      <c r="H486" s="4"/>
      <c r="J486" s="4"/>
    </row>
    <row r="487" ht="15.75" customHeight="1">
      <c r="H487" s="4"/>
      <c r="J487" s="4"/>
    </row>
    <row r="488" ht="15.75" customHeight="1">
      <c r="H488" s="4"/>
      <c r="J488" s="4"/>
    </row>
    <row r="489" ht="15.75" customHeight="1">
      <c r="H489" s="4"/>
      <c r="J489" s="4"/>
    </row>
    <row r="490" ht="15.75" customHeight="1">
      <c r="H490" s="4"/>
      <c r="J490" s="4"/>
    </row>
    <row r="491" ht="15.75" customHeight="1">
      <c r="H491" s="4"/>
      <c r="J491" s="4"/>
    </row>
    <row r="492" ht="15.75" customHeight="1">
      <c r="H492" s="4"/>
      <c r="J492" s="4"/>
    </row>
    <row r="493" ht="15.75" customHeight="1">
      <c r="H493" s="4"/>
      <c r="J493" s="4"/>
    </row>
    <row r="494" ht="15.75" customHeight="1">
      <c r="H494" s="4"/>
      <c r="J494" s="4"/>
    </row>
    <row r="495" ht="15.75" customHeight="1">
      <c r="H495" s="4"/>
      <c r="J495" s="4"/>
    </row>
    <row r="496" ht="15.75" customHeight="1">
      <c r="H496" s="4"/>
      <c r="J496" s="4"/>
    </row>
    <row r="497" ht="15.75" customHeight="1">
      <c r="H497" s="4"/>
      <c r="J497" s="4"/>
    </row>
    <row r="498" ht="15.75" customHeight="1">
      <c r="H498" s="4"/>
      <c r="J498" s="4"/>
    </row>
    <row r="499" ht="15.75" customHeight="1">
      <c r="H499" s="4"/>
      <c r="J499" s="4"/>
    </row>
    <row r="500" ht="15.75" customHeight="1">
      <c r="H500" s="4"/>
      <c r="J500" s="4"/>
    </row>
    <row r="501" ht="15.75" customHeight="1">
      <c r="H501" s="4"/>
      <c r="J501" s="4"/>
    </row>
    <row r="502" ht="15.75" customHeight="1">
      <c r="H502" s="4"/>
      <c r="J502" s="4"/>
    </row>
    <row r="503" ht="15.75" customHeight="1">
      <c r="H503" s="4"/>
      <c r="J503" s="4"/>
    </row>
    <row r="504" ht="15.75" customHeight="1">
      <c r="H504" s="4"/>
      <c r="J504" s="4"/>
    </row>
    <row r="505" ht="15.75" customHeight="1">
      <c r="H505" s="4"/>
      <c r="J505" s="4"/>
    </row>
    <row r="506" ht="15.75" customHeight="1">
      <c r="H506" s="4"/>
      <c r="J506" s="4"/>
    </row>
    <row r="507" ht="15.75" customHeight="1">
      <c r="H507" s="4"/>
      <c r="J507" s="4"/>
    </row>
    <row r="508" ht="15.75" customHeight="1">
      <c r="H508" s="4"/>
      <c r="J508" s="4"/>
    </row>
    <row r="509" ht="15.75" customHeight="1">
      <c r="H509" s="4"/>
      <c r="J509" s="4"/>
    </row>
    <row r="510" ht="15.75" customHeight="1">
      <c r="H510" s="4"/>
      <c r="J510" s="4"/>
    </row>
    <row r="511" ht="15.75" customHeight="1">
      <c r="H511" s="4"/>
      <c r="J511" s="4"/>
    </row>
    <row r="512" ht="15.75" customHeight="1">
      <c r="H512" s="4"/>
      <c r="J512" s="4"/>
    </row>
    <row r="513" ht="15.75" customHeight="1">
      <c r="H513" s="4"/>
      <c r="J513" s="4"/>
    </row>
    <row r="514" ht="15.75" customHeight="1">
      <c r="H514" s="4"/>
      <c r="J514" s="4"/>
    </row>
    <row r="515" ht="15.75" customHeight="1">
      <c r="H515" s="4"/>
      <c r="J515" s="4"/>
    </row>
    <row r="516" ht="15.75" customHeight="1">
      <c r="H516" s="4"/>
      <c r="J516" s="4"/>
    </row>
    <row r="517" ht="15.75" customHeight="1">
      <c r="H517" s="4"/>
      <c r="J517" s="4"/>
    </row>
    <row r="518" ht="15.75" customHeight="1">
      <c r="H518" s="4"/>
      <c r="J518" s="4"/>
    </row>
    <row r="519" ht="15.75" customHeight="1">
      <c r="H519" s="4"/>
      <c r="J519" s="4"/>
    </row>
    <row r="520" ht="15.75" customHeight="1">
      <c r="H520" s="4"/>
      <c r="J520" s="4"/>
    </row>
    <row r="521" ht="15.75" customHeight="1">
      <c r="H521" s="4"/>
      <c r="J521" s="4"/>
    </row>
    <row r="522" ht="15.75" customHeight="1">
      <c r="H522" s="4"/>
      <c r="J522" s="4"/>
    </row>
    <row r="523" ht="15.75" customHeight="1">
      <c r="H523" s="4"/>
      <c r="J523" s="4"/>
    </row>
    <row r="524" ht="15.75" customHeight="1">
      <c r="H524" s="4"/>
      <c r="J524" s="4"/>
    </row>
    <row r="525" ht="15.75" customHeight="1">
      <c r="H525" s="4"/>
      <c r="J525" s="4"/>
    </row>
    <row r="526" ht="15.75" customHeight="1">
      <c r="H526" s="4"/>
      <c r="J526" s="4"/>
    </row>
    <row r="527" ht="15.75" customHeight="1">
      <c r="H527" s="4"/>
      <c r="J527" s="4"/>
    </row>
    <row r="528" ht="15.75" customHeight="1">
      <c r="H528" s="4"/>
      <c r="J528" s="4"/>
    </row>
    <row r="529" ht="15.75" customHeight="1">
      <c r="H529" s="4"/>
      <c r="J529" s="4"/>
    </row>
    <row r="530" ht="15.75" customHeight="1">
      <c r="H530" s="4"/>
      <c r="J530" s="4"/>
    </row>
    <row r="531" ht="15.75" customHeight="1">
      <c r="H531" s="4"/>
      <c r="J531" s="4"/>
    </row>
    <row r="532" ht="15.75" customHeight="1">
      <c r="H532" s="4"/>
      <c r="J532" s="4"/>
    </row>
    <row r="533" ht="15.75" customHeight="1">
      <c r="H533" s="4"/>
      <c r="J533" s="4"/>
    </row>
    <row r="534" ht="15.75" customHeight="1">
      <c r="H534" s="4"/>
      <c r="J534" s="4"/>
    </row>
    <row r="535" ht="15.75" customHeight="1">
      <c r="H535" s="4"/>
      <c r="J535" s="4"/>
    </row>
    <row r="536" ht="15.75" customHeight="1">
      <c r="H536" s="4"/>
      <c r="J536" s="4"/>
    </row>
    <row r="537" ht="15.75" customHeight="1">
      <c r="H537" s="4"/>
      <c r="J537" s="4"/>
    </row>
    <row r="538" ht="15.75" customHeight="1">
      <c r="H538" s="4"/>
      <c r="J538" s="4"/>
    </row>
    <row r="539" ht="15.75" customHeight="1">
      <c r="H539" s="4"/>
      <c r="J539" s="4"/>
    </row>
    <row r="540" ht="15.75" customHeight="1">
      <c r="H540" s="4"/>
      <c r="J540" s="4"/>
    </row>
    <row r="541" ht="15.75" customHeight="1">
      <c r="H541" s="4"/>
      <c r="J541" s="4"/>
    </row>
    <row r="542" ht="15.75" customHeight="1">
      <c r="H542" s="4"/>
      <c r="J542" s="4"/>
    </row>
    <row r="543" ht="15.75" customHeight="1">
      <c r="H543" s="4"/>
      <c r="J543" s="4"/>
    </row>
    <row r="544" ht="15.75" customHeight="1">
      <c r="H544" s="4"/>
      <c r="J544" s="4"/>
    </row>
    <row r="545" ht="15.75" customHeight="1">
      <c r="H545" s="4"/>
      <c r="J545" s="4"/>
    </row>
    <row r="546" ht="15.75" customHeight="1">
      <c r="H546" s="4"/>
      <c r="J546" s="4"/>
    </row>
    <row r="547" ht="15.75" customHeight="1">
      <c r="H547" s="4"/>
      <c r="J547" s="4"/>
    </row>
    <row r="548" ht="15.75" customHeight="1">
      <c r="H548" s="4"/>
      <c r="J548" s="4"/>
    </row>
    <row r="549" ht="15.75" customHeight="1">
      <c r="H549" s="4"/>
      <c r="J549" s="4"/>
    </row>
    <row r="550" ht="15.75" customHeight="1">
      <c r="H550" s="4"/>
      <c r="J550" s="4"/>
    </row>
    <row r="551" ht="15.75" customHeight="1">
      <c r="H551" s="4"/>
      <c r="J551" s="4"/>
    </row>
    <row r="552" ht="15.75" customHeight="1">
      <c r="H552" s="4"/>
      <c r="J552" s="4"/>
    </row>
    <row r="553" ht="15.75" customHeight="1">
      <c r="H553" s="4"/>
      <c r="J553" s="4"/>
    </row>
    <row r="554" ht="15.75" customHeight="1">
      <c r="H554" s="4"/>
      <c r="J554" s="4"/>
    </row>
    <row r="555" ht="15.75" customHeight="1">
      <c r="H555" s="4"/>
      <c r="J555" s="4"/>
    </row>
    <row r="556" ht="15.75" customHeight="1">
      <c r="H556" s="4"/>
      <c r="J556" s="4"/>
    </row>
    <row r="557" ht="15.75" customHeight="1">
      <c r="H557" s="4"/>
      <c r="J557" s="4"/>
    </row>
    <row r="558" ht="15.75" customHeight="1">
      <c r="H558" s="4"/>
      <c r="J558" s="4"/>
    </row>
    <row r="559" ht="15.75" customHeight="1">
      <c r="H559" s="4"/>
      <c r="J559" s="4"/>
    </row>
    <row r="560" ht="15.75" customHeight="1">
      <c r="H560" s="4"/>
      <c r="J560" s="4"/>
    </row>
    <row r="561" ht="15.75" customHeight="1">
      <c r="H561" s="4"/>
      <c r="J561" s="4"/>
    </row>
    <row r="562" ht="15.75" customHeight="1">
      <c r="H562" s="4"/>
      <c r="J562" s="4"/>
    </row>
    <row r="563" ht="15.75" customHeight="1">
      <c r="H563" s="4"/>
      <c r="J563" s="4"/>
    </row>
    <row r="564" ht="15.75" customHeight="1">
      <c r="H564" s="4"/>
      <c r="J564" s="4"/>
    </row>
    <row r="565" ht="15.75" customHeight="1">
      <c r="H565" s="4"/>
      <c r="J565" s="4"/>
    </row>
    <row r="566" ht="15.75" customHeight="1">
      <c r="H566" s="4"/>
      <c r="J566" s="4"/>
    </row>
    <row r="567" ht="15.75" customHeight="1">
      <c r="H567" s="4"/>
      <c r="J567" s="4"/>
    </row>
    <row r="568" ht="15.75" customHeight="1">
      <c r="H568" s="4"/>
      <c r="J568" s="4"/>
    </row>
    <row r="569" ht="15.75" customHeight="1">
      <c r="H569" s="4"/>
      <c r="J569" s="4"/>
    </row>
    <row r="570" ht="15.75" customHeight="1">
      <c r="H570" s="4"/>
      <c r="J570" s="4"/>
    </row>
    <row r="571" ht="15.75" customHeight="1">
      <c r="H571" s="4"/>
      <c r="J571" s="4"/>
    </row>
    <row r="572" ht="15.75" customHeight="1">
      <c r="H572" s="4"/>
      <c r="J572" s="4"/>
    </row>
    <row r="573" ht="15.75" customHeight="1">
      <c r="H573" s="4"/>
      <c r="J573" s="4"/>
    </row>
    <row r="574" ht="15.75" customHeight="1">
      <c r="H574" s="4"/>
      <c r="J574" s="4"/>
    </row>
    <row r="575" ht="15.75" customHeight="1">
      <c r="H575" s="4"/>
      <c r="J575" s="4"/>
    </row>
    <row r="576" ht="15.75" customHeight="1">
      <c r="H576" s="4"/>
      <c r="J576" s="4"/>
    </row>
    <row r="577" ht="15.75" customHeight="1">
      <c r="H577" s="4"/>
      <c r="J577" s="4"/>
    </row>
    <row r="578" ht="15.75" customHeight="1">
      <c r="H578" s="4"/>
      <c r="J578" s="4"/>
    </row>
    <row r="579" ht="15.75" customHeight="1">
      <c r="H579" s="4"/>
      <c r="J579" s="4"/>
    </row>
    <row r="580" ht="15.75" customHeight="1">
      <c r="H580" s="4"/>
      <c r="J580" s="4"/>
    </row>
    <row r="581" ht="15.75" customHeight="1">
      <c r="H581" s="4"/>
      <c r="J581" s="4"/>
    </row>
    <row r="582" ht="15.75" customHeight="1">
      <c r="H582" s="4"/>
      <c r="J582" s="4"/>
    </row>
    <row r="583" ht="15.75" customHeight="1">
      <c r="H583" s="4"/>
      <c r="J583" s="4"/>
    </row>
    <row r="584" ht="15.75" customHeight="1">
      <c r="H584" s="4"/>
      <c r="J584" s="4"/>
    </row>
    <row r="585" ht="15.75" customHeight="1">
      <c r="H585" s="4"/>
      <c r="J585" s="4"/>
    </row>
    <row r="586" ht="15.75" customHeight="1">
      <c r="H586" s="4"/>
      <c r="J586" s="4"/>
    </row>
    <row r="587" ht="15.75" customHeight="1">
      <c r="H587" s="4"/>
      <c r="J587" s="4"/>
    </row>
    <row r="588" ht="15.75" customHeight="1">
      <c r="H588" s="4"/>
      <c r="J588" s="4"/>
    </row>
    <row r="589" ht="15.75" customHeight="1">
      <c r="H589" s="4"/>
      <c r="J589" s="4"/>
    </row>
    <row r="590" ht="15.75" customHeight="1">
      <c r="H590" s="4"/>
      <c r="J590" s="4"/>
    </row>
    <row r="591" ht="15.75" customHeight="1">
      <c r="H591" s="4"/>
      <c r="J591" s="4"/>
    </row>
    <row r="592" ht="15.75" customHeight="1">
      <c r="H592" s="4"/>
      <c r="J592" s="4"/>
    </row>
    <row r="593" ht="15.75" customHeight="1">
      <c r="H593" s="4"/>
      <c r="J593" s="4"/>
    </row>
    <row r="594" ht="15.75" customHeight="1">
      <c r="H594" s="4"/>
      <c r="J594" s="4"/>
    </row>
    <row r="595" ht="15.75" customHeight="1">
      <c r="H595" s="4"/>
      <c r="J595" s="4"/>
    </row>
    <row r="596" ht="15.75" customHeight="1">
      <c r="H596" s="4"/>
      <c r="J596" s="4"/>
    </row>
    <row r="597" ht="15.75" customHeight="1">
      <c r="H597" s="4"/>
      <c r="J597" s="4"/>
    </row>
    <row r="598" ht="15.75" customHeight="1">
      <c r="H598" s="4"/>
      <c r="J598" s="4"/>
    </row>
    <row r="599" ht="15.75" customHeight="1">
      <c r="H599" s="4"/>
      <c r="J599" s="4"/>
    </row>
    <row r="600" ht="15.75" customHeight="1">
      <c r="H600" s="4"/>
      <c r="J600" s="4"/>
    </row>
    <row r="601" ht="15.75" customHeight="1">
      <c r="H601" s="4"/>
      <c r="J601" s="4"/>
    </row>
    <row r="602" ht="15.75" customHeight="1">
      <c r="H602" s="4"/>
      <c r="J602" s="4"/>
    </row>
    <row r="603" ht="15.75" customHeight="1">
      <c r="H603" s="4"/>
      <c r="J603" s="4"/>
    </row>
    <row r="604" ht="15.75" customHeight="1">
      <c r="H604" s="4"/>
      <c r="J604" s="4"/>
    </row>
    <row r="605" ht="15.75" customHeight="1">
      <c r="H605" s="4"/>
      <c r="J605" s="4"/>
    </row>
    <row r="606" ht="15.75" customHeight="1">
      <c r="H606" s="4"/>
      <c r="J606" s="4"/>
    </row>
    <row r="607" ht="15.75" customHeight="1">
      <c r="H607" s="4"/>
      <c r="J607" s="4"/>
    </row>
    <row r="608" ht="15.75" customHeight="1">
      <c r="H608" s="4"/>
      <c r="J608" s="4"/>
    </row>
    <row r="609" ht="15.75" customHeight="1">
      <c r="H609" s="4"/>
      <c r="J609" s="4"/>
    </row>
    <row r="610" ht="15.75" customHeight="1">
      <c r="H610" s="4"/>
      <c r="J610" s="4"/>
    </row>
    <row r="611" ht="15.75" customHeight="1">
      <c r="H611" s="4"/>
      <c r="J611" s="4"/>
    </row>
    <row r="612" ht="15.75" customHeight="1">
      <c r="H612" s="4"/>
      <c r="J612" s="4"/>
    </row>
    <row r="613" ht="15.75" customHeight="1">
      <c r="H613" s="4"/>
      <c r="J613" s="4"/>
    </row>
    <row r="614" ht="15.75" customHeight="1">
      <c r="H614" s="4"/>
      <c r="J614" s="4"/>
    </row>
    <row r="615" ht="15.75" customHeight="1">
      <c r="H615" s="4"/>
      <c r="J615" s="4"/>
    </row>
    <row r="616" ht="15.75" customHeight="1">
      <c r="H616" s="4"/>
      <c r="J616" s="4"/>
    </row>
    <row r="617" ht="15.75" customHeight="1">
      <c r="H617" s="4"/>
      <c r="J617" s="4"/>
    </row>
    <row r="618" ht="15.75" customHeight="1">
      <c r="H618" s="4"/>
      <c r="J618" s="4"/>
    </row>
    <row r="619" ht="15.75" customHeight="1">
      <c r="H619" s="4"/>
      <c r="J619" s="4"/>
    </row>
    <row r="620" ht="15.75" customHeight="1">
      <c r="H620" s="4"/>
      <c r="J620" s="4"/>
    </row>
    <row r="621" ht="15.75" customHeight="1">
      <c r="H621" s="4"/>
      <c r="J621" s="4"/>
    </row>
    <row r="622" ht="15.75" customHeight="1">
      <c r="H622" s="4"/>
      <c r="J622" s="4"/>
    </row>
    <row r="623" ht="15.75" customHeight="1">
      <c r="H623" s="4"/>
      <c r="J623" s="4"/>
    </row>
    <row r="624" ht="15.75" customHeight="1">
      <c r="H624" s="4"/>
      <c r="J624" s="4"/>
    </row>
    <row r="625" ht="15.75" customHeight="1">
      <c r="H625" s="4"/>
      <c r="J625" s="4"/>
    </row>
    <row r="626" ht="15.75" customHeight="1">
      <c r="H626" s="4"/>
      <c r="J626" s="4"/>
    </row>
    <row r="627" ht="15.75" customHeight="1">
      <c r="H627" s="4"/>
      <c r="J627" s="4"/>
    </row>
    <row r="628" ht="15.75" customHeight="1">
      <c r="H628" s="4"/>
      <c r="J628" s="4"/>
    </row>
    <row r="629" ht="15.75" customHeight="1">
      <c r="H629" s="4"/>
      <c r="J629" s="4"/>
    </row>
    <row r="630" ht="15.75" customHeight="1">
      <c r="H630" s="4"/>
      <c r="J630" s="4"/>
    </row>
    <row r="631" ht="15.75" customHeight="1">
      <c r="H631" s="4"/>
      <c r="J631" s="4"/>
    </row>
    <row r="632" ht="15.75" customHeight="1">
      <c r="H632" s="4"/>
      <c r="J632" s="4"/>
    </row>
    <row r="633" ht="15.75" customHeight="1">
      <c r="H633" s="4"/>
      <c r="J633" s="4"/>
    </row>
    <row r="634" ht="15.75" customHeight="1">
      <c r="H634" s="4"/>
      <c r="J634" s="4"/>
    </row>
    <row r="635" ht="15.75" customHeight="1">
      <c r="H635" s="4"/>
      <c r="J635" s="4"/>
    </row>
    <row r="636" ht="15.75" customHeight="1">
      <c r="H636" s="4"/>
      <c r="J636" s="4"/>
    </row>
    <row r="637" ht="15.75" customHeight="1">
      <c r="H637" s="4"/>
      <c r="J637" s="4"/>
    </row>
    <row r="638" ht="15.75" customHeight="1">
      <c r="H638" s="4"/>
      <c r="J638" s="4"/>
    </row>
    <row r="639" ht="15.75" customHeight="1">
      <c r="H639" s="4"/>
      <c r="J639" s="4"/>
    </row>
    <row r="640" ht="15.75" customHeight="1">
      <c r="H640" s="4"/>
      <c r="J640" s="4"/>
    </row>
    <row r="641" ht="15.75" customHeight="1">
      <c r="H641" s="4"/>
      <c r="J641" s="4"/>
    </row>
    <row r="642" ht="15.75" customHeight="1">
      <c r="H642" s="4"/>
      <c r="J642" s="4"/>
    </row>
    <row r="643" ht="15.75" customHeight="1">
      <c r="H643" s="4"/>
      <c r="J643" s="4"/>
    </row>
    <row r="644" ht="15.75" customHeight="1">
      <c r="H644" s="4"/>
      <c r="J644" s="4"/>
    </row>
    <row r="645" ht="15.75" customHeight="1">
      <c r="H645" s="4"/>
      <c r="J645" s="4"/>
    </row>
    <row r="646" ht="15.75" customHeight="1">
      <c r="H646" s="4"/>
      <c r="J646" s="4"/>
    </row>
    <row r="647" ht="15.75" customHeight="1">
      <c r="H647" s="4"/>
      <c r="J647" s="4"/>
    </row>
    <row r="648" ht="15.75" customHeight="1">
      <c r="H648" s="4"/>
      <c r="J648" s="4"/>
    </row>
    <row r="649" ht="15.75" customHeight="1">
      <c r="H649" s="4"/>
      <c r="J649" s="4"/>
    </row>
    <row r="650" ht="15.75" customHeight="1">
      <c r="H650" s="4"/>
      <c r="J650" s="4"/>
    </row>
    <row r="651" ht="15.75" customHeight="1">
      <c r="H651" s="4"/>
      <c r="J651" s="4"/>
    </row>
    <row r="652" ht="15.75" customHeight="1">
      <c r="H652" s="4"/>
      <c r="J652" s="4"/>
    </row>
    <row r="653" ht="15.75" customHeight="1">
      <c r="H653" s="4"/>
      <c r="J653" s="4"/>
    </row>
    <row r="654" ht="15.75" customHeight="1">
      <c r="H654" s="4"/>
      <c r="J654" s="4"/>
    </row>
    <row r="655" ht="15.75" customHeight="1">
      <c r="H655" s="4"/>
      <c r="J655" s="4"/>
    </row>
    <row r="656" ht="15.75" customHeight="1">
      <c r="H656" s="4"/>
      <c r="J656" s="4"/>
    </row>
    <row r="657" ht="15.75" customHeight="1">
      <c r="H657" s="4"/>
      <c r="J657" s="4"/>
    </row>
    <row r="658" ht="15.75" customHeight="1">
      <c r="H658" s="4"/>
      <c r="J658" s="4"/>
    </row>
    <row r="659" ht="15.75" customHeight="1">
      <c r="H659" s="4"/>
      <c r="J659" s="4"/>
    </row>
    <row r="660" ht="15.75" customHeight="1">
      <c r="H660" s="4"/>
      <c r="J660" s="4"/>
    </row>
    <row r="661" ht="15.75" customHeight="1">
      <c r="H661" s="4"/>
      <c r="J661" s="4"/>
    </row>
    <row r="662" ht="15.75" customHeight="1">
      <c r="H662" s="4"/>
      <c r="J662" s="4"/>
    </row>
    <row r="663" ht="15.75" customHeight="1">
      <c r="H663" s="4"/>
      <c r="J663" s="4"/>
    </row>
    <row r="664" ht="15.75" customHeight="1">
      <c r="H664" s="4"/>
      <c r="J664" s="4"/>
    </row>
    <row r="665" ht="15.75" customHeight="1">
      <c r="H665" s="4"/>
      <c r="J665" s="4"/>
    </row>
    <row r="666" ht="15.75" customHeight="1">
      <c r="H666" s="4"/>
      <c r="J666" s="4"/>
    </row>
    <row r="667" ht="15.75" customHeight="1">
      <c r="H667" s="4"/>
      <c r="J667" s="4"/>
    </row>
    <row r="668" ht="15.75" customHeight="1">
      <c r="H668" s="4"/>
      <c r="J668" s="4"/>
    </row>
    <row r="669" ht="15.75" customHeight="1">
      <c r="H669" s="4"/>
      <c r="J669" s="4"/>
    </row>
    <row r="670" ht="15.75" customHeight="1">
      <c r="H670" s="4"/>
      <c r="J670" s="4"/>
    </row>
    <row r="671" ht="15.75" customHeight="1">
      <c r="H671" s="4"/>
      <c r="J671" s="4"/>
    </row>
    <row r="672" ht="15.75" customHeight="1">
      <c r="H672" s="4"/>
      <c r="J672" s="4"/>
    </row>
    <row r="673" ht="15.75" customHeight="1">
      <c r="H673" s="4"/>
      <c r="J673" s="4"/>
    </row>
    <row r="674" ht="15.75" customHeight="1">
      <c r="H674" s="4"/>
      <c r="J674" s="4"/>
    </row>
    <row r="675" ht="15.75" customHeight="1">
      <c r="H675" s="4"/>
      <c r="J675" s="4"/>
    </row>
    <row r="676" ht="15.75" customHeight="1">
      <c r="H676" s="4"/>
      <c r="J676" s="4"/>
    </row>
    <row r="677" ht="15.75" customHeight="1">
      <c r="H677" s="4"/>
      <c r="J677" s="4"/>
    </row>
    <row r="678" ht="15.75" customHeight="1">
      <c r="H678" s="4"/>
      <c r="J678" s="4"/>
    </row>
    <row r="679" ht="15.75" customHeight="1">
      <c r="H679" s="4"/>
      <c r="J679" s="4"/>
    </row>
    <row r="680" ht="15.75" customHeight="1">
      <c r="H680" s="4"/>
      <c r="J680" s="4"/>
    </row>
    <row r="681" ht="15.75" customHeight="1">
      <c r="H681" s="4"/>
      <c r="J681" s="4"/>
    </row>
    <row r="682" ht="15.75" customHeight="1">
      <c r="H682" s="4"/>
      <c r="J682" s="4"/>
    </row>
    <row r="683" ht="15.75" customHeight="1">
      <c r="H683" s="4"/>
      <c r="J683" s="4"/>
    </row>
    <row r="684" ht="15.75" customHeight="1">
      <c r="H684" s="4"/>
      <c r="J684" s="4"/>
    </row>
    <row r="685" ht="15.75" customHeight="1">
      <c r="H685" s="4"/>
      <c r="J685" s="4"/>
    </row>
    <row r="686" ht="15.75" customHeight="1">
      <c r="H686" s="4"/>
      <c r="J686" s="4"/>
    </row>
    <row r="687" ht="15.75" customHeight="1">
      <c r="H687" s="4"/>
      <c r="J687" s="4"/>
    </row>
    <row r="688" ht="15.75" customHeight="1">
      <c r="H688" s="4"/>
      <c r="J688" s="4"/>
    </row>
    <row r="689" ht="15.75" customHeight="1">
      <c r="H689" s="4"/>
      <c r="J689" s="4"/>
    </row>
    <row r="690" ht="15.75" customHeight="1">
      <c r="H690" s="4"/>
      <c r="J690" s="4"/>
    </row>
    <row r="691" ht="15.75" customHeight="1">
      <c r="H691" s="4"/>
      <c r="J691" s="4"/>
    </row>
    <row r="692" ht="15.75" customHeight="1">
      <c r="H692" s="4"/>
      <c r="J692" s="4"/>
    </row>
    <row r="693" ht="15.75" customHeight="1">
      <c r="H693" s="4"/>
      <c r="J693" s="4"/>
    </row>
    <row r="694" ht="15.75" customHeight="1">
      <c r="H694" s="4"/>
      <c r="J694" s="4"/>
    </row>
    <row r="695" ht="15.75" customHeight="1">
      <c r="H695" s="4"/>
      <c r="J695" s="4"/>
    </row>
    <row r="696" ht="15.75" customHeight="1">
      <c r="H696" s="4"/>
      <c r="J696" s="4"/>
    </row>
    <row r="697" ht="15.75" customHeight="1">
      <c r="H697" s="4"/>
      <c r="J697" s="4"/>
    </row>
    <row r="698" ht="15.75" customHeight="1">
      <c r="H698" s="4"/>
      <c r="J698" s="4"/>
    </row>
    <row r="699" ht="15.75" customHeight="1">
      <c r="H699" s="4"/>
      <c r="J699" s="4"/>
    </row>
    <row r="700" ht="15.75" customHeight="1">
      <c r="H700" s="4"/>
      <c r="J700" s="4"/>
    </row>
    <row r="701" ht="15.75" customHeight="1">
      <c r="H701" s="4"/>
      <c r="J701" s="4"/>
    </row>
    <row r="702" ht="15.75" customHeight="1">
      <c r="H702" s="4"/>
      <c r="J702" s="4"/>
    </row>
    <row r="703" ht="15.75" customHeight="1">
      <c r="H703" s="4"/>
      <c r="J703" s="4"/>
    </row>
    <row r="704" ht="15.75" customHeight="1">
      <c r="H704" s="4"/>
      <c r="J704" s="4"/>
    </row>
    <row r="705" ht="15.75" customHeight="1">
      <c r="H705" s="4"/>
      <c r="J705" s="4"/>
    </row>
    <row r="706" ht="15.75" customHeight="1">
      <c r="H706" s="4"/>
      <c r="J706" s="4"/>
    </row>
    <row r="707" ht="15.75" customHeight="1">
      <c r="H707" s="4"/>
      <c r="J707" s="4"/>
    </row>
    <row r="708" ht="15.75" customHeight="1">
      <c r="H708" s="4"/>
      <c r="J708" s="4"/>
    </row>
    <row r="709" ht="15.75" customHeight="1">
      <c r="H709" s="4"/>
      <c r="J709" s="4"/>
    </row>
    <row r="710" ht="15.75" customHeight="1">
      <c r="H710" s="4"/>
      <c r="J710" s="4"/>
    </row>
    <row r="711" ht="15.75" customHeight="1">
      <c r="H711" s="4"/>
      <c r="J711" s="4"/>
    </row>
    <row r="712" ht="15.75" customHeight="1">
      <c r="H712" s="4"/>
      <c r="J712" s="4"/>
    </row>
    <row r="713" ht="15.75" customHeight="1">
      <c r="H713" s="4"/>
      <c r="J713" s="4"/>
    </row>
    <row r="714" ht="15.75" customHeight="1">
      <c r="H714" s="4"/>
      <c r="J714" s="4"/>
    </row>
    <row r="715" ht="15.75" customHeight="1">
      <c r="H715" s="4"/>
      <c r="J715" s="4"/>
    </row>
    <row r="716" ht="15.75" customHeight="1">
      <c r="H716" s="4"/>
      <c r="J716" s="4"/>
    </row>
    <row r="717" ht="15.75" customHeight="1">
      <c r="H717" s="4"/>
      <c r="J717" s="4"/>
    </row>
    <row r="718" ht="15.75" customHeight="1">
      <c r="H718" s="4"/>
      <c r="J718" s="4"/>
    </row>
    <row r="719" ht="15.75" customHeight="1">
      <c r="H719" s="4"/>
      <c r="J719" s="4"/>
    </row>
    <row r="720" ht="15.75" customHeight="1">
      <c r="H720" s="4"/>
      <c r="J720" s="4"/>
    </row>
    <row r="721" ht="15.75" customHeight="1">
      <c r="H721" s="4"/>
      <c r="J721" s="4"/>
    </row>
    <row r="722" ht="15.75" customHeight="1">
      <c r="H722" s="4"/>
      <c r="J722" s="4"/>
    </row>
    <row r="723" ht="15.75" customHeight="1">
      <c r="H723" s="4"/>
      <c r="J723" s="4"/>
    </row>
    <row r="724" ht="15.75" customHeight="1">
      <c r="H724" s="4"/>
      <c r="J724" s="4"/>
    </row>
    <row r="725" ht="15.75" customHeight="1">
      <c r="H725" s="4"/>
      <c r="J725" s="4"/>
    </row>
    <row r="726" ht="15.75" customHeight="1">
      <c r="H726" s="4"/>
      <c r="J726" s="4"/>
    </row>
    <row r="727" ht="15.75" customHeight="1">
      <c r="H727" s="4"/>
      <c r="J727" s="4"/>
    </row>
    <row r="728" ht="15.75" customHeight="1">
      <c r="H728" s="4"/>
      <c r="J728" s="4"/>
    </row>
    <row r="729" ht="15.75" customHeight="1">
      <c r="H729" s="4"/>
      <c r="J729" s="4"/>
    </row>
    <row r="730" ht="15.75" customHeight="1">
      <c r="H730" s="4"/>
      <c r="J730" s="4"/>
    </row>
    <row r="731" ht="15.75" customHeight="1">
      <c r="H731" s="4"/>
      <c r="J731" s="4"/>
    </row>
    <row r="732" ht="15.75" customHeight="1">
      <c r="H732" s="4"/>
      <c r="J732" s="4"/>
    </row>
    <row r="733" ht="15.75" customHeight="1">
      <c r="H733" s="4"/>
      <c r="J733" s="4"/>
    </row>
    <row r="734" ht="15.75" customHeight="1">
      <c r="H734" s="4"/>
      <c r="J734" s="4"/>
    </row>
    <row r="735" ht="15.75" customHeight="1">
      <c r="H735" s="4"/>
      <c r="J735" s="4"/>
    </row>
    <row r="736" ht="15.75" customHeight="1">
      <c r="H736" s="4"/>
      <c r="J736" s="4"/>
    </row>
    <row r="737" ht="15.75" customHeight="1">
      <c r="H737" s="4"/>
      <c r="J737" s="4"/>
    </row>
    <row r="738" ht="15.75" customHeight="1">
      <c r="H738" s="4"/>
      <c r="J738" s="4"/>
    </row>
    <row r="739" ht="15.75" customHeight="1">
      <c r="H739" s="4"/>
      <c r="J739" s="4"/>
    </row>
    <row r="740" ht="15.75" customHeight="1">
      <c r="H740" s="4"/>
      <c r="J740" s="4"/>
    </row>
    <row r="741" ht="15.75" customHeight="1">
      <c r="H741" s="4"/>
      <c r="J741" s="4"/>
    </row>
    <row r="742" ht="15.75" customHeight="1">
      <c r="H742" s="4"/>
      <c r="J742" s="4"/>
    </row>
    <row r="743" ht="15.75" customHeight="1">
      <c r="H743" s="4"/>
      <c r="J743" s="4"/>
    </row>
    <row r="744" ht="15.75" customHeight="1">
      <c r="H744" s="4"/>
      <c r="J744" s="4"/>
    </row>
    <row r="745" ht="15.75" customHeight="1">
      <c r="H745" s="4"/>
      <c r="J745" s="4"/>
    </row>
    <row r="746" ht="15.75" customHeight="1">
      <c r="H746" s="4"/>
      <c r="J746" s="4"/>
    </row>
    <row r="747" ht="15.75" customHeight="1">
      <c r="H747" s="4"/>
      <c r="J747" s="4"/>
    </row>
    <row r="748" ht="15.75" customHeight="1">
      <c r="H748" s="4"/>
      <c r="J748" s="4"/>
    </row>
    <row r="749" ht="15.75" customHeight="1">
      <c r="H749" s="4"/>
      <c r="J749" s="4"/>
    </row>
    <row r="750" ht="15.75" customHeight="1">
      <c r="H750" s="4"/>
      <c r="J750" s="4"/>
    </row>
    <row r="751" ht="15.75" customHeight="1">
      <c r="H751" s="4"/>
      <c r="J751" s="4"/>
    </row>
    <row r="752" ht="15.75" customHeight="1">
      <c r="H752" s="4"/>
      <c r="J752" s="4"/>
    </row>
    <row r="753" ht="15.75" customHeight="1">
      <c r="H753" s="4"/>
      <c r="J753" s="4"/>
    </row>
    <row r="754" ht="15.75" customHeight="1">
      <c r="H754" s="4"/>
      <c r="J754" s="4"/>
    </row>
    <row r="755" ht="15.75" customHeight="1">
      <c r="H755" s="4"/>
      <c r="J755" s="4"/>
    </row>
    <row r="756" ht="15.75" customHeight="1">
      <c r="H756" s="4"/>
      <c r="J756" s="4"/>
    </row>
    <row r="757" ht="15.75" customHeight="1">
      <c r="H757" s="4"/>
      <c r="J757" s="4"/>
    </row>
    <row r="758" ht="15.75" customHeight="1">
      <c r="H758" s="4"/>
      <c r="J758" s="4"/>
    </row>
    <row r="759" ht="15.75" customHeight="1">
      <c r="H759" s="4"/>
      <c r="J759" s="4"/>
    </row>
    <row r="760" ht="15.75" customHeight="1">
      <c r="H760" s="4"/>
      <c r="J760" s="4"/>
    </row>
    <row r="761" ht="15.75" customHeight="1">
      <c r="H761" s="4"/>
      <c r="J761" s="4"/>
    </row>
    <row r="762" ht="15.75" customHeight="1">
      <c r="H762" s="4"/>
      <c r="J762" s="4"/>
    </row>
    <row r="763" ht="15.75" customHeight="1">
      <c r="H763" s="4"/>
      <c r="J763" s="4"/>
    </row>
    <row r="764" ht="15.75" customHeight="1">
      <c r="H764" s="4"/>
      <c r="J764" s="4"/>
    </row>
    <row r="765" ht="15.75" customHeight="1">
      <c r="H765" s="4"/>
      <c r="J765" s="4"/>
    </row>
    <row r="766" ht="15.75" customHeight="1">
      <c r="H766" s="4"/>
      <c r="J766" s="4"/>
    </row>
    <row r="767" ht="15.75" customHeight="1">
      <c r="H767" s="4"/>
      <c r="J767" s="4"/>
    </row>
    <row r="768" ht="15.75" customHeight="1">
      <c r="H768" s="4"/>
      <c r="J768" s="4"/>
    </row>
    <row r="769" ht="15.75" customHeight="1">
      <c r="H769" s="4"/>
      <c r="J769" s="4"/>
    </row>
    <row r="770" ht="15.75" customHeight="1">
      <c r="H770" s="4"/>
      <c r="J770" s="4"/>
    </row>
    <row r="771" ht="15.75" customHeight="1">
      <c r="H771" s="4"/>
      <c r="J771" s="4"/>
    </row>
    <row r="772" ht="15.75" customHeight="1">
      <c r="H772" s="4"/>
      <c r="J772" s="4"/>
    </row>
    <row r="773" ht="15.75" customHeight="1">
      <c r="H773" s="4"/>
      <c r="J773" s="4"/>
    </row>
    <row r="774" ht="15.75" customHeight="1">
      <c r="H774" s="4"/>
      <c r="J774" s="4"/>
    </row>
    <row r="775" ht="15.75" customHeight="1">
      <c r="H775" s="4"/>
      <c r="J775" s="4"/>
    </row>
    <row r="776" ht="15.75" customHeight="1">
      <c r="H776" s="4"/>
      <c r="J776" s="4"/>
    </row>
    <row r="777" ht="15.75" customHeight="1">
      <c r="H777" s="4"/>
      <c r="J777" s="4"/>
    </row>
    <row r="778" ht="15.75" customHeight="1">
      <c r="H778" s="4"/>
      <c r="J778" s="4"/>
    </row>
    <row r="779" ht="15.75" customHeight="1">
      <c r="H779" s="4"/>
      <c r="J779" s="4"/>
    </row>
    <row r="780" ht="15.75" customHeight="1">
      <c r="H780" s="4"/>
      <c r="J780" s="4"/>
    </row>
    <row r="781" ht="15.75" customHeight="1">
      <c r="H781" s="4"/>
      <c r="J781" s="4"/>
    </row>
    <row r="782" ht="15.75" customHeight="1">
      <c r="H782" s="4"/>
      <c r="J782" s="4"/>
    </row>
    <row r="783" ht="15.75" customHeight="1">
      <c r="H783" s="4"/>
      <c r="J783" s="4"/>
    </row>
    <row r="784" ht="15.75" customHeight="1">
      <c r="H784" s="4"/>
      <c r="J784" s="4"/>
    </row>
    <row r="785" ht="15.75" customHeight="1">
      <c r="H785" s="4"/>
      <c r="J785" s="4"/>
    </row>
    <row r="786" ht="15.75" customHeight="1">
      <c r="H786" s="4"/>
      <c r="J786" s="4"/>
    </row>
    <row r="787" ht="15.75" customHeight="1">
      <c r="H787" s="4"/>
      <c r="J787" s="4"/>
    </row>
    <row r="788" ht="15.75" customHeight="1">
      <c r="H788" s="4"/>
      <c r="J788" s="4"/>
    </row>
    <row r="789" ht="15.75" customHeight="1">
      <c r="H789" s="4"/>
      <c r="J789" s="4"/>
    </row>
    <row r="790" ht="15.75" customHeight="1">
      <c r="H790" s="4"/>
      <c r="J790" s="4"/>
    </row>
    <row r="791" ht="15.75" customHeight="1">
      <c r="H791" s="4"/>
      <c r="J791" s="4"/>
    </row>
    <row r="792" ht="15.75" customHeight="1">
      <c r="H792" s="4"/>
      <c r="J792" s="4"/>
    </row>
    <row r="793" ht="15.75" customHeight="1">
      <c r="H793" s="4"/>
      <c r="J793" s="4"/>
    </row>
    <row r="794" ht="15.75" customHeight="1">
      <c r="H794" s="4"/>
      <c r="J794" s="4"/>
    </row>
    <row r="795" ht="15.75" customHeight="1">
      <c r="H795" s="4"/>
      <c r="J795" s="4"/>
    </row>
    <row r="796" ht="15.75" customHeight="1">
      <c r="H796" s="4"/>
      <c r="J796" s="4"/>
    </row>
    <row r="797" ht="15.75" customHeight="1">
      <c r="H797" s="4"/>
      <c r="J797" s="4"/>
    </row>
    <row r="798" ht="15.75" customHeight="1">
      <c r="H798" s="4"/>
      <c r="J798" s="4"/>
    </row>
    <row r="799" ht="15.75" customHeight="1">
      <c r="H799" s="4"/>
      <c r="J799" s="4"/>
    </row>
    <row r="800" ht="15.75" customHeight="1">
      <c r="H800" s="4"/>
      <c r="J800" s="4"/>
    </row>
    <row r="801" ht="15.75" customHeight="1">
      <c r="H801" s="4"/>
      <c r="J801" s="4"/>
    </row>
    <row r="802" ht="15.75" customHeight="1">
      <c r="H802" s="4"/>
      <c r="J802" s="4"/>
    </row>
    <row r="803" ht="15.75" customHeight="1">
      <c r="H803" s="4"/>
      <c r="J803" s="4"/>
    </row>
    <row r="804" ht="15.75" customHeight="1">
      <c r="H804" s="4"/>
      <c r="J804" s="4"/>
    </row>
    <row r="805" ht="15.75" customHeight="1">
      <c r="H805" s="4"/>
      <c r="J805" s="4"/>
    </row>
    <row r="806" ht="15.75" customHeight="1">
      <c r="H806" s="4"/>
      <c r="J806" s="4"/>
    </row>
    <row r="807" ht="15.75" customHeight="1">
      <c r="H807" s="4"/>
      <c r="J807" s="4"/>
    </row>
    <row r="808" ht="15.75" customHeight="1">
      <c r="H808" s="4"/>
      <c r="J808" s="4"/>
    </row>
    <row r="809" ht="15.75" customHeight="1">
      <c r="H809" s="4"/>
      <c r="J809" s="4"/>
    </row>
    <row r="810" ht="15.75" customHeight="1">
      <c r="H810" s="4"/>
      <c r="J810" s="4"/>
    </row>
    <row r="811" ht="15.75" customHeight="1">
      <c r="H811" s="4"/>
      <c r="J811" s="4"/>
    </row>
    <row r="812" ht="15.75" customHeight="1">
      <c r="H812" s="4"/>
      <c r="J812" s="4"/>
    </row>
    <row r="813" ht="15.75" customHeight="1">
      <c r="H813" s="4"/>
      <c r="J813" s="4"/>
    </row>
    <row r="814" ht="15.75" customHeight="1">
      <c r="H814" s="4"/>
      <c r="J814" s="4"/>
    </row>
    <row r="815" ht="15.75" customHeight="1">
      <c r="H815" s="4"/>
      <c r="J815" s="4"/>
    </row>
    <row r="816" ht="15.75" customHeight="1">
      <c r="H816" s="4"/>
      <c r="J816" s="4"/>
    </row>
    <row r="817" ht="15.75" customHeight="1">
      <c r="H817" s="4"/>
      <c r="J817" s="4"/>
    </row>
    <row r="818" ht="15.75" customHeight="1">
      <c r="H818" s="4"/>
      <c r="J818" s="4"/>
    </row>
    <row r="819" ht="15.75" customHeight="1">
      <c r="H819" s="4"/>
      <c r="J819" s="4"/>
    </row>
    <row r="820" ht="15.75" customHeight="1">
      <c r="H820" s="4"/>
      <c r="J820" s="4"/>
    </row>
    <row r="821" ht="15.75" customHeight="1">
      <c r="H821" s="4"/>
      <c r="J821" s="4"/>
    </row>
    <row r="822" ht="15.75" customHeight="1">
      <c r="H822" s="4"/>
      <c r="J822" s="4"/>
    </row>
    <row r="823" ht="15.75" customHeight="1">
      <c r="H823" s="4"/>
      <c r="J823" s="4"/>
    </row>
    <row r="824" ht="15.75" customHeight="1">
      <c r="H824" s="4"/>
      <c r="J824" s="4"/>
    </row>
    <row r="825" ht="15.75" customHeight="1">
      <c r="H825" s="4"/>
      <c r="J825" s="4"/>
    </row>
    <row r="826" ht="15.75" customHeight="1">
      <c r="H826" s="4"/>
      <c r="J826" s="4"/>
    </row>
    <row r="827" ht="15.75" customHeight="1">
      <c r="H827" s="4"/>
      <c r="J827" s="4"/>
    </row>
    <row r="828" ht="15.75" customHeight="1">
      <c r="H828" s="4"/>
      <c r="J828" s="4"/>
    </row>
    <row r="829" ht="15.75" customHeight="1">
      <c r="H829" s="4"/>
      <c r="J829" s="4"/>
    </row>
    <row r="830" ht="15.75" customHeight="1">
      <c r="H830" s="4"/>
      <c r="J830" s="4"/>
    </row>
    <row r="831" ht="15.75" customHeight="1">
      <c r="H831" s="4"/>
      <c r="J831" s="4"/>
    </row>
    <row r="832" ht="15.75" customHeight="1">
      <c r="H832" s="4"/>
      <c r="J832" s="4"/>
    </row>
    <row r="833" ht="15.75" customHeight="1">
      <c r="H833" s="4"/>
      <c r="J833" s="4"/>
    </row>
    <row r="834" ht="15.75" customHeight="1">
      <c r="H834" s="4"/>
      <c r="J834" s="4"/>
    </row>
    <row r="835" ht="15.75" customHeight="1">
      <c r="H835" s="4"/>
      <c r="J835" s="4"/>
    </row>
    <row r="836" ht="15.75" customHeight="1">
      <c r="H836" s="4"/>
      <c r="J836" s="4"/>
    </row>
    <row r="837" ht="15.75" customHeight="1">
      <c r="H837" s="4"/>
      <c r="J837" s="4"/>
    </row>
    <row r="838" ht="15.75" customHeight="1">
      <c r="H838" s="4"/>
      <c r="J838" s="4"/>
    </row>
    <row r="839" ht="15.75" customHeight="1">
      <c r="H839" s="4"/>
      <c r="J839" s="4"/>
    </row>
    <row r="840" ht="15.75" customHeight="1">
      <c r="H840" s="4"/>
      <c r="J840" s="4"/>
    </row>
    <row r="841" ht="15.75" customHeight="1">
      <c r="H841" s="4"/>
      <c r="J841" s="4"/>
    </row>
    <row r="842" ht="15.75" customHeight="1">
      <c r="H842" s="4"/>
      <c r="J842" s="4"/>
    </row>
    <row r="843" ht="15.75" customHeight="1">
      <c r="H843" s="4"/>
      <c r="J843" s="4"/>
    </row>
    <row r="844" ht="15.75" customHeight="1">
      <c r="H844" s="4"/>
      <c r="J844" s="4"/>
    </row>
    <row r="845" ht="15.75" customHeight="1">
      <c r="H845" s="4"/>
      <c r="J845" s="4"/>
    </row>
    <row r="846" ht="15.75" customHeight="1">
      <c r="H846" s="4"/>
      <c r="J846" s="4"/>
    </row>
    <row r="847" ht="15.75" customHeight="1">
      <c r="H847" s="4"/>
      <c r="J847" s="4"/>
    </row>
    <row r="848" ht="15.75" customHeight="1">
      <c r="H848" s="4"/>
      <c r="J848" s="4"/>
    </row>
    <row r="849" ht="15.75" customHeight="1">
      <c r="H849" s="4"/>
      <c r="J849" s="4"/>
    </row>
    <row r="850" ht="15.75" customHeight="1">
      <c r="H850" s="4"/>
      <c r="J850" s="4"/>
    </row>
    <row r="851" ht="15.75" customHeight="1">
      <c r="H851" s="4"/>
      <c r="J851" s="4"/>
    </row>
    <row r="852" ht="15.75" customHeight="1">
      <c r="H852" s="4"/>
      <c r="J852" s="4"/>
    </row>
    <row r="853" ht="15.75" customHeight="1">
      <c r="H853" s="4"/>
      <c r="J853" s="4"/>
    </row>
    <row r="854" ht="15.75" customHeight="1">
      <c r="H854" s="4"/>
      <c r="J854" s="4"/>
    </row>
    <row r="855" ht="15.75" customHeight="1">
      <c r="H855" s="4"/>
      <c r="J855" s="4"/>
    </row>
    <row r="856" ht="15.75" customHeight="1">
      <c r="H856" s="4"/>
      <c r="J856" s="4"/>
    </row>
    <row r="857" ht="15.75" customHeight="1">
      <c r="H857" s="4"/>
      <c r="J857" s="4"/>
    </row>
    <row r="858" ht="15.75" customHeight="1">
      <c r="H858" s="4"/>
      <c r="J858" s="4"/>
    </row>
    <row r="859" ht="15.75" customHeight="1">
      <c r="H859" s="4"/>
      <c r="J859" s="4"/>
    </row>
    <row r="860" ht="15.75" customHeight="1">
      <c r="H860" s="4"/>
      <c r="J860" s="4"/>
    </row>
    <row r="861" ht="15.75" customHeight="1">
      <c r="H861" s="4"/>
      <c r="J861" s="4"/>
    </row>
    <row r="862" ht="15.75" customHeight="1">
      <c r="H862" s="4"/>
      <c r="J862" s="4"/>
    </row>
    <row r="863" ht="15.75" customHeight="1">
      <c r="H863" s="4"/>
      <c r="J863" s="4"/>
    </row>
    <row r="864" ht="15.75" customHeight="1">
      <c r="H864" s="4"/>
      <c r="J864" s="4"/>
    </row>
    <row r="865" ht="15.75" customHeight="1">
      <c r="H865" s="4"/>
      <c r="J865" s="4"/>
    </row>
    <row r="866" ht="15.75" customHeight="1">
      <c r="H866" s="4"/>
      <c r="J866" s="4"/>
    </row>
    <row r="867" ht="15.75" customHeight="1">
      <c r="H867" s="4"/>
      <c r="J867" s="4"/>
    </row>
    <row r="868" ht="15.75" customHeight="1">
      <c r="H868" s="4"/>
      <c r="J868" s="4"/>
    </row>
    <row r="869" ht="15.75" customHeight="1">
      <c r="H869" s="4"/>
      <c r="J869" s="4"/>
    </row>
    <row r="870" ht="15.75" customHeight="1">
      <c r="H870" s="4"/>
      <c r="J870" s="4"/>
    </row>
    <row r="871" ht="15.75" customHeight="1">
      <c r="H871" s="4"/>
      <c r="J871" s="4"/>
    </row>
    <row r="872" ht="15.75" customHeight="1">
      <c r="H872" s="4"/>
      <c r="J872" s="4"/>
    </row>
    <row r="873" ht="15.75" customHeight="1">
      <c r="H873" s="4"/>
      <c r="J873" s="4"/>
    </row>
    <row r="874" ht="15.75" customHeight="1">
      <c r="H874" s="4"/>
      <c r="J874" s="4"/>
    </row>
    <row r="875" ht="15.75" customHeight="1">
      <c r="H875" s="4"/>
      <c r="J875" s="4"/>
    </row>
    <row r="876" ht="15.75" customHeight="1">
      <c r="H876" s="4"/>
      <c r="J876" s="4"/>
    </row>
    <row r="877" ht="15.75" customHeight="1">
      <c r="H877" s="4"/>
      <c r="J877" s="4"/>
    </row>
    <row r="878" ht="15.75" customHeight="1">
      <c r="H878" s="4"/>
      <c r="J878" s="4"/>
    </row>
    <row r="879" ht="15.75" customHeight="1">
      <c r="H879" s="4"/>
      <c r="J879" s="4"/>
    </row>
    <row r="880" ht="15.75" customHeight="1">
      <c r="H880" s="4"/>
      <c r="J880" s="4"/>
    </row>
    <row r="881" ht="15.75" customHeight="1">
      <c r="H881" s="4"/>
      <c r="J881" s="4"/>
    </row>
    <row r="882" ht="15.75" customHeight="1">
      <c r="H882" s="4"/>
      <c r="J882" s="4"/>
    </row>
    <row r="883" ht="15.75" customHeight="1">
      <c r="H883" s="4"/>
      <c r="J883" s="4"/>
    </row>
    <row r="884" ht="15.75" customHeight="1">
      <c r="H884" s="4"/>
      <c r="J884" s="4"/>
    </row>
    <row r="885" ht="15.75" customHeight="1">
      <c r="H885" s="4"/>
      <c r="J885" s="4"/>
    </row>
    <row r="886" ht="15.75" customHeight="1">
      <c r="H886" s="4"/>
      <c r="J886" s="4"/>
    </row>
    <row r="887" ht="15.75" customHeight="1">
      <c r="H887" s="4"/>
      <c r="J887" s="4"/>
    </row>
    <row r="888" ht="15.75" customHeight="1">
      <c r="H888" s="4"/>
      <c r="J888" s="4"/>
    </row>
    <row r="889" ht="15.75" customHeight="1">
      <c r="H889" s="4"/>
      <c r="J889" s="4"/>
    </row>
    <row r="890" ht="15.75" customHeight="1">
      <c r="H890" s="4"/>
      <c r="J890" s="4"/>
    </row>
    <row r="891" ht="15.75" customHeight="1">
      <c r="H891" s="4"/>
      <c r="J891" s="4"/>
    </row>
    <row r="892" ht="15.75" customHeight="1">
      <c r="H892" s="4"/>
      <c r="J892" s="4"/>
    </row>
    <row r="893" ht="15.75" customHeight="1">
      <c r="H893" s="4"/>
      <c r="J893" s="4"/>
    </row>
    <row r="894" ht="15.75" customHeight="1">
      <c r="H894" s="4"/>
      <c r="J894" s="4"/>
    </row>
    <row r="895" ht="15.75" customHeight="1">
      <c r="H895" s="4"/>
      <c r="J895" s="4"/>
    </row>
    <row r="896" ht="15.75" customHeight="1">
      <c r="H896" s="4"/>
      <c r="J896" s="4"/>
    </row>
    <row r="897" ht="15.75" customHeight="1">
      <c r="H897" s="4"/>
      <c r="J897" s="4"/>
    </row>
    <row r="898" ht="15.75" customHeight="1">
      <c r="H898" s="4"/>
      <c r="J898" s="4"/>
    </row>
    <row r="899" ht="15.75" customHeight="1">
      <c r="H899" s="4"/>
      <c r="J899" s="4"/>
    </row>
    <row r="900" ht="15.75" customHeight="1">
      <c r="H900" s="4"/>
      <c r="J900" s="4"/>
    </row>
    <row r="901" ht="15.75" customHeight="1">
      <c r="H901" s="4"/>
      <c r="J901" s="4"/>
    </row>
    <row r="902" ht="15.75" customHeight="1">
      <c r="H902" s="4"/>
      <c r="J902" s="4"/>
    </row>
    <row r="903" ht="15.75" customHeight="1">
      <c r="H903" s="4"/>
      <c r="J903" s="4"/>
    </row>
    <row r="904" ht="15.75" customHeight="1">
      <c r="H904" s="4"/>
      <c r="J904" s="4"/>
    </row>
    <row r="905" ht="15.75" customHeight="1">
      <c r="H905" s="4"/>
      <c r="J905" s="4"/>
    </row>
    <row r="906" ht="15.75" customHeight="1">
      <c r="H906" s="4"/>
      <c r="J906" s="4"/>
    </row>
    <row r="907" ht="15.75" customHeight="1">
      <c r="H907" s="4"/>
      <c r="J907" s="4"/>
    </row>
    <row r="908" ht="15.75" customHeight="1">
      <c r="H908" s="4"/>
      <c r="J908" s="4"/>
    </row>
    <row r="909" ht="15.75" customHeight="1">
      <c r="H909" s="4"/>
      <c r="J909" s="4"/>
    </row>
    <row r="910" ht="15.75" customHeight="1">
      <c r="H910" s="4"/>
      <c r="J910" s="4"/>
    </row>
    <row r="911" ht="15.75" customHeight="1">
      <c r="H911" s="4"/>
      <c r="J911" s="4"/>
    </row>
    <row r="912" ht="15.75" customHeight="1">
      <c r="H912" s="4"/>
      <c r="J912" s="4"/>
    </row>
    <row r="913" ht="15.75" customHeight="1">
      <c r="H913" s="4"/>
      <c r="J913" s="4"/>
    </row>
    <row r="914" ht="15.75" customHeight="1">
      <c r="H914" s="4"/>
      <c r="J914" s="4"/>
    </row>
    <row r="915" ht="15.75" customHeight="1">
      <c r="H915" s="4"/>
      <c r="J915" s="4"/>
    </row>
    <row r="916" ht="15.75" customHeight="1">
      <c r="H916" s="4"/>
      <c r="J916" s="4"/>
    </row>
    <row r="917" ht="15.75" customHeight="1">
      <c r="H917" s="4"/>
      <c r="J917" s="4"/>
    </row>
    <row r="918" ht="15.75" customHeight="1">
      <c r="H918" s="4"/>
      <c r="J918" s="4"/>
    </row>
    <row r="919" ht="15.75" customHeight="1">
      <c r="H919" s="4"/>
      <c r="J919" s="4"/>
    </row>
    <row r="920" ht="15.75" customHeight="1">
      <c r="H920" s="4"/>
      <c r="J920" s="4"/>
    </row>
    <row r="921" ht="15.75" customHeight="1">
      <c r="H921" s="4"/>
      <c r="J921" s="4"/>
    </row>
    <row r="922" ht="15.75" customHeight="1">
      <c r="H922" s="4"/>
      <c r="J922" s="4"/>
    </row>
    <row r="923" ht="15.75" customHeight="1">
      <c r="H923" s="4"/>
      <c r="J923" s="4"/>
    </row>
    <row r="924" ht="15.75" customHeight="1">
      <c r="H924" s="4"/>
      <c r="J924" s="4"/>
    </row>
    <row r="925" ht="15.75" customHeight="1">
      <c r="H925" s="4"/>
      <c r="J925" s="4"/>
    </row>
    <row r="926" ht="15.75" customHeight="1">
      <c r="H926" s="4"/>
      <c r="J926" s="4"/>
    </row>
    <row r="927" ht="15.75" customHeight="1">
      <c r="H927" s="4"/>
      <c r="J927" s="4"/>
    </row>
    <row r="928" ht="15.75" customHeight="1">
      <c r="H928" s="4"/>
      <c r="J928" s="4"/>
    </row>
    <row r="929" ht="15.75" customHeight="1">
      <c r="H929" s="4"/>
      <c r="J929" s="4"/>
    </row>
    <row r="930" ht="15.75" customHeight="1">
      <c r="H930" s="4"/>
      <c r="J930" s="4"/>
    </row>
    <row r="931" ht="15.75" customHeight="1">
      <c r="H931" s="4"/>
      <c r="J931" s="4"/>
    </row>
    <row r="932" ht="15.75" customHeight="1">
      <c r="H932" s="4"/>
      <c r="J932" s="4"/>
    </row>
    <row r="933" ht="15.75" customHeight="1">
      <c r="H933" s="4"/>
      <c r="J933" s="4"/>
    </row>
    <row r="934" ht="15.75" customHeight="1">
      <c r="H934" s="4"/>
      <c r="J934" s="4"/>
    </row>
    <row r="935" ht="15.75" customHeight="1">
      <c r="H935" s="4"/>
      <c r="J935" s="4"/>
    </row>
    <row r="936" ht="15.75" customHeight="1">
      <c r="H936" s="4"/>
      <c r="J936" s="4"/>
    </row>
    <row r="937" ht="15.75" customHeight="1">
      <c r="H937" s="4"/>
      <c r="J937" s="4"/>
    </row>
    <row r="938" ht="15.75" customHeight="1">
      <c r="H938" s="4"/>
      <c r="J938" s="4"/>
    </row>
    <row r="939" ht="15.75" customHeight="1">
      <c r="H939" s="4"/>
      <c r="J939" s="4"/>
    </row>
    <row r="940" ht="15.75" customHeight="1">
      <c r="H940" s="4"/>
      <c r="J940" s="4"/>
    </row>
    <row r="941" ht="15.75" customHeight="1">
      <c r="H941" s="4"/>
      <c r="J941" s="4"/>
    </row>
    <row r="942" ht="15.75" customHeight="1">
      <c r="H942" s="4"/>
      <c r="J942" s="4"/>
    </row>
    <row r="943" ht="15.75" customHeight="1">
      <c r="H943" s="4"/>
      <c r="J943" s="4"/>
    </row>
    <row r="944" ht="15.75" customHeight="1">
      <c r="H944" s="4"/>
      <c r="J944" s="4"/>
    </row>
    <row r="945" ht="15.75" customHeight="1">
      <c r="H945" s="4"/>
      <c r="J945" s="4"/>
    </row>
    <row r="946" ht="15.75" customHeight="1">
      <c r="H946" s="4"/>
      <c r="J946" s="4"/>
    </row>
    <row r="947" ht="15.75" customHeight="1">
      <c r="H947" s="4"/>
      <c r="J947" s="4"/>
    </row>
    <row r="948" ht="15.75" customHeight="1">
      <c r="H948" s="4"/>
      <c r="J948" s="4"/>
    </row>
    <row r="949" ht="15.75" customHeight="1">
      <c r="H949" s="4"/>
      <c r="J949" s="4"/>
    </row>
    <row r="950" ht="15.75" customHeight="1">
      <c r="H950" s="4"/>
      <c r="J950" s="4"/>
    </row>
    <row r="951" ht="15.75" customHeight="1">
      <c r="H951" s="4"/>
      <c r="J951" s="4"/>
    </row>
    <row r="952" ht="15.75" customHeight="1">
      <c r="H952" s="4"/>
      <c r="J952" s="4"/>
    </row>
    <row r="953" ht="15.75" customHeight="1">
      <c r="H953" s="4"/>
      <c r="J953" s="4"/>
    </row>
    <row r="954" ht="15.75" customHeight="1">
      <c r="H954" s="4"/>
      <c r="J954" s="4"/>
    </row>
    <row r="955" ht="15.75" customHeight="1">
      <c r="H955" s="4"/>
      <c r="J955" s="4"/>
    </row>
    <row r="956" ht="15.75" customHeight="1">
      <c r="H956" s="4"/>
      <c r="J956" s="4"/>
    </row>
    <row r="957" ht="15.75" customHeight="1">
      <c r="H957" s="4"/>
      <c r="J957" s="4"/>
    </row>
    <row r="958" ht="15.75" customHeight="1">
      <c r="H958" s="4"/>
      <c r="J958" s="4"/>
    </row>
    <row r="959" ht="15.75" customHeight="1">
      <c r="H959" s="4"/>
      <c r="J959" s="4"/>
    </row>
    <row r="960" ht="15.75" customHeight="1">
      <c r="H960" s="4"/>
      <c r="J960" s="4"/>
    </row>
    <row r="961" ht="15.75" customHeight="1">
      <c r="H961" s="4"/>
      <c r="J961" s="4"/>
    </row>
    <row r="962" ht="15.75" customHeight="1">
      <c r="H962" s="4"/>
      <c r="J962" s="4"/>
    </row>
    <row r="963" ht="15.75" customHeight="1">
      <c r="H963" s="4"/>
      <c r="J963" s="4"/>
    </row>
    <row r="964" ht="15.75" customHeight="1">
      <c r="H964" s="4"/>
      <c r="J964" s="4"/>
    </row>
    <row r="965" ht="15.75" customHeight="1">
      <c r="H965" s="4"/>
      <c r="J965" s="4"/>
    </row>
    <row r="966" ht="15.75" customHeight="1">
      <c r="H966" s="4"/>
      <c r="J966" s="4"/>
    </row>
    <row r="967" ht="15.75" customHeight="1">
      <c r="H967" s="4"/>
      <c r="J967" s="4"/>
    </row>
    <row r="968" ht="15.75" customHeight="1">
      <c r="H968" s="4"/>
      <c r="J968" s="4"/>
    </row>
    <row r="969" ht="15.75" customHeight="1">
      <c r="H969" s="4"/>
      <c r="J969" s="4"/>
    </row>
    <row r="970" ht="15.75" customHeight="1">
      <c r="H970" s="4"/>
      <c r="J970" s="4"/>
    </row>
    <row r="971" ht="15.75" customHeight="1">
      <c r="H971" s="4"/>
      <c r="J971" s="4"/>
    </row>
    <row r="972" ht="15.75" customHeight="1">
      <c r="H972" s="4"/>
      <c r="J972" s="4"/>
    </row>
    <row r="973" ht="15.75" customHeight="1">
      <c r="H973" s="4"/>
      <c r="J973" s="4"/>
    </row>
    <row r="974" ht="15.75" customHeight="1">
      <c r="H974" s="4"/>
      <c r="J974" s="4"/>
    </row>
    <row r="975" ht="15.75" customHeight="1">
      <c r="H975" s="4"/>
      <c r="J975" s="4"/>
    </row>
    <row r="976" ht="15.75" customHeight="1">
      <c r="H976" s="4"/>
      <c r="J976" s="4"/>
    </row>
    <row r="977" ht="15.75" customHeight="1">
      <c r="H977" s="4"/>
      <c r="J977" s="4"/>
    </row>
    <row r="978" ht="15.75" customHeight="1">
      <c r="H978" s="4"/>
      <c r="J978" s="4"/>
    </row>
    <row r="979" ht="15.75" customHeight="1">
      <c r="H979" s="4"/>
      <c r="J979" s="4"/>
    </row>
    <row r="980" ht="15.75" customHeight="1">
      <c r="H980" s="4"/>
      <c r="J980" s="4"/>
    </row>
    <row r="981" ht="15.75" customHeight="1">
      <c r="H981" s="4"/>
      <c r="J981" s="4"/>
    </row>
    <row r="982" ht="15.75" customHeight="1">
      <c r="H982" s="4"/>
      <c r="J982" s="4"/>
    </row>
    <row r="983" ht="15.75" customHeight="1">
      <c r="H983" s="4"/>
      <c r="J983" s="4"/>
    </row>
    <row r="984" ht="15.75" customHeight="1">
      <c r="H984" s="4"/>
      <c r="J984" s="4"/>
    </row>
    <row r="985" ht="15.75" customHeight="1">
      <c r="H985" s="4"/>
      <c r="J985" s="4"/>
    </row>
    <row r="986" ht="15.75" customHeight="1">
      <c r="H986" s="4"/>
      <c r="J986" s="4"/>
    </row>
    <row r="987" ht="15.75" customHeight="1">
      <c r="H987" s="4"/>
      <c r="J987" s="4"/>
    </row>
    <row r="988" ht="15.75" customHeight="1">
      <c r="H988" s="4"/>
      <c r="J988" s="4"/>
    </row>
    <row r="989" ht="15.75" customHeight="1">
      <c r="H989" s="4"/>
      <c r="J989" s="4"/>
    </row>
    <row r="990" ht="15.75" customHeight="1">
      <c r="H990" s="4"/>
      <c r="J990" s="4"/>
    </row>
    <row r="991" ht="15.75" customHeight="1">
      <c r="H991" s="4"/>
      <c r="J991" s="4"/>
    </row>
    <row r="992" ht="15.75" customHeight="1">
      <c r="H992" s="4"/>
      <c r="J992" s="4"/>
    </row>
    <row r="993" ht="15.75" customHeight="1">
      <c r="H993" s="4"/>
      <c r="J993" s="4"/>
    </row>
    <row r="994" ht="15.75" customHeight="1">
      <c r="H994" s="4"/>
      <c r="J994" s="4"/>
    </row>
    <row r="995" ht="15.75" customHeight="1">
      <c r="H995" s="4"/>
      <c r="J995" s="4"/>
    </row>
    <row r="996" ht="15.75" customHeight="1">
      <c r="H996" s="4"/>
      <c r="J996" s="4"/>
    </row>
    <row r="997" ht="15.75" customHeight="1">
      <c r="H997" s="4"/>
      <c r="J997" s="4"/>
    </row>
    <row r="998" ht="15.75" customHeight="1">
      <c r="H998" s="4"/>
      <c r="J998" s="4"/>
    </row>
    <row r="999" ht="15.75" customHeight="1">
      <c r="H999" s="4"/>
      <c r="J999" s="4"/>
    </row>
    <row r="1000" ht="15.75" customHeight="1">
      <c r="H1000" s="4"/>
      <c r="J1000" s="4"/>
    </row>
  </sheetData>
  <mergeCells count="4">
    <mergeCell ref="C3:E3"/>
    <mergeCell ref="P3:R3"/>
    <mergeCell ref="B18:E18"/>
    <mergeCell ref="B19:E19"/>
  </mergeCells>
  <printOptions/>
  <pageMargins bottom="0.75" footer="0.0" header="0.0" left="0.7" right="0.7" top="0.75"/>
  <pageSetup paperSize="9" orientation="portrait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8.86"/>
    <col customWidth="1" min="2" max="2" width="20.0"/>
    <col customWidth="1" min="3" max="5" width="8.86"/>
    <col customWidth="1" hidden="1" min="6" max="7" width="8.86"/>
    <col customWidth="1" min="8" max="9" width="8.86"/>
    <col customWidth="1" min="10" max="10" width="19.0"/>
    <col customWidth="1" min="11" max="13" width="8.86"/>
    <col customWidth="1" hidden="1" min="14" max="15" width="8.86"/>
    <col customWidth="1" min="16" max="16" width="8.86"/>
    <col customWidth="1" min="17" max="17" width="14.0"/>
    <col customWidth="1" min="18" max="18" width="12.29"/>
    <col customWidth="1" min="19" max="26" width="8.86"/>
  </cols>
  <sheetData>
    <row r="2">
      <c r="B2" s="1" t="s">
        <v>335</v>
      </c>
      <c r="J2" s="2" t="s">
        <v>241</v>
      </c>
    </row>
    <row r="3">
      <c r="Q3" s="7" t="s">
        <v>336</v>
      </c>
      <c r="S3" s="7"/>
      <c r="T3" s="7"/>
    </row>
    <row r="4">
      <c r="B4" s="1" t="s">
        <v>165</v>
      </c>
      <c r="C4" s="1" t="s">
        <v>195</v>
      </c>
      <c r="D4" s="1" t="s">
        <v>337</v>
      </c>
      <c r="E4" s="1" t="s">
        <v>338</v>
      </c>
      <c r="F4" s="2" t="s">
        <v>200</v>
      </c>
      <c r="G4" s="2" t="s">
        <v>246</v>
      </c>
      <c r="J4" s="1" t="s">
        <v>165</v>
      </c>
      <c r="K4" s="1" t="s">
        <v>195</v>
      </c>
      <c r="L4" s="1" t="s">
        <v>337</v>
      </c>
      <c r="M4" s="1" t="s">
        <v>338</v>
      </c>
      <c r="N4" s="2" t="s">
        <v>200</v>
      </c>
      <c r="O4" s="2" t="s">
        <v>246</v>
      </c>
      <c r="Q4" s="26" t="s">
        <v>203</v>
      </c>
      <c r="R4" s="22" t="s">
        <v>312</v>
      </c>
      <c r="S4" s="23" t="s">
        <v>339</v>
      </c>
      <c r="T4" s="23" t="s">
        <v>340</v>
      </c>
    </row>
    <row r="5">
      <c r="B5" s="38" t="s">
        <v>341</v>
      </c>
      <c r="C5" s="19" t="s">
        <v>169</v>
      </c>
      <c r="D5" s="39">
        <v>0.94</v>
      </c>
      <c r="E5" s="40">
        <v>0.4</v>
      </c>
      <c r="F5" s="2">
        <v>47.0</v>
      </c>
      <c r="G5" s="2">
        <v>47.0</v>
      </c>
      <c r="J5" s="38" t="s">
        <v>341</v>
      </c>
      <c r="K5" s="19" t="s">
        <v>169</v>
      </c>
      <c r="L5" s="39">
        <v>0.94</v>
      </c>
      <c r="M5" s="40">
        <v>0.4</v>
      </c>
      <c r="N5" s="5">
        <v>47.0</v>
      </c>
      <c r="O5" s="2">
        <v>47.0</v>
      </c>
      <c r="Q5" s="26" t="s">
        <v>169</v>
      </c>
      <c r="R5" s="27" t="s">
        <v>8</v>
      </c>
      <c r="S5" s="28">
        <v>0.94</v>
      </c>
      <c r="T5" s="28">
        <v>0.4</v>
      </c>
    </row>
    <row r="6">
      <c r="B6" s="5" t="s">
        <v>341</v>
      </c>
      <c r="C6" s="2" t="s">
        <v>170</v>
      </c>
      <c r="D6" s="41">
        <v>0.79</v>
      </c>
      <c r="E6" s="42">
        <v>0.53</v>
      </c>
      <c r="F6" s="2">
        <v>47.0</v>
      </c>
      <c r="G6" s="2">
        <v>47.0</v>
      </c>
      <c r="J6" s="5" t="s">
        <v>341</v>
      </c>
      <c r="K6" s="2" t="s">
        <v>170</v>
      </c>
      <c r="L6" s="41">
        <v>0.79</v>
      </c>
      <c r="M6" s="42">
        <v>0.53</v>
      </c>
      <c r="N6" s="5">
        <v>47.0</v>
      </c>
      <c r="O6" s="2">
        <v>47.0</v>
      </c>
      <c r="Q6" s="27"/>
      <c r="R6" s="27" t="s">
        <v>11</v>
      </c>
      <c r="S6" s="28">
        <v>0.93</v>
      </c>
      <c r="T6" s="28">
        <v>0.1</v>
      </c>
      <c r="V6" s="74"/>
      <c r="W6" s="74"/>
    </row>
    <row r="7">
      <c r="B7" s="5" t="s">
        <v>341</v>
      </c>
      <c r="C7" s="2" t="s">
        <v>171</v>
      </c>
      <c r="D7" s="41">
        <v>0.81</v>
      </c>
      <c r="E7" s="42">
        <v>0.45</v>
      </c>
      <c r="F7" s="2">
        <v>47.0</v>
      </c>
      <c r="G7" s="2">
        <v>47.0</v>
      </c>
      <c r="J7" s="5" t="s">
        <v>341</v>
      </c>
      <c r="K7" s="2" t="s">
        <v>171</v>
      </c>
      <c r="L7" s="41">
        <v>0.81</v>
      </c>
      <c r="M7" s="42">
        <v>0.45</v>
      </c>
      <c r="N7" s="5">
        <v>47.0</v>
      </c>
      <c r="O7" s="2">
        <v>47.0</v>
      </c>
      <c r="Q7" s="27"/>
      <c r="R7" s="27" t="s">
        <v>10</v>
      </c>
      <c r="S7" s="28">
        <v>0.81</v>
      </c>
      <c r="T7" s="28">
        <v>0.62</v>
      </c>
      <c r="V7" s="74"/>
      <c r="W7" s="74"/>
    </row>
    <row r="8">
      <c r="B8" s="5" t="s">
        <v>341</v>
      </c>
      <c r="C8" s="2" t="s">
        <v>172</v>
      </c>
      <c r="D8" s="41">
        <v>0.74</v>
      </c>
      <c r="E8" s="42">
        <v>0.15</v>
      </c>
      <c r="F8" s="2">
        <v>47.0</v>
      </c>
      <c r="G8" s="2">
        <v>47.0</v>
      </c>
      <c r="J8" s="5" t="s">
        <v>341</v>
      </c>
      <c r="K8" s="2" t="s">
        <v>172</v>
      </c>
      <c r="L8" s="41">
        <v>0.74</v>
      </c>
      <c r="M8" s="42">
        <v>0.15</v>
      </c>
      <c r="N8" s="5">
        <v>47.0</v>
      </c>
      <c r="O8" s="2">
        <v>47.0</v>
      </c>
      <c r="Q8" s="27"/>
      <c r="R8" s="27" t="s">
        <v>13</v>
      </c>
      <c r="S8" s="28">
        <v>0.84</v>
      </c>
      <c r="T8" s="28">
        <v>0.45</v>
      </c>
      <c r="V8" s="74"/>
      <c r="W8" s="74"/>
    </row>
    <row r="9">
      <c r="B9" s="5" t="s">
        <v>341</v>
      </c>
      <c r="C9" s="2" t="s">
        <v>173</v>
      </c>
      <c r="D9" s="41">
        <v>0.49</v>
      </c>
      <c r="E9" s="42">
        <v>0.13</v>
      </c>
      <c r="F9" s="2">
        <v>47.0</v>
      </c>
      <c r="G9" s="2">
        <v>47.0</v>
      </c>
      <c r="J9" s="5" t="s">
        <v>341</v>
      </c>
      <c r="K9" s="2" t="s">
        <v>173</v>
      </c>
      <c r="L9" s="43">
        <v>0.49</v>
      </c>
      <c r="M9" s="44">
        <v>0.13</v>
      </c>
      <c r="N9" s="5">
        <v>47.0</v>
      </c>
      <c r="O9" s="2">
        <v>47.0</v>
      </c>
      <c r="Q9" s="27"/>
      <c r="R9" s="34" t="s">
        <v>342</v>
      </c>
      <c r="S9" s="35">
        <f>15/19</f>
        <v>0.7894736842</v>
      </c>
      <c r="T9" s="35">
        <f>12/19</f>
        <v>0.6315789474</v>
      </c>
      <c r="V9" s="74"/>
      <c r="W9" s="74"/>
    </row>
    <row r="10">
      <c r="B10" s="5" t="s">
        <v>341</v>
      </c>
      <c r="C10" s="2" t="s">
        <v>174</v>
      </c>
      <c r="D10" s="41">
        <v>0.81</v>
      </c>
      <c r="E10" s="42">
        <v>0.26</v>
      </c>
      <c r="F10" s="2">
        <v>47.0</v>
      </c>
      <c r="G10" s="2">
        <v>47.0</v>
      </c>
      <c r="J10" s="38" t="s">
        <v>343</v>
      </c>
      <c r="K10" s="19" t="s">
        <v>169</v>
      </c>
      <c r="L10" s="39">
        <v>0.84</v>
      </c>
      <c r="M10" s="40">
        <v>0.45</v>
      </c>
      <c r="N10" s="5">
        <v>31.0</v>
      </c>
      <c r="O10" s="2">
        <v>31.0</v>
      </c>
      <c r="Q10" s="34" t="s">
        <v>207</v>
      </c>
      <c r="R10" s="27" t="s">
        <v>8</v>
      </c>
      <c r="S10" s="28">
        <v>0.79</v>
      </c>
      <c r="T10" s="28">
        <v>0.53</v>
      </c>
      <c r="V10" s="74"/>
      <c r="W10" s="74"/>
    </row>
    <row r="11">
      <c r="B11" s="5" t="s">
        <v>341</v>
      </c>
      <c r="C11" s="2" t="s">
        <v>175</v>
      </c>
      <c r="D11" s="41">
        <v>0.83</v>
      </c>
      <c r="E11" s="42">
        <v>0.26</v>
      </c>
      <c r="F11" s="2">
        <v>47.0</v>
      </c>
      <c r="G11" s="2">
        <v>47.0</v>
      </c>
      <c r="J11" s="5" t="s">
        <v>343</v>
      </c>
      <c r="K11" s="2" t="s">
        <v>170</v>
      </c>
      <c r="L11" s="41">
        <v>0.94</v>
      </c>
      <c r="M11" s="42">
        <v>0.68</v>
      </c>
      <c r="N11" s="5">
        <v>31.0</v>
      </c>
      <c r="O11" s="2">
        <v>31.0</v>
      </c>
      <c r="Q11" s="27"/>
      <c r="R11" s="27" t="s">
        <v>11</v>
      </c>
      <c r="S11" s="28">
        <v>0.93</v>
      </c>
      <c r="T11" s="28">
        <v>0.79</v>
      </c>
    </row>
    <row r="12">
      <c r="B12" s="5" t="s">
        <v>341</v>
      </c>
      <c r="C12" s="2" t="s">
        <v>176</v>
      </c>
      <c r="D12" s="41">
        <v>0.38</v>
      </c>
      <c r="E12" s="42">
        <v>0.13</v>
      </c>
      <c r="F12" s="2">
        <v>47.0</v>
      </c>
      <c r="G12" s="2">
        <v>47.0</v>
      </c>
      <c r="J12" s="5" t="s">
        <v>343</v>
      </c>
      <c r="K12" s="2" t="s">
        <v>171</v>
      </c>
      <c r="L12" s="41">
        <v>0.65</v>
      </c>
      <c r="M12" s="42">
        <v>0.42</v>
      </c>
      <c r="N12" s="5">
        <v>31.0</v>
      </c>
      <c r="O12" s="2">
        <v>31.0</v>
      </c>
      <c r="Q12" s="27"/>
      <c r="R12" s="27" t="s">
        <v>10</v>
      </c>
      <c r="S12" s="28">
        <v>0.54</v>
      </c>
      <c r="T12" s="28">
        <v>0.54</v>
      </c>
    </row>
    <row r="13">
      <c r="B13" s="5" t="s">
        <v>341</v>
      </c>
      <c r="C13" s="2" t="s">
        <v>177</v>
      </c>
      <c r="D13" s="41">
        <v>0.53</v>
      </c>
      <c r="E13" s="42">
        <v>0.11</v>
      </c>
      <c r="F13" s="2">
        <v>47.0</v>
      </c>
      <c r="G13" s="2">
        <v>47.0</v>
      </c>
      <c r="J13" s="5" t="s">
        <v>343</v>
      </c>
      <c r="K13" s="2" t="s">
        <v>172</v>
      </c>
      <c r="L13" s="41">
        <v>0.68</v>
      </c>
      <c r="M13" s="42">
        <v>0.52</v>
      </c>
      <c r="N13" s="5">
        <v>31.0</v>
      </c>
      <c r="O13" s="2">
        <v>31.0</v>
      </c>
      <c r="Q13" s="27"/>
      <c r="R13" s="27" t="s">
        <v>13</v>
      </c>
      <c r="S13" s="28">
        <v>0.94</v>
      </c>
      <c r="T13" s="28">
        <v>0.68</v>
      </c>
    </row>
    <row r="14">
      <c r="B14" s="5" t="s">
        <v>251</v>
      </c>
      <c r="C14" s="2" t="s">
        <v>179</v>
      </c>
      <c r="D14" s="41">
        <v>1.0</v>
      </c>
      <c r="E14" s="42">
        <v>0.5</v>
      </c>
      <c r="F14" s="2">
        <v>4.0</v>
      </c>
      <c r="G14" s="2">
        <v>47.0</v>
      </c>
      <c r="J14" s="5" t="s">
        <v>343</v>
      </c>
      <c r="K14" s="2" t="s">
        <v>173</v>
      </c>
      <c r="L14" s="43">
        <v>0.48</v>
      </c>
      <c r="M14" s="44">
        <v>0.23</v>
      </c>
      <c r="N14" s="5">
        <v>31.0</v>
      </c>
      <c r="O14" s="2">
        <v>31.0</v>
      </c>
      <c r="Q14" s="27"/>
      <c r="R14" s="34" t="s">
        <v>342</v>
      </c>
      <c r="S14" s="35">
        <f>14/19</f>
        <v>0.7368421053</v>
      </c>
      <c r="T14" s="35">
        <f>13/19</f>
        <v>0.6842105263</v>
      </c>
    </row>
    <row r="15">
      <c r="B15" s="5" t="s">
        <v>249</v>
      </c>
      <c r="C15" s="2" t="s">
        <v>250</v>
      </c>
      <c r="D15" s="41" t="s">
        <v>217</v>
      </c>
      <c r="E15" s="42" t="s">
        <v>217</v>
      </c>
      <c r="F15" s="2">
        <v>0.0</v>
      </c>
      <c r="G15" s="2">
        <v>47.0</v>
      </c>
      <c r="J15" s="38" t="s">
        <v>344</v>
      </c>
      <c r="K15" s="19" t="s">
        <v>169</v>
      </c>
      <c r="L15" s="39">
        <v>0.93</v>
      </c>
      <c r="M15" s="40">
        <v>0.1</v>
      </c>
      <c r="N15" s="5">
        <v>29.0</v>
      </c>
      <c r="O15" s="2">
        <v>29.0</v>
      </c>
      <c r="Q15" s="26" t="s">
        <v>210</v>
      </c>
      <c r="R15" s="27" t="s">
        <v>8</v>
      </c>
      <c r="S15" s="28">
        <v>0.49</v>
      </c>
      <c r="T15" s="28">
        <v>0.13</v>
      </c>
    </row>
    <row r="16">
      <c r="B16" s="5" t="s">
        <v>249</v>
      </c>
      <c r="C16" s="2" t="s">
        <v>180</v>
      </c>
      <c r="D16" s="41" t="s">
        <v>217</v>
      </c>
      <c r="E16" s="42" t="s">
        <v>217</v>
      </c>
      <c r="F16" s="2">
        <v>0.0</v>
      </c>
      <c r="G16" s="2">
        <v>47.0</v>
      </c>
      <c r="J16" s="5" t="s">
        <v>344</v>
      </c>
      <c r="K16" s="2" t="s">
        <v>170</v>
      </c>
      <c r="L16" s="41">
        <v>0.93</v>
      </c>
      <c r="M16" s="42">
        <v>0.79</v>
      </c>
      <c r="N16" s="5">
        <v>29.0</v>
      </c>
      <c r="O16" s="2">
        <v>29.0</v>
      </c>
      <c r="Q16" s="27"/>
      <c r="R16" s="27" t="s">
        <v>11</v>
      </c>
      <c r="S16" s="28">
        <v>0.62</v>
      </c>
      <c r="T16" s="28">
        <v>0.31</v>
      </c>
    </row>
    <row r="17">
      <c r="B17" s="45" t="s">
        <v>249</v>
      </c>
      <c r="C17" s="30" t="s">
        <v>254</v>
      </c>
      <c r="D17" s="46" t="s">
        <v>217</v>
      </c>
      <c r="E17" s="47" t="s">
        <v>217</v>
      </c>
      <c r="F17" s="2">
        <v>0.0</v>
      </c>
      <c r="G17" s="2">
        <v>47.0</v>
      </c>
      <c r="J17" s="5" t="s">
        <v>344</v>
      </c>
      <c r="K17" s="2" t="s">
        <v>171</v>
      </c>
      <c r="L17" s="41">
        <v>0.62</v>
      </c>
      <c r="M17" s="42">
        <v>0.34</v>
      </c>
      <c r="N17" s="5">
        <v>29.0</v>
      </c>
      <c r="O17" s="2">
        <v>29.0</v>
      </c>
      <c r="Q17" s="27"/>
      <c r="R17" s="27" t="s">
        <v>10</v>
      </c>
      <c r="S17" s="28">
        <v>0.5</v>
      </c>
      <c r="T17" s="28">
        <v>0.46</v>
      </c>
    </row>
    <row r="18">
      <c r="B18" s="5" t="s">
        <v>343</v>
      </c>
      <c r="C18" s="2" t="s">
        <v>169</v>
      </c>
      <c r="D18" s="48">
        <v>0.84</v>
      </c>
      <c r="E18" s="49">
        <v>0.45</v>
      </c>
      <c r="F18" s="2">
        <v>31.0</v>
      </c>
      <c r="G18" s="2">
        <v>31.0</v>
      </c>
      <c r="J18" s="5" t="s">
        <v>344</v>
      </c>
      <c r="K18" s="2" t="s">
        <v>172</v>
      </c>
      <c r="L18" s="41">
        <v>0.55</v>
      </c>
      <c r="M18" s="42">
        <v>0.21</v>
      </c>
      <c r="N18" s="5">
        <v>29.0</v>
      </c>
      <c r="O18" s="2">
        <v>29.0</v>
      </c>
      <c r="Q18" s="27"/>
      <c r="R18" s="27" t="s">
        <v>13</v>
      </c>
      <c r="S18" s="28">
        <v>0.48</v>
      </c>
      <c r="T18" s="28">
        <v>0.23</v>
      </c>
    </row>
    <row r="19">
      <c r="B19" s="5" t="s">
        <v>343</v>
      </c>
      <c r="C19" s="2" t="s">
        <v>170</v>
      </c>
      <c r="D19" s="41">
        <v>0.94</v>
      </c>
      <c r="E19" s="42">
        <v>0.68</v>
      </c>
      <c r="F19" s="2">
        <v>31.0</v>
      </c>
      <c r="G19" s="2">
        <v>31.0</v>
      </c>
      <c r="J19" s="5" t="s">
        <v>344</v>
      </c>
      <c r="K19" s="2" t="s">
        <v>173</v>
      </c>
      <c r="L19" s="43">
        <v>0.62</v>
      </c>
      <c r="M19" s="44">
        <v>0.31</v>
      </c>
      <c r="N19" s="5">
        <v>29.0</v>
      </c>
      <c r="O19" s="2">
        <v>29.0</v>
      </c>
      <c r="Q19" s="27"/>
      <c r="R19" s="34" t="s">
        <v>342</v>
      </c>
      <c r="S19" s="35">
        <f>5/19</f>
        <v>0.2631578947</v>
      </c>
      <c r="T19" s="35">
        <f>1/19</f>
        <v>0.05263157895</v>
      </c>
    </row>
    <row r="20">
      <c r="B20" s="5" t="s">
        <v>343</v>
      </c>
      <c r="C20" s="2" t="s">
        <v>171</v>
      </c>
      <c r="D20" s="41">
        <v>0.65</v>
      </c>
      <c r="E20" s="42">
        <v>0.42</v>
      </c>
      <c r="F20" s="2">
        <v>31.0</v>
      </c>
      <c r="G20" s="2">
        <v>31.0</v>
      </c>
      <c r="J20" s="38" t="s">
        <v>345</v>
      </c>
      <c r="K20" s="19" t="s">
        <v>169</v>
      </c>
      <c r="L20" s="39">
        <v>0.81</v>
      </c>
      <c r="M20" s="40">
        <v>0.62</v>
      </c>
      <c r="N20" s="5">
        <v>26.0</v>
      </c>
      <c r="O20" s="2">
        <v>26.0</v>
      </c>
      <c r="Q20" s="26" t="s">
        <v>213</v>
      </c>
      <c r="R20" s="27" t="s">
        <v>8</v>
      </c>
      <c r="S20" s="28">
        <v>0.81</v>
      </c>
      <c r="T20" s="28">
        <v>0.45</v>
      </c>
    </row>
    <row r="21" ht="15.75" customHeight="1">
      <c r="B21" s="5" t="s">
        <v>343</v>
      </c>
      <c r="C21" s="2" t="s">
        <v>172</v>
      </c>
      <c r="D21" s="41">
        <v>0.68</v>
      </c>
      <c r="E21" s="42">
        <v>0.52</v>
      </c>
      <c r="F21" s="2">
        <v>31.0</v>
      </c>
      <c r="G21" s="2">
        <v>31.0</v>
      </c>
      <c r="J21" s="50" t="s">
        <v>345</v>
      </c>
      <c r="K21" s="51" t="s">
        <v>170</v>
      </c>
      <c r="L21" s="41">
        <v>0.54</v>
      </c>
      <c r="M21" s="42">
        <v>0.54</v>
      </c>
      <c r="N21" s="5">
        <v>26.0</v>
      </c>
      <c r="O21" s="2">
        <v>26.0</v>
      </c>
      <c r="Q21" s="27"/>
      <c r="R21" s="27" t="s">
        <v>11</v>
      </c>
      <c r="S21" s="28">
        <v>0.62</v>
      </c>
      <c r="T21" s="28">
        <v>0.34</v>
      </c>
    </row>
    <row r="22" ht="15.75" customHeight="1">
      <c r="B22" s="5" t="s">
        <v>343</v>
      </c>
      <c r="C22" s="2" t="s">
        <v>173</v>
      </c>
      <c r="D22" s="41">
        <v>0.48</v>
      </c>
      <c r="E22" s="42">
        <v>0.23</v>
      </c>
      <c r="F22" s="2">
        <v>31.0</v>
      </c>
      <c r="G22" s="2">
        <v>31.0</v>
      </c>
      <c r="J22" s="5" t="s">
        <v>345</v>
      </c>
      <c r="K22" s="2" t="s">
        <v>171</v>
      </c>
      <c r="L22" s="41">
        <v>0.46</v>
      </c>
      <c r="M22" s="42">
        <v>0.46</v>
      </c>
      <c r="N22" s="5">
        <v>26.0</v>
      </c>
      <c r="O22" s="2">
        <v>26.0</v>
      </c>
      <c r="Q22" s="27"/>
      <c r="R22" s="27" t="s">
        <v>10</v>
      </c>
      <c r="S22" s="28">
        <v>0.46</v>
      </c>
      <c r="T22" s="28">
        <v>0.46</v>
      </c>
    </row>
    <row r="23" ht="15.75" customHeight="1">
      <c r="B23" s="5" t="s">
        <v>343</v>
      </c>
      <c r="C23" s="2" t="s">
        <v>174</v>
      </c>
      <c r="D23" s="43">
        <v>0.87</v>
      </c>
      <c r="E23" s="44">
        <v>0.42</v>
      </c>
      <c r="F23" s="2">
        <v>31.0</v>
      </c>
      <c r="G23" s="2">
        <v>31.0</v>
      </c>
      <c r="J23" s="5" t="s">
        <v>345</v>
      </c>
      <c r="K23" s="2" t="s">
        <v>172</v>
      </c>
      <c r="L23" s="41">
        <v>0.46</v>
      </c>
      <c r="M23" s="42">
        <v>0.46</v>
      </c>
      <c r="N23" s="5">
        <v>26.0</v>
      </c>
      <c r="O23" s="2">
        <v>26.0</v>
      </c>
      <c r="Q23" s="27"/>
      <c r="R23" s="27" t="s">
        <v>13</v>
      </c>
      <c r="S23" s="28">
        <v>0.65</v>
      </c>
      <c r="T23" s="28">
        <v>0.42</v>
      </c>
    </row>
    <row r="24" ht="15.75" customHeight="1">
      <c r="B24" s="50" t="s">
        <v>343</v>
      </c>
      <c r="C24" s="51" t="s">
        <v>175</v>
      </c>
      <c r="D24" s="41">
        <v>0.9</v>
      </c>
      <c r="E24" s="42">
        <v>0.48</v>
      </c>
      <c r="F24" s="2">
        <v>31.0</v>
      </c>
      <c r="G24" s="2">
        <v>31.0</v>
      </c>
      <c r="J24" s="5" t="s">
        <v>345</v>
      </c>
      <c r="K24" s="2" t="s">
        <v>173</v>
      </c>
      <c r="L24" s="43">
        <v>0.5</v>
      </c>
      <c r="M24" s="44">
        <v>0.46</v>
      </c>
      <c r="N24" s="5">
        <v>26.0</v>
      </c>
      <c r="O24" s="2">
        <v>26.0</v>
      </c>
      <c r="Q24" s="36"/>
      <c r="R24" s="34" t="s">
        <v>342</v>
      </c>
      <c r="S24" s="35">
        <f>9/19</f>
        <v>0.4736842105</v>
      </c>
      <c r="T24" s="35">
        <f>3/19</f>
        <v>0.1578947368</v>
      </c>
    </row>
    <row r="25" ht="15.75" customHeight="1">
      <c r="B25" s="5" t="s">
        <v>343</v>
      </c>
      <c r="C25" s="2" t="s">
        <v>176</v>
      </c>
      <c r="D25" s="41">
        <v>0.48</v>
      </c>
      <c r="E25" s="42">
        <v>0.23</v>
      </c>
      <c r="F25" s="2">
        <v>31.0</v>
      </c>
      <c r="G25" s="2">
        <v>31.0</v>
      </c>
      <c r="J25" s="38" t="s">
        <v>346</v>
      </c>
      <c r="K25" s="19" t="s">
        <v>169</v>
      </c>
      <c r="L25" s="39">
        <v>0.88</v>
      </c>
      <c r="M25" s="40">
        <v>0.88</v>
      </c>
      <c r="N25" s="5">
        <v>8.0</v>
      </c>
      <c r="O25" s="2">
        <v>8.0</v>
      </c>
      <c r="Q25" s="26" t="s">
        <v>215</v>
      </c>
      <c r="R25" s="27" t="s">
        <v>8</v>
      </c>
      <c r="S25" s="28">
        <v>0.74</v>
      </c>
      <c r="T25" s="28">
        <v>0.15</v>
      </c>
    </row>
    <row r="26" ht="15.75" customHeight="1">
      <c r="B26" s="5" t="s">
        <v>343</v>
      </c>
      <c r="C26" s="2" t="s">
        <v>177</v>
      </c>
      <c r="D26" s="41">
        <v>0.84</v>
      </c>
      <c r="E26" s="42">
        <v>0.52</v>
      </c>
      <c r="F26" s="2">
        <v>31.0</v>
      </c>
      <c r="G26" s="2">
        <v>31.0</v>
      </c>
      <c r="J26" s="5" t="s">
        <v>346</v>
      </c>
      <c r="K26" s="2" t="s">
        <v>170</v>
      </c>
      <c r="L26" s="41">
        <v>0.5</v>
      </c>
      <c r="M26" s="42">
        <v>0.5</v>
      </c>
      <c r="N26" s="5">
        <v>8.0</v>
      </c>
      <c r="O26" s="2">
        <v>8.0</v>
      </c>
      <c r="Q26" s="36"/>
      <c r="R26" s="27" t="s">
        <v>11</v>
      </c>
      <c r="S26" s="28">
        <v>0.55</v>
      </c>
      <c r="T26" s="28">
        <v>0.21</v>
      </c>
    </row>
    <row r="27" ht="15.75" customHeight="1">
      <c r="B27" s="5" t="s">
        <v>262</v>
      </c>
      <c r="C27" s="2" t="s">
        <v>250</v>
      </c>
      <c r="D27" s="41" t="s">
        <v>217</v>
      </c>
      <c r="E27" s="42" t="s">
        <v>217</v>
      </c>
      <c r="F27" s="2">
        <v>0.0</v>
      </c>
      <c r="G27" s="2">
        <v>31.0</v>
      </c>
      <c r="J27" s="5" t="s">
        <v>346</v>
      </c>
      <c r="K27" s="2" t="s">
        <v>171</v>
      </c>
      <c r="L27" s="41">
        <v>0.0</v>
      </c>
      <c r="M27" s="42">
        <v>0.0</v>
      </c>
      <c r="N27" s="5">
        <v>8.0</v>
      </c>
      <c r="O27" s="2">
        <v>8.0</v>
      </c>
      <c r="Q27" s="36"/>
      <c r="R27" s="27" t="s">
        <v>10</v>
      </c>
      <c r="S27" s="28">
        <v>0.46</v>
      </c>
      <c r="T27" s="28">
        <v>0.46</v>
      </c>
    </row>
    <row r="28" ht="15.75" customHeight="1">
      <c r="B28" s="5" t="s">
        <v>262</v>
      </c>
      <c r="C28" s="2" t="s">
        <v>179</v>
      </c>
      <c r="D28" s="41" t="s">
        <v>217</v>
      </c>
      <c r="E28" s="42" t="s">
        <v>217</v>
      </c>
      <c r="F28" s="2">
        <v>0.0</v>
      </c>
      <c r="G28" s="2">
        <v>31.0</v>
      </c>
      <c r="J28" s="5" t="s">
        <v>346</v>
      </c>
      <c r="K28" s="2" t="s">
        <v>172</v>
      </c>
      <c r="L28" s="41">
        <v>0.0</v>
      </c>
      <c r="M28" s="42">
        <v>0.0</v>
      </c>
      <c r="N28" s="5">
        <v>8.0</v>
      </c>
      <c r="O28" s="2">
        <v>8.0</v>
      </c>
      <c r="Q28" s="36"/>
      <c r="R28" s="27" t="s">
        <v>13</v>
      </c>
      <c r="S28" s="28">
        <v>0.68</v>
      </c>
      <c r="T28" s="28">
        <v>0.52</v>
      </c>
    </row>
    <row r="29" ht="15.75" customHeight="1">
      <c r="B29" s="5" t="s">
        <v>262</v>
      </c>
      <c r="C29" s="2" t="s">
        <v>180</v>
      </c>
      <c r="D29" s="41" t="s">
        <v>217</v>
      </c>
      <c r="E29" s="42" t="s">
        <v>217</v>
      </c>
      <c r="F29" s="2">
        <v>0.0</v>
      </c>
      <c r="G29" s="2">
        <v>31.0</v>
      </c>
      <c r="J29" s="5" t="s">
        <v>346</v>
      </c>
      <c r="K29" s="2" t="s">
        <v>173</v>
      </c>
      <c r="L29" s="43">
        <v>0.12</v>
      </c>
      <c r="M29" s="44">
        <v>0.0</v>
      </c>
      <c r="N29" s="5">
        <v>8.0</v>
      </c>
      <c r="O29" s="2">
        <v>8.0</v>
      </c>
      <c r="Q29" s="36"/>
      <c r="R29" s="34" t="s">
        <v>342</v>
      </c>
      <c r="S29" s="35">
        <f>9/19</f>
        <v>0.4736842105</v>
      </c>
      <c r="T29" s="35">
        <f>3/19</f>
        <v>0.1578947368</v>
      </c>
    </row>
    <row r="30" ht="15.75" customHeight="1">
      <c r="B30" s="5" t="s">
        <v>262</v>
      </c>
      <c r="C30" s="2" t="s">
        <v>254</v>
      </c>
      <c r="D30" s="43" t="s">
        <v>217</v>
      </c>
      <c r="E30" s="44" t="s">
        <v>217</v>
      </c>
      <c r="F30" s="2">
        <v>0.0</v>
      </c>
      <c r="G30" s="2">
        <v>31.0</v>
      </c>
      <c r="J30" s="38" t="s">
        <v>347</v>
      </c>
      <c r="K30" s="19" t="s">
        <v>169</v>
      </c>
      <c r="L30" s="39">
        <v>1.0</v>
      </c>
      <c r="M30" s="40">
        <v>0.8</v>
      </c>
      <c r="N30" s="5">
        <v>5.0</v>
      </c>
      <c r="O30" s="2">
        <v>5.0</v>
      </c>
      <c r="Q30" s="14" t="s">
        <v>348</v>
      </c>
    </row>
    <row r="31" ht="15.75" customHeight="1">
      <c r="B31" s="38" t="s">
        <v>344</v>
      </c>
      <c r="C31" s="19" t="s">
        <v>169</v>
      </c>
      <c r="D31" s="39">
        <v>0.93</v>
      </c>
      <c r="E31" s="40">
        <v>0.1</v>
      </c>
      <c r="F31" s="2">
        <v>29.0</v>
      </c>
      <c r="G31" s="2">
        <v>29.0</v>
      </c>
      <c r="J31" s="5" t="s">
        <v>347</v>
      </c>
      <c r="K31" s="2" t="s">
        <v>170</v>
      </c>
      <c r="L31" s="41">
        <v>0.6</v>
      </c>
      <c r="M31" s="42">
        <v>0.6</v>
      </c>
      <c r="N31" s="5">
        <v>5.0</v>
      </c>
      <c r="O31" s="2">
        <v>5.0</v>
      </c>
      <c r="Q31" s="14" t="s">
        <v>349</v>
      </c>
    </row>
    <row r="32" ht="15.75" customHeight="1">
      <c r="B32" s="5" t="s">
        <v>344</v>
      </c>
      <c r="C32" s="2" t="s">
        <v>170</v>
      </c>
      <c r="D32" s="41">
        <v>0.93</v>
      </c>
      <c r="E32" s="42">
        <v>0.79</v>
      </c>
      <c r="F32" s="2">
        <v>29.0</v>
      </c>
      <c r="G32" s="2">
        <v>29.0</v>
      </c>
      <c r="J32" s="5" t="s">
        <v>347</v>
      </c>
      <c r="K32" s="2" t="s">
        <v>171</v>
      </c>
      <c r="L32" s="41">
        <v>0.8</v>
      </c>
      <c r="M32" s="42">
        <v>0.6</v>
      </c>
      <c r="N32" s="5">
        <v>5.0</v>
      </c>
      <c r="O32" s="2">
        <v>5.0</v>
      </c>
    </row>
    <row r="33" ht="15.75" customHeight="1">
      <c r="B33" s="5" t="s">
        <v>344</v>
      </c>
      <c r="C33" s="2" t="s">
        <v>171</v>
      </c>
      <c r="D33" s="41">
        <v>0.62</v>
      </c>
      <c r="E33" s="42">
        <v>0.34</v>
      </c>
      <c r="F33" s="2">
        <v>29.0</v>
      </c>
      <c r="G33" s="2">
        <v>29.0</v>
      </c>
      <c r="J33" s="52" t="s">
        <v>347</v>
      </c>
      <c r="K33" s="53" t="s">
        <v>172</v>
      </c>
      <c r="L33" s="41">
        <v>0.6</v>
      </c>
      <c r="M33" s="42">
        <v>0.2</v>
      </c>
      <c r="N33" s="5">
        <v>5.0</v>
      </c>
      <c r="O33" s="2">
        <v>5.0</v>
      </c>
    </row>
    <row r="34" ht="15.75" customHeight="1">
      <c r="B34" s="5" t="s">
        <v>344</v>
      </c>
      <c r="C34" s="2" t="s">
        <v>172</v>
      </c>
      <c r="D34" s="41">
        <v>0.55</v>
      </c>
      <c r="E34" s="42">
        <v>0.21</v>
      </c>
      <c r="F34" s="2">
        <v>29.0</v>
      </c>
      <c r="G34" s="2">
        <v>29.0</v>
      </c>
      <c r="J34" s="5" t="s">
        <v>347</v>
      </c>
      <c r="K34" s="2" t="s">
        <v>173</v>
      </c>
      <c r="L34" s="54">
        <v>0.4</v>
      </c>
      <c r="M34" s="55">
        <v>0.2</v>
      </c>
      <c r="N34" s="5">
        <v>5.0</v>
      </c>
      <c r="O34" s="2">
        <v>5.0</v>
      </c>
    </row>
    <row r="35" ht="15.75" customHeight="1">
      <c r="B35" s="5" t="s">
        <v>344</v>
      </c>
      <c r="C35" s="2" t="s">
        <v>173</v>
      </c>
      <c r="D35" s="41">
        <v>0.62</v>
      </c>
      <c r="E35" s="42">
        <v>0.31</v>
      </c>
      <c r="F35" s="2">
        <v>29.0</v>
      </c>
      <c r="G35" s="2">
        <v>29.0</v>
      </c>
      <c r="J35" s="38" t="s">
        <v>350</v>
      </c>
      <c r="K35" s="19" t="s">
        <v>169</v>
      </c>
      <c r="L35" s="39">
        <v>1.0</v>
      </c>
      <c r="M35" s="40">
        <v>1.0</v>
      </c>
      <c r="N35" s="5">
        <v>4.0</v>
      </c>
      <c r="O35" s="2">
        <v>4.0</v>
      </c>
    </row>
    <row r="36" ht="15.75" customHeight="1">
      <c r="B36" s="5" t="s">
        <v>344</v>
      </c>
      <c r="C36" s="2" t="s">
        <v>174</v>
      </c>
      <c r="D36" s="41">
        <v>0.48</v>
      </c>
      <c r="E36" s="42">
        <v>0.1</v>
      </c>
      <c r="F36" s="2">
        <v>29.0</v>
      </c>
      <c r="G36" s="2">
        <v>29.0</v>
      </c>
      <c r="J36" s="5" t="s">
        <v>350</v>
      </c>
      <c r="K36" s="2" t="s">
        <v>170</v>
      </c>
      <c r="L36" s="41">
        <v>0.75</v>
      </c>
      <c r="M36" s="42">
        <v>0.75</v>
      </c>
      <c r="N36" s="5">
        <v>4.0</v>
      </c>
      <c r="O36" s="2">
        <v>4.0</v>
      </c>
    </row>
    <row r="37" ht="15.75" customHeight="1">
      <c r="B37" s="5" t="s">
        <v>344</v>
      </c>
      <c r="C37" s="2" t="s">
        <v>175</v>
      </c>
      <c r="D37" s="41">
        <v>0.59</v>
      </c>
      <c r="E37" s="42">
        <v>0.14</v>
      </c>
      <c r="F37" s="2">
        <v>29.0</v>
      </c>
      <c r="G37" s="2">
        <v>29.0</v>
      </c>
      <c r="J37" s="5" t="s">
        <v>350</v>
      </c>
      <c r="K37" s="2" t="s">
        <v>171</v>
      </c>
      <c r="L37" s="41">
        <v>0.25</v>
      </c>
      <c r="M37" s="42">
        <v>0.0</v>
      </c>
      <c r="N37" s="5">
        <v>4.0</v>
      </c>
      <c r="O37" s="2">
        <v>4.0</v>
      </c>
    </row>
    <row r="38" ht="15.75" customHeight="1">
      <c r="B38" s="5" t="s">
        <v>344</v>
      </c>
      <c r="C38" s="2" t="s">
        <v>176</v>
      </c>
      <c r="D38" s="41">
        <v>0.62</v>
      </c>
      <c r="E38" s="42">
        <v>0.31</v>
      </c>
      <c r="F38" s="2">
        <v>29.0</v>
      </c>
      <c r="G38" s="2">
        <v>29.0</v>
      </c>
      <c r="J38" s="5" t="s">
        <v>350</v>
      </c>
      <c r="K38" s="2" t="s">
        <v>172</v>
      </c>
      <c r="L38" s="41">
        <v>0.5</v>
      </c>
      <c r="M38" s="42">
        <v>0.0</v>
      </c>
      <c r="N38" s="5">
        <v>4.0</v>
      </c>
      <c r="O38" s="2">
        <v>4.0</v>
      </c>
    </row>
    <row r="39" ht="15.75" customHeight="1">
      <c r="B39" s="5" t="s">
        <v>344</v>
      </c>
      <c r="C39" s="2" t="s">
        <v>177</v>
      </c>
      <c r="D39" s="41">
        <v>0.76</v>
      </c>
      <c r="E39" s="42">
        <v>0.31</v>
      </c>
      <c r="F39" s="2">
        <v>29.0</v>
      </c>
      <c r="G39" s="2">
        <v>29.0</v>
      </c>
      <c r="J39" s="5" t="s">
        <v>350</v>
      </c>
      <c r="K39" s="2" t="s">
        <v>173</v>
      </c>
      <c r="L39" s="43">
        <v>0.75</v>
      </c>
      <c r="M39" s="44">
        <v>0.25</v>
      </c>
      <c r="N39" s="5">
        <v>4.0</v>
      </c>
      <c r="O39" s="2">
        <v>4.0</v>
      </c>
    </row>
    <row r="40" ht="15.75" customHeight="1">
      <c r="B40" s="5" t="s">
        <v>259</v>
      </c>
      <c r="C40" s="2" t="s">
        <v>180</v>
      </c>
      <c r="D40" s="41">
        <v>1.0</v>
      </c>
      <c r="E40" s="42">
        <v>1.0</v>
      </c>
      <c r="F40" s="2">
        <v>2.0</v>
      </c>
      <c r="G40" s="2">
        <v>29.0</v>
      </c>
      <c r="J40" s="38" t="s">
        <v>351</v>
      </c>
      <c r="K40" s="19" t="s">
        <v>169</v>
      </c>
      <c r="L40" s="39">
        <v>1.0</v>
      </c>
      <c r="M40" s="40">
        <v>1.0</v>
      </c>
      <c r="N40" s="5">
        <v>4.0</v>
      </c>
      <c r="O40" s="2">
        <v>4.0</v>
      </c>
    </row>
    <row r="41" ht="15.75" customHeight="1">
      <c r="B41" s="5" t="s">
        <v>260</v>
      </c>
      <c r="C41" s="2" t="s">
        <v>254</v>
      </c>
      <c r="D41" s="41">
        <v>1.0</v>
      </c>
      <c r="E41" s="42">
        <v>1.0</v>
      </c>
      <c r="F41" s="2">
        <v>1.0</v>
      </c>
      <c r="G41" s="2">
        <v>29.0</v>
      </c>
      <c r="J41" s="5" t="s">
        <v>351</v>
      </c>
      <c r="K41" s="2" t="s">
        <v>170</v>
      </c>
      <c r="L41" s="41">
        <v>0.75</v>
      </c>
      <c r="M41" s="42">
        <v>0.75</v>
      </c>
      <c r="N41" s="5">
        <v>4.0</v>
      </c>
      <c r="O41" s="2">
        <v>4.0</v>
      </c>
    </row>
    <row r="42" ht="15.75" customHeight="1">
      <c r="B42" s="5" t="s">
        <v>257</v>
      </c>
      <c r="C42" s="2" t="s">
        <v>250</v>
      </c>
      <c r="D42" s="41" t="s">
        <v>217</v>
      </c>
      <c r="E42" s="42" t="s">
        <v>217</v>
      </c>
      <c r="F42" s="2">
        <v>0.0</v>
      </c>
      <c r="G42" s="2">
        <v>29.0</v>
      </c>
      <c r="J42" s="5" t="s">
        <v>351</v>
      </c>
      <c r="K42" s="2" t="s">
        <v>171</v>
      </c>
      <c r="L42" s="41">
        <v>0.75</v>
      </c>
      <c r="M42" s="42">
        <v>0.5</v>
      </c>
      <c r="N42" s="5">
        <v>4.0</v>
      </c>
      <c r="O42" s="2">
        <v>4.0</v>
      </c>
    </row>
    <row r="43" ht="15.75" customHeight="1">
      <c r="B43" s="45" t="s">
        <v>257</v>
      </c>
      <c r="C43" s="30" t="s">
        <v>179</v>
      </c>
      <c r="D43" s="46" t="s">
        <v>217</v>
      </c>
      <c r="E43" s="47" t="s">
        <v>217</v>
      </c>
      <c r="F43" s="2">
        <v>0.0</v>
      </c>
      <c r="G43" s="2">
        <v>29.0</v>
      </c>
      <c r="J43" s="5" t="s">
        <v>351</v>
      </c>
      <c r="K43" s="2" t="s">
        <v>172</v>
      </c>
      <c r="L43" s="41">
        <v>0.75</v>
      </c>
      <c r="M43" s="42">
        <v>0.5</v>
      </c>
      <c r="N43" s="5">
        <v>4.0</v>
      </c>
      <c r="O43" s="2">
        <v>4.0</v>
      </c>
    </row>
    <row r="44" ht="15.75" customHeight="1">
      <c r="B44" s="5" t="s">
        <v>345</v>
      </c>
      <c r="C44" s="2" t="s">
        <v>169</v>
      </c>
      <c r="D44" s="48">
        <v>0.81</v>
      </c>
      <c r="E44" s="49">
        <v>0.62</v>
      </c>
      <c r="F44" s="2">
        <v>26.0</v>
      </c>
      <c r="G44" s="2">
        <v>26.0</v>
      </c>
      <c r="J44" s="5" t="s">
        <v>351</v>
      </c>
      <c r="K44" s="2" t="s">
        <v>173</v>
      </c>
      <c r="L44" s="43">
        <v>0.25</v>
      </c>
      <c r="M44" s="44">
        <v>0.25</v>
      </c>
      <c r="N44" s="5">
        <v>4.0</v>
      </c>
      <c r="O44" s="2">
        <v>4.0</v>
      </c>
    </row>
    <row r="45" ht="15.75" customHeight="1">
      <c r="B45" s="50" t="s">
        <v>345</v>
      </c>
      <c r="C45" s="51" t="s">
        <v>170</v>
      </c>
      <c r="D45" s="41">
        <v>0.54</v>
      </c>
      <c r="E45" s="42">
        <v>0.54</v>
      </c>
      <c r="F45" s="2">
        <v>26.0</v>
      </c>
      <c r="G45" s="2">
        <v>26.0</v>
      </c>
      <c r="J45" s="56" t="s">
        <v>352</v>
      </c>
      <c r="K45" s="57" t="s">
        <v>169</v>
      </c>
      <c r="L45" s="39">
        <v>0.5</v>
      </c>
      <c r="M45" s="40">
        <v>0.25</v>
      </c>
      <c r="N45" s="5">
        <v>4.0</v>
      </c>
      <c r="O45" s="2">
        <v>4.0</v>
      </c>
    </row>
    <row r="46" ht="15.75" customHeight="1">
      <c r="B46" s="5" t="s">
        <v>345</v>
      </c>
      <c r="C46" s="2" t="s">
        <v>171</v>
      </c>
      <c r="D46" s="41">
        <v>0.46</v>
      </c>
      <c r="E46" s="42">
        <v>0.46</v>
      </c>
      <c r="F46" s="2">
        <v>26.0</v>
      </c>
      <c r="G46" s="2">
        <v>26.0</v>
      </c>
      <c r="J46" s="5" t="s">
        <v>352</v>
      </c>
      <c r="K46" s="2" t="s">
        <v>170</v>
      </c>
      <c r="L46" s="48">
        <v>0.75</v>
      </c>
      <c r="M46" s="49">
        <v>0.75</v>
      </c>
      <c r="N46" s="5">
        <v>4.0</v>
      </c>
      <c r="O46" s="2">
        <v>4.0</v>
      </c>
    </row>
    <row r="47" ht="15.75" customHeight="1">
      <c r="B47" s="5" t="s">
        <v>345</v>
      </c>
      <c r="C47" s="2" t="s">
        <v>172</v>
      </c>
      <c r="D47" s="41">
        <v>0.46</v>
      </c>
      <c r="E47" s="42">
        <v>0.46</v>
      </c>
      <c r="F47" s="2">
        <v>26.0</v>
      </c>
      <c r="G47" s="2">
        <v>26.0</v>
      </c>
      <c r="J47" s="5" t="s">
        <v>352</v>
      </c>
      <c r="K47" s="2" t="s">
        <v>171</v>
      </c>
      <c r="L47" s="41">
        <v>0.5</v>
      </c>
      <c r="M47" s="42">
        <v>0.5</v>
      </c>
      <c r="N47" s="5">
        <v>4.0</v>
      </c>
      <c r="O47" s="2">
        <v>4.0</v>
      </c>
    </row>
    <row r="48" ht="15.75" customHeight="1">
      <c r="B48" s="5" t="s">
        <v>345</v>
      </c>
      <c r="C48" s="2" t="s">
        <v>173</v>
      </c>
      <c r="D48" s="41">
        <v>0.5</v>
      </c>
      <c r="E48" s="42">
        <v>0.46</v>
      </c>
      <c r="F48" s="2">
        <v>26.0</v>
      </c>
      <c r="G48" s="2">
        <v>26.0</v>
      </c>
      <c r="J48" s="5" t="s">
        <v>352</v>
      </c>
      <c r="K48" s="2" t="s">
        <v>172</v>
      </c>
      <c r="L48" s="41">
        <v>0.5</v>
      </c>
      <c r="M48" s="42">
        <v>0.25</v>
      </c>
      <c r="N48" s="5">
        <v>4.0</v>
      </c>
      <c r="O48" s="2">
        <v>4.0</v>
      </c>
    </row>
    <row r="49" ht="15.75" customHeight="1">
      <c r="B49" s="5" t="s">
        <v>345</v>
      </c>
      <c r="C49" s="2" t="s">
        <v>174</v>
      </c>
      <c r="D49" s="41">
        <v>0.42</v>
      </c>
      <c r="E49" s="42">
        <v>0.5</v>
      </c>
      <c r="F49" s="2">
        <v>26.0</v>
      </c>
      <c r="G49" s="2">
        <v>26.0</v>
      </c>
      <c r="J49" s="5" t="s">
        <v>352</v>
      </c>
      <c r="K49" s="2" t="s">
        <v>173</v>
      </c>
      <c r="L49" s="43">
        <v>0.5</v>
      </c>
      <c r="M49" s="44">
        <v>0.25</v>
      </c>
      <c r="N49" s="5">
        <v>4.0</v>
      </c>
      <c r="O49" s="2">
        <v>4.0</v>
      </c>
    </row>
    <row r="50" ht="15.75" customHeight="1">
      <c r="B50" s="5" t="s">
        <v>345</v>
      </c>
      <c r="C50" s="2" t="s">
        <v>175</v>
      </c>
      <c r="D50" s="41">
        <v>0.42</v>
      </c>
      <c r="E50" s="42">
        <v>0.46</v>
      </c>
      <c r="F50" s="2">
        <v>26.0</v>
      </c>
      <c r="G50" s="2">
        <v>26.0</v>
      </c>
      <c r="J50" s="38" t="s">
        <v>353</v>
      </c>
      <c r="K50" s="19" t="s">
        <v>169</v>
      </c>
      <c r="L50" s="39">
        <v>0.0</v>
      </c>
      <c r="M50" s="40">
        <v>0.0</v>
      </c>
      <c r="N50" s="5">
        <v>3.0</v>
      </c>
      <c r="O50" s="2">
        <v>3.0</v>
      </c>
    </row>
    <row r="51" ht="15.75" customHeight="1">
      <c r="B51" s="5" t="s">
        <v>345</v>
      </c>
      <c r="C51" s="2" t="s">
        <v>176</v>
      </c>
      <c r="D51" s="41">
        <v>0.38</v>
      </c>
      <c r="E51" s="42">
        <v>0.35</v>
      </c>
      <c r="F51" s="2">
        <v>26.0</v>
      </c>
      <c r="G51" s="2">
        <v>26.0</v>
      </c>
      <c r="J51" s="5" t="s">
        <v>353</v>
      </c>
      <c r="K51" s="2" t="s">
        <v>170</v>
      </c>
      <c r="L51" s="41">
        <v>0.0</v>
      </c>
      <c r="M51" s="42">
        <v>0.0</v>
      </c>
      <c r="N51" s="5">
        <v>3.0</v>
      </c>
      <c r="O51" s="2">
        <v>3.0</v>
      </c>
    </row>
    <row r="52" ht="15.75" customHeight="1">
      <c r="B52" s="5" t="s">
        <v>345</v>
      </c>
      <c r="C52" s="2" t="s">
        <v>177</v>
      </c>
      <c r="D52" s="41">
        <v>0.35</v>
      </c>
      <c r="E52" s="42">
        <v>0.42</v>
      </c>
      <c r="F52" s="2">
        <v>26.0</v>
      </c>
      <c r="G52" s="2">
        <v>26.0</v>
      </c>
      <c r="J52" s="5" t="s">
        <v>353</v>
      </c>
      <c r="K52" s="2" t="s">
        <v>171</v>
      </c>
      <c r="L52" s="41">
        <v>0.0</v>
      </c>
      <c r="M52" s="42">
        <v>0.0</v>
      </c>
      <c r="N52" s="5">
        <v>3.0</v>
      </c>
      <c r="O52" s="2">
        <v>3.0</v>
      </c>
    </row>
    <row r="53" ht="15.75" customHeight="1">
      <c r="B53" s="52" t="s">
        <v>256</v>
      </c>
      <c r="C53" s="53" t="s">
        <v>250</v>
      </c>
      <c r="D53" s="41" t="s">
        <v>217</v>
      </c>
      <c r="E53" s="42" t="s">
        <v>217</v>
      </c>
      <c r="F53" s="2">
        <v>0.0</v>
      </c>
      <c r="G53" s="2">
        <v>26.0</v>
      </c>
      <c r="J53" s="5" t="s">
        <v>353</v>
      </c>
      <c r="K53" s="2" t="s">
        <v>172</v>
      </c>
      <c r="L53" s="41">
        <v>0.0</v>
      </c>
      <c r="M53" s="42">
        <v>0.0</v>
      </c>
      <c r="N53" s="5">
        <v>3.0</v>
      </c>
      <c r="O53" s="2">
        <v>3.0</v>
      </c>
    </row>
    <row r="54" ht="15.75" customHeight="1">
      <c r="B54" s="5" t="s">
        <v>256</v>
      </c>
      <c r="C54" s="2" t="s">
        <v>179</v>
      </c>
      <c r="D54" s="43" t="s">
        <v>217</v>
      </c>
      <c r="E54" s="44" t="s">
        <v>217</v>
      </c>
      <c r="F54" s="2">
        <v>0.0</v>
      </c>
      <c r="G54" s="2">
        <v>26.0</v>
      </c>
      <c r="J54" s="5" t="s">
        <v>353</v>
      </c>
      <c r="K54" s="2" t="s">
        <v>173</v>
      </c>
      <c r="L54" s="43">
        <v>0.0</v>
      </c>
      <c r="M54" s="44">
        <v>0.0</v>
      </c>
      <c r="N54" s="5">
        <v>3.0</v>
      </c>
      <c r="O54" s="2">
        <v>3.0</v>
      </c>
    </row>
    <row r="55" ht="15.75" customHeight="1">
      <c r="B55" s="5" t="s">
        <v>256</v>
      </c>
      <c r="C55" s="2" t="s">
        <v>180</v>
      </c>
      <c r="D55" s="43" t="s">
        <v>217</v>
      </c>
      <c r="E55" s="44" t="s">
        <v>217</v>
      </c>
      <c r="F55" s="2">
        <v>0.0</v>
      </c>
      <c r="G55" s="2">
        <v>26.0</v>
      </c>
      <c r="J55" s="38" t="s">
        <v>354</v>
      </c>
      <c r="K55" s="19" t="s">
        <v>169</v>
      </c>
      <c r="L55" s="39">
        <v>1.0</v>
      </c>
      <c r="M55" s="40">
        <v>1.0</v>
      </c>
      <c r="N55" s="5">
        <v>2.0</v>
      </c>
      <c r="O55" s="2">
        <v>2.0</v>
      </c>
    </row>
    <row r="56" ht="15.75" customHeight="1">
      <c r="B56" s="5" t="s">
        <v>256</v>
      </c>
      <c r="C56" s="2" t="s">
        <v>254</v>
      </c>
      <c r="D56" s="54" t="s">
        <v>217</v>
      </c>
      <c r="E56" s="55" t="s">
        <v>217</v>
      </c>
      <c r="F56" s="2">
        <v>0.0</v>
      </c>
      <c r="G56" s="2">
        <v>26.0</v>
      </c>
      <c r="J56" s="5" t="s">
        <v>354</v>
      </c>
      <c r="K56" s="2" t="s">
        <v>170</v>
      </c>
      <c r="L56" s="43">
        <v>1.0</v>
      </c>
      <c r="M56" s="44">
        <v>1.0</v>
      </c>
      <c r="N56" s="5">
        <v>2.0</v>
      </c>
      <c r="O56" s="2">
        <v>2.0</v>
      </c>
    </row>
    <row r="57" ht="15.75" customHeight="1">
      <c r="B57" s="38" t="s">
        <v>346</v>
      </c>
      <c r="C57" s="19" t="s">
        <v>169</v>
      </c>
      <c r="D57" s="39">
        <v>0.88</v>
      </c>
      <c r="E57" s="40">
        <v>0.88</v>
      </c>
      <c r="F57" s="2">
        <v>8.0</v>
      </c>
      <c r="G57" s="2">
        <v>8.0</v>
      </c>
      <c r="J57" s="50" t="s">
        <v>354</v>
      </c>
      <c r="K57" s="51" t="s">
        <v>171</v>
      </c>
      <c r="L57" s="41">
        <v>0.5</v>
      </c>
      <c r="M57" s="42">
        <v>0.0</v>
      </c>
      <c r="N57" s="5">
        <v>2.0</v>
      </c>
      <c r="O57" s="2">
        <v>2.0</v>
      </c>
    </row>
    <row r="58" ht="15.75" customHeight="1">
      <c r="B58" s="5" t="s">
        <v>346</v>
      </c>
      <c r="C58" s="2" t="s">
        <v>170</v>
      </c>
      <c r="D58" s="41">
        <v>0.5</v>
      </c>
      <c r="E58" s="42">
        <v>0.5</v>
      </c>
      <c r="F58" s="2">
        <v>8.0</v>
      </c>
      <c r="G58" s="2">
        <v>8.0</v>
      </c>
      <c r="J58" s="5" t="s">
        <v>354</v>
      </c>
      <c r="K58" s="2" t="s">
        <v>172</v>
      </c>
      <c r="L58" s="41">
        <v>0.0</v>
      </c>
      <c r="M58" s="42">
        <v>0.0</v>
      </c>
      <c r="N58" s="5">
        <v>2.0</v>
      </c>
      <c r="O58" s="2">
        <v>2.0</v>
      </c>
    </row>
    <row r="59" ht="15.75" customHeight="1">
      <c r="B59" s="5" t="s">
        <v>346</v>
      </c>
      <c r="C59" s="2" t="s">
        <v>171</v>
      </c>
      <c r="D59" s="41">
        <v>0.0</v>
      </c>
      <c r="E59" s="42">
        <v>0.0</v>
      </c>
      <c r="F59" s="2">
        <v>8.0</v>
      </c>
      <c r="G59" s="2">
        <v>8.0</v>
      </c>
      <c r="J59" s="5" t="s">
        <v>354</v>
      </c>
      <c r="K59" s="2" t="s">
        <v>173</v>
      </c>
      <c r="L59" s="43">
        <v>0.5</v>
      </c>
      <c r="M59" s="44">
        <v>0.5</v>
      </c>
      <c r="N59" s="5">
        <v>2.0</v>
      </c>
      <c r="O59" s="2">
        <v>2.0</v>
      </c>
    </row>
    <row r="60" ht="15.75" customHeight="1">
      <c r="B60" s="5" t="s">
        <v>346</v>
      </c>
      <c r="C60" s="2" t="s">
        <v>172</v>
      </c>
      <c r="D60" s="41">
        <v>0.0</v>
      </c>
      <c r="E60" s="42">
        <v>0.0</v>
      </c>
      <c r="F60" s="2">
        <v>8.0</v>
      </c>
      <c r="G60" s="2">
        <v>8.0</v>
      </c>
      <c r="J60" s="38" t="s">
        <v>355</v>
      </c>
      <c r="K60" s="19" t="s">
        <v>169</v>
      </c>
      <c r="L60" s="39">
        <v>1.0</v>
      </c>
      <c r="M60" s="40">
        <v>0.0</v>
      </c>
      <c r="N60" s="5">
        <v>2.0</v>
      </c>
      <c r="O60" s="2">
        <v>2.0</v>
      </c>
    </row>
    <row r="61" ht="15.75" customHeight="1">
      <c r="B61" s="5" t="s">
        <v>346</v>
      </c>
      <c r="C61" s="2" t="s">
        <v>173</v>
      </c>
      <c r="D61" s="41">
        <v>0.12</v>
      </c>
      <c r="E61" s="42">
        <v>0.0</v>
      </c>
      <c r="F61" s="2">
        <v>8.0</v>
      </c>
      <c r="G61" s="2">
        <v>8.0</v>
      </c>
      <c r="J61" s="5" t="s">
        <v>355</v>
      </c>
      <c r="K61" s="2" t="s">
        <v>170</v>
      </c>
      <c r="L61" s="41">
        <v>1.0</v>
      </c>
      <c r="M61" s="42">
        <v>0.5</v>
      </c>
      <c r="N61" s="5">
        <v>2.0</v>
      </c>
      <c r="O61" s="2">
        <v>2.0</v>
      </c>
    </row>
    <row r="62" ht="15.75" customHeight="1">
      <c r="B62" s="5" t="s">
        <v>346</v>
      </c>
      <c r="C62" s="2" t="s">
        <v>174</v>
      </c>
      <c r="D62" s="41">
        <v>0.38</v>
      </c>
      <c r="E62" s="42">
        <v>0.0</v>
      </c>
      <c r="F62" s="2">
        <v>8.0</v>
      </c>
      <c r="G62" s="2">
        <v>8.0</v>
      </c>
      <c r="J62" s="52" t="s">
        <v>355</v>
      </c>
      <c r="K62" s="53" t="s">
        <v>171</v>
      </c>
      <c r="L62" s="41">
        <v>0.0</v>
      </c>
      <c r="M62" s="42">
        <v>0.0</v>
      </c>
      <c r="N62" s="5">
        <v>2.0</v>
      </c>
      <c r="O62" s="2">
        <v>2.0</v>
      </c>
    </row>
    <row r="63" ht="15.75" customHeight="1">
      <c r="B63" s="5" t="s">
        <v>346</v>
      </c>
      <c r="C63" s="2" t="s">
        <v>175</v>
      </c>
      <c r="D63" s="41">
        <v>0.38</v>
      </c>
      <c r="E63" s="42">
        <v>0.0</v>
      </c>
      <c r="F63" s="2">
        <v>8.0</v>
      </c>
      <c r="G63" s="2">
        <v>8.0</v>
      </c>
      <c r="J63" s="5" t="s">
        <v>355</v>
      </c>
      <c r="K63" s="2" t="s">
        <v>172</v>
      </c>
      <c r="L63" s="48">
        <v>0.0</v>
      </c>
      <c r="M63" s="49">
        <v>0.0</v>
      </c>
      <c r="N63" s="5">
        <v>2.0</v>
      </c>
      <c r="O63" s="2">
        <v>2.0</v>
      </c>
    </row>
    <row r="64" ht="15.75" customHeight="1">
      <c r="B64" s="5" t="s">
        <v>346</v>
      </c>
      <c r="C64" s="2" t="s">
        <v>176</v>
      </c>
      <c r="D64" s="43">
        <v>0.12</v>
      </c>
      <c r="E64" s="44">
        <v>0.12</v>
      </c>
      <c r="F64" s="2">
        <v>8.0</v>
      </c>
      <c r="G64" s="2">
        <v>8.0</v>
      </c>
      <c r="J64" s="5" t="s">
        <v>355</v>
      </c>
      <c r="K64" s="2" t="s">
        <v>173</v>
      </c>
      <c r="L64" s="43">
        <v>0.5</v>
      </c>
      <c r="M64" s="44">
        <v>0.0</v>
      </c>
      <c r="N64" s="5">
        <v>2.0</v>
      </c>
      <c r="O64" s="2">
        <v>2.0</v>
      </c>
    </row>
    <row r="65" ht="15.75" customHeight="1">
      <c r="B65" s="50" t="s">
        <v>346</v>
      </c>
      <c r="C65" s="51" t="s">
        <v>177</v>
      </c>
      <c r="D65" s="41">
        <v>0.12</v>
      </c>
      <c r="E65" s="42">
        <v>0.0</v>
      </c>
      <c r="F65" s="2">
        <v>8.0</v>
      </c>
      <c r="G65" s="2">
        <v>8.0</v>
      </c>
      <c r="J65" s="38" t="s">
        <v>356</v>
      </c>
      <c r="K65" s="19" t="s">
        <v>169</v>
      </c>
      <c r="L65" s="39">
        <v>0.0</v>
      </c>
      <c r="M65" s="40">
        <v>0.0</v>
      </c>
      <c r="N65" s="5">
        <v>1.0</v>
      </c>
      <c r="O65" s="2">
        <v>1.0</v>
      </c>
    </row>
    <row r="66" ht="15.75" customHeight="1">
      <c r="B66" s="5" t="s">
        <v>265</v>
      </c>
      <c r="C66" s="2" t="s">
        <v>250</v>
      </c>
      <c r="D66" s="41" t="s">
        <v>217</v>
      </c>
      <c r="E66" s="42" t="s">
        <v>217</v>
      </c>
      <c r="F66" s="2">
        <v>0.0</v>
      </c>
      <c r="G66" s="2">
        <v>8.0</v>
      </c>
      <c r="J66" s="5" t="s">
        <v>356</v>
      </c>
      <c r="K66" s="2" t="s">
        <v>170</v>
      </c>
      <c r="L66" s="41">
        <v>0.0</v>
      </c>
      <c r="M66" s="42">
        <v>0.0</v>
      </c>
      <c r="N66" s="5">
        <v>1.0</v>
      </c>
      <c r="O66" s="2">
        <v>1.0</v>
      </c>
    </row>
    <row r="67" ht="15.75" customHeight="1">
      <c r="B67" s="5" t="s">
        <v>265</v>
      </c>
      <c r="C67" s="2" t="s">
        <v>179</v>
      </c>
      <c r="D67" s="41" t="s">
        <v>217</v>
      </c>
      <c r="E67" s="42" t="s">
        <v>217</v>
      </c>
      <c r="F67" s="2">
        <v>0.0</v>
      </c>
      <c r="G67" s="2">
        <v>8.0</v>
      </c>
      <c r="J67" s="5" t="s">
        <v>356</v>
      </c>
      <c r="K67" s="2" t="s">
        <v>171</v>
      </c>
      <c r="L67" s="41">
        <v>1.0</v>
      </c>
      <c r="M67" s="42">
        <v>1.0</v>
      </c>
      <c r="N67" s="5">
        <v>1.0</v>
      </c>
      <c r="O67" s="2">
        <v>1.0</v>
      </c>
    </row>
    <row r="68" ht="15.75" customHeight="1">
      <c r="B68" s="5" t="s">
        <v>265</v>
      </c>
      <c r="C68" s="2" t="s">
        <v>180</v>
      </c>
      <c r="D68" s="41" t="s">
        <v>217</v>
      </c>
      <c r="E68" s="42" t="s">
        <v>217</v>
      </c>
      <c r="F68" s="2">
        <v>0.0</v>
      </c>
      <c r="G68" s="2">
        <v>8.0</v>
      </c>
      <c r="J68" s="5" t="s">
        <v>356</v>
      </c>
      <c r="K68" s="2" t="s">
        <v>172</v>
      </c>
      <c r="L68" s="41">
        <v>0.0</v>
      </c>
      <c r="M68" s="42">
        <v>0.0</v>
      </c>
      <c r="N68" s="5">
        <v>1.0</v>
      </c>
      <c r="O68" s="2">
        <v>1.0</v>
      </c>
    </row>
    <row r="69" ht="15.75" customHeight="1">
      <c r="B69" s="45" t="s">
        <v>265</v>
      </c>
      <c r="C69" s="30" t="s">
        <v>254</v>
      </c>
      <c r="D69" s="46" t="s">
        <v>217</v>
      </c>
      <c r="E69" s="47" t="s">
        <v>217</v>
      </c>
      <c r="F69" s="2">
        <v>0.0</v>
      </c>
      <c r="G69" s="2">
        <v>8.0</v>
      </c>
      <c r="J69" s="5" t="s">
        <v>356</v>
      </c>
      <c r="K69" s="2" t="s">
        <v>173</v>
      </c>
      <c r="L69" s="43">
        <v>1.0</v>
      </c>
      <c r="M69" s="44">
        <v>1.0</v>
      </c>
      <c r="N69" s="5">
        <v>1.0</v>
      </c>
      <c r="O69" s="2">
        <v>1.0</v>
      </c>
    </row>
    <row r="70" ht="15.75" customHeight="1">
      <c r="B70" s="5" t="s">
        <v>347</v>
      </c>
      <c r="C70" s="2" t="s">
        <v>169</v>
      </c>
      <c r="D70" s="48">
        <v>1.0</v>
      </c>
      <c r="E70" s="49">
        <v>0.8</v>
      </c>
      <c r="F70" s="2">
        <v>5.0</v>
      </c>
      <c r="G70" s="2">
        <v>5.0</v>
      </c>
      <c r="J70" s="38" t="s">
        <v>357</v>
      </c>
      <c r="K70" s="19" t="s">
        <v>169</v>
      </c>
      <c r="L70" s="39">
        <v>0.0</v>
      </c>
      <c r="M70" s="40">
        <v>1.0</v>
      </c>
      <c r="N70" s="5">
        <v>1.0</v>
      </c>
      <c r="O70" s="2">
        <v>1.0</v>
      </c>
    </row>
    <row r="71" ht="15.75" customHeight="1">
      <c r="B71" s="5" t="s">
        <v>347</v>
      </c>
      <c r="C71" s="2" t="s">
        <v>170</v>
      </c>
      <c r="D71" s="41">
        <v>0.6</v>
      </c>
      <c r="E71" s="42">
        <v>0.6</v>
      </c>
      <c r="F71" s="2">
        <v>5.0</v>
      </c>
      <c r="G71" s="2">
        <v>5.0</v>
      </c>
      <c r="J71" s="5" t="s">
        <v>357</v>
      </c>
      <c r="K71" s="2" t="s">
        <v>170</v>
      </c>
      <c r="L71" s="41">
        <v>0.0</v>
      </c>
      <c r="M71" s="42">
        <v>0.0</v>
      </c>
      <c r="N71" s="5">
        <v>1.0</v>
      </c>
      <c r="O71" s="2">
        <v>1.0</v>
      </c>
    </row>
    <row r="72" ht="15.75" customHeight="1">
      <c r="B72" s="5" t="s">
        <v>347</v>
      </c>
      <c r="C72" s="2" t="s">
        <v>171</v>
      </c>
      <c r="D72" s="41">
        <v>0.8</v>
      </c>
      <c r="E72" s="42">
        <v>0.6</v>
      </c>
      <c r="F72" s="2">
        <v>5.0</v>
      </c>
      <c r="G72" s="2">
        <v>5.0</v>
      </c>
      <c r="J72" s="5" t="s">
        <v>357</v>
      </c>
      <c r="K72" s="2" t="s">
        <v>171</v>
      </c>
      <c r="L72" s="41">
        <v>0.0</v>
      </c>
      <c r="M72" s="42">
        <v>0.0</v>
      </c>
      <c r="N72" s="5">
        <v>1.0</v>
      </c>
      <c r="O72" s="2">
        <v>1.0</v>
      </c>
    </row>
    <row r="73" ht="15.75" customHeight="1">
      <c r="B73" s="52" t="s">
        <v>347</v>
      </c>
      <c r="C73" s="53" t="s">
        <v>172</v>
      </c>
      <c r="D73" s="41">
        <v>0.6</v>
      </c>
      <c r="E73" s="42">
        <v>0.2</v>
      </c>
      <c r="F73" s="2">
        <v>5.0</v>
      </c>
      <c r="G73" s="2">
        <v>5.0</v>
      </c>
      <c r="J73" s="5" t="s">
        <v>357</v>
      </c>
      <c r="K73" s="2" t="s">
        <v>172</v>
      </c>
      <c r="L73" s="43">
        <v>0.0</v>
      </c>
      <c r="M73" s="44">
        <v>0.0</v>
      </c>
      <c r="N73" s="5">
        <v>1.0</v>
      </c>
      <c r="O73" s="2">
        <v>1.0</v>
      </c>
    </row>
    <row r="74" ht="15.75" customHeight="1">
      <c r="B74" s="5" t="s">
        <v>347</v>
      </c>
      <c r="C74" s="2" t="s">
        <v>173</v>
      </c>
      <c r="D74" s="48">
        <v>0.4</v>
      </c>
      <c r="E74" s="49">
        <v>0.2</v>
      </c>
      <c r="F74" s="2">
        <v>5.0</v>
      </c>
      <c r="G74" s="2">
        <v>5.0</v>
      </c>
      <c r="J74" s="50" t="s">
        <v>357</v>
      </c>
      <c r="K74" s="51" t="s">
        <v>173</v>
      </c>
      <c r="L74" s="43">
        <v>0.0</v>
      </c>
      <c r="M74" s="44">
        <v>0.0</v>
      </c>
      <c r="N74" s="5">
        <v>1.0</v>
      </c>
      <c r="O74" s="2">
        <v>1.0</v>
      </c>
    </row>
    <row r="75" ht="15.75" customHeight="1">
      <c r="B75" s="5" t="s">
        <v>347</v>
      </c>
      <c r="C75" s="2" t="s">
        <v>174</v>
      </c>
      <c r="D75" s="41">
        <v>0.6</v>
      </c>
      <c r="E75" s="42">
        <v>0.4</v>
      </c>
      <c r="F75" s="2">
        <v>5.0</v>
      </c>
      <c r="G75" s="2">
        <v>5.0</v>
      </c>
      <c r="J75" s="38" t="s">
        <v>237</v>
      </c>
      <c r="K75" s="19" t="s">
        <v>169</v>
      </c>
      <c r="L75" s="39">
        <v>1.0</v>
      </c>
      <c r="M75" s="40">
        <v>1.0</v>
      </c>
      <c r="N75" s="5">
        <v>1.0</v>
      </c>
      <c r="O75" s="2">
        <v>1.0</v>
      </c>
    </row>
    <row r="76" ht="15.75" customHeight="1">
      <c r="B76" s="5" t="s">
        <v>347</v>
      </c>
      <c r="C76" s="2" t="s">
        <v>175</v>
      </c>
      <c r="D76" s="41">
        <v>0.8</v>
      </c>
      <c r="E76" s="42">
        <v>0.4</v>
      </c>
      <c r="F76" s="2">
        <v>5.0</v>
      </c>
      <c r="G76" s="2">
        <v>5.0</v>
      </c>
      <c r="J76" s="5" t="s">
        <v>237</v>
      </c>
      <c r="K76" s="2" t="s">
        <v>170</v>
      </c>
      <c r="L76" s="41">
        <v>1.0</v>
      </c>
      <c r="M76" s="42">
        <v>1.0</v>
      </c>
      <c r="N76" s="5">
        <v>1.0</v>
      </c>
      <c r="O76" s="2">
        <v>1.0</v>
      </c>
    </row>
    <row r="77" ht="15.75" customHeight="1">
      <c r="B77" s="5" t="s">
        <v>347</v>
      </c>
      <c r="C77" s="2" t="s">
        <v>176</v>
      </c>
      <c r="D77" s="41">
        <v>0.4</v>
      </c>
      <c r="E77" s="42">
        <v>0.2</v>
      </c>
      <c r="F77" s="2">
        <v>5.0</v>
      </c>
      <c r="G77" s="2">
        <v>5.0</v>
      </c>
      <c r="J77" s="5" t="s">
        <v>237</v>
      </c>
      <c r="K77" s="2" t="s">
        <v>171</v>
      </c>
      <c r="L77" s="41">
        <v>0.0</v>
      </c>
      <c r="M77" s="42">
        <v>0.0</v>
      </c>
      <c r="N77" s="5">
        <v>1.0</v>
      </c>
      <c r="O77" s="2">
        <v>1.0</v>
      </c>
    </row>
    <row r="78" ht="15.75" customHeight="1">
      <c r="B78" s="5" t="s">
        <v>347</v>
      </c>
      <c r="C78" s="2" t="s">
        <v>177</v>
      </c>
      <c r="D78" s="41">
        <v>0.6</v>
      </c>
      <c r="E78" s="42">
        <v>0.6</v>
      </c>
      <c r="F78" s="2">
        <v>5.0</v>
      </c>
      <c r="G78" s="2">
        <v>5.0</v>
      </c>
      <c r="J78" s="5" t="s">
        <v>237</v>
      </c>
      <c r="K78" s="2" t="s">
        <v>172</v>
      </c>
      <c r="L78" s="41">
        <v>0.0</v>
      </c>
      <c r="M78" s="42">
        <v>0.0</v>
      </c>
      <c r="N78" s="5">
        <v>1.0</v>
      </c>
      <c r="O78" s="2">
        <v>1.0</v>
      </c>
    </row>
    <row r="79" ht="15.75" customHeight="1">
      <c r="B79" s="5" t="s">
        <v>270</v>
      </c>
      <c r="C79" s="2" t="s">
        <v>250</v>
      </c>
      <c r="D79" s="41" t="s">
        <v>217</v>
      </c>
      <c r="E79" s="42" t="s">
        <v>217</v>
      </c>
      <c r="F79" s="2">
        <v>0.0</v>
      </c>
      <c r="G79" s="2">
        <v>5.0</v>
      </c>
      <c r="J79" s="5" t="s">
        <v>237</v>
      </c>
      <c r="K79" s="2" t="s">
        <v>173</v>
      </c>
      <c r="L79" s="43">
        <v>0.0</v>
      </c>
      <c r="M79" s="44">
        <v>0.0</v>
      </c>
      <c r="N79" s="5">
        <v>1.0</v>
      </c>
      <c r="O79" s="2">
        <v>1.0</v>
      </c>
    </row>
    <row r="80" ht="15.75" customHeight="1">
      <c r="B80" s="5" t="s">
        <v>270</v>
      </c>
      <c r="C80" s="2" t="s">
        <v>179</v>
      </c>
      <c r="D80" s="41" t="s">
        <v>217</v>
      </c>
      <c r="E80" s="42" t="s">
        <v>217</v>
      </c>
      <c r="F80" s="2">
        <v>0.0</v>
      </c>
      <c r="G80" s="2">
        <v>5.0</v>
      </c>
      <c r="J80" s="38" t="s">
        <v>358</v>
      </c>
      <c r="K80" s="19" t="s">
        <v>169</v>
      </c>
      <c r="L80" s="39">
        <v>1.0</v>
      </c>
      <c r="M80" s="40">
        <v>1.0</v>
      </c>
      <c r="N80" s="5">
        <v>1.0</v>
      </c>
      <c r="O80" s="2">
        <v>1.0</v>
      </c>
    </row>
    <row r="81" ht="15.75" customHeight="1">
      <c r="B81" s="5" t="s">
        <v>270</v>
      </c>
      <c r="C81" s="2" t="s">
        <v>180</v>
      </c>
      <c r="D81" s="41" t="s">
        <v>217</v>
      </c>
      <c r="E81" s="42" t="s">
        <v>217</v>
      </c>
      <c r="F81" s="2">
        <v>0.0</v>
      </c>
      <c r="G81" s="2">
        <v>5.0</v>
      </c>
      <c r="J81" s="5" t="s">
        <v>358</v>
      </c>
      <c r="K81" s="2" t="s">
        <v>170</v>
      </c>
      <c r="L81" s="41">
        <v>1.0</v>
      </c>
      <c r="M81" s="42">
        <v>1.0</v>
      </c>
      <c r="N81" s="5">
        <v>1.0</v>
      </c>
      <c r="O81" s="2">
        <v>1.0</v>
      </c>
    </row>
    <row r="82" ht="15.75" customHeight="1">
      <c r="B82" s="5" t="s">
        <v>270</v>
      </c>
      <c r="C82" s="2" t="s">
        <v>254</v>
      </c>
      <c r="D82" s="43" t="s">
        <v>217</v>
      </c>
      <c r="E82" s="44" t="s">
        <v>217</v>
      </c>
      <c r="F82" s="2">
        <v>0.0</v>
      </c>
      <c r="G82" s="2">
        <v>5.0</v>
      </c>
      <c r="J82" s="5" t="s">
        <v>358</v>
      </c>
      <c r="K82" s="2" t="s">
        <v>171</v>
      </c>
      <c r="L82" s="41">
        <v>1.0</v>
      </c>
      <c r="M82" s="42">
        <v>1.0</v>
      </c>
      <c r="N82" s="5">
        <v>1.0</v>
      </c>
      <c r="O82" s="2">
        <v>1.0</v>
      </c>
    </row>
    <row r="83" ht="15.75" customHeight="1">
      <c r="B83" s="38" t="s">
        <v>350</v>
      </c>
      <c r="C83" s="19" t="s">
        <v>169</v>
      </c>
      <c r="D83" s="39">
        <v>1.0</v>
      </c>
      <c r="E83" s="40">
        <v>1.0</v>
      </c>
      <c r="F83" s="2">
        <v>4.0</v>
      </c>
      <c r="G83" s="2">
        <v>4.0</v>
      </c>
      <c r="J83" s="5" t="s">
        <v>358</v>
      </c>
      <c r="K83" s="2" t="s">
        <v>172</v>
      </c>
      <c r="L83" s="41">
        <v>1.0</v>
      </c>
      <c r="M83" s="42">
        <v>1.0</v>
      </c>
      <c r="N83" s="5">
        <v>1.0</v>
      </c>
      <c r="O83" s="2">
        <v>1.0</v>
      </c>
    </row>
    <row r="84" ht="15.75" customHeight="1">
      <c r="B84" s="5" t="s">
        <v>350</v>
      </c>
      <c r="C84" s="2" t="s">
        <v>170</v>
      </c>
      <c r="D84" s="41">
        <v>0.75</v>
      </c>
      <c r="E84" s="42">
        <v>0.75</v>
      </c>
      <c r="F84" s="2">
        <v>4.0</v>
      </c>
      <c r="G84" s="2">
        <v>4.0</v>
      </c>
      <c r="J84" s="5" t="s">
        <v>358</v>
      </c>
      <c r="K84" s="2" t="s">
        <v>173</v>
      </c>
      <c r="L84" s="43">
        <v>0.0</v>
      </c>
      <c r="M84" s="44">
        <v>0.0</v>
      </c>
      <c r="N84" s="5">
        <v>1.0</v>
      </c>
      <c r="O84" s="2">
        <v>1.0</v>
      </c>
    </row>
    <row r="85" ht="15.75" customHeight="1">
      <c r="B85" s="5" t="s">
        <v>350</v>
      </c>
      <c r="C85" s="2" t="s">
        <v>171</v>
      </c>
      <c r="D85" s="41">
        <v>0.25</v>
      </c>
      <c r="E85" s="42">
        <v>0.0</v>
      </c>
      <c r="F85" s="2">
        <v>4.0</v>
      </c>
      <c r="G85" s="2">
        <v>4.0</v>
      </c>
      <c r="J85" s="38" t="s">
        <v>235</v>
      </c>
      <c r="K85" s="19" t="s">
        <v>169</v>
      </c>
      <c r="L85" s="39">
        <v>1.0</v>
      </c>
      <c r="M85" s="40">
        <v>1.0</v>
      </c>
      <c r="N85" s="5">
        <v>1.0</v>
      </c>
      <c r="O85" s="2">
        <v>1.0</v>
      </c>
    </row>
    <row r="86" ht="15.75" customHeight="1">
      <c r="B86" s="5" t="s">
        <v>350</v>
      </c>
      <c r="C86" s="2" t="s">
        <v>172</v>
      </c>
      <c r="D86" s="41">
        <v>0.5</v>
      </c>
      <c r="E86" s="42">
        <v>0.0</v>
      </c>
      <c r="F86" s="2">
        <v>4.0</v>
      </c>
      <c r="G86" s="2">
        <v>4.0</v>
      </c>
      <c r="J86" s="5" t="s">
        <v>235</v>
      </c>
      <c r="K86" s="2" t="s">
        <v>170</v>
      </c>
      <c r="L86" s="41">
        <v>1.0</v>
      </c>
      <c r="M86" s="42">
        <v>1.0</v>
      </c>
      <c r="N86" s="5">
        <v>1.0</v>
      </c>
      <c r="O86" s="2">
        <v>1.0</v>
      </c>
    </row>
    <row r="87" ht="15.75" customHeight="1">
      <c r="B87" s="5" t="s">
        <v>350</v>
      </c>
      <c r="C87" s="2" t="s">
        <v>173</v>
      </c>
      <c r="D87" s="41">
        <v>0.75</v>
      </c>
      <c r="E87" s="42">
        <v>0.25</v>
      </c>
      <c r="F87" s="2">
        <v>4.0</v>
      </c>
      <c r="G87" s="2">
        <v>4.0</v>
      </c>
      <c r="J87" s="52" t="s">
        <v>235</v>
      </c>
      <c r="K87" s="53" t="s">
        <v>171</v>
      </c>
      <c r="L87" s="41">
        <v>1.0</v>
      </c>
      <c r="M87" s="42">
        <v>0.0</v>
      </c>
      <c r="N87" s="5">
        <v>1.0</v>
      </c>
      <c r="O87" s="2">
        <v>1.0</v>
      </c>
    </row>
    <row r="88" ht="15.75" customHeight="1">
      <c r="B88" s="5" t="s">
        <v>350</v>
      </c>
      <c r="C88" s="2" t="s">
        <v>174</v>
      </c>
      <c r="D88" s="41">
        <v>0.0</v>
      </c>
      <c r="E88" s="42">
        <v>0.0</v>
      </c>
      <c r="F88" s="2">
        <v>4.0</v>
      </c>
      <c r="G88" s="2">
        <v>4.0</v>
      </c>
      <c r="J88" s="5" t="s">
        <v>235</v>
      </c>
      <c r="K88" s="2" t="s">
        <v>172</v>
      </c>
      <c r="L88" s="48">
        <v>1.0</v>
      </c>
      <c r="M88" s="49">
        <v>0.0</v>
      </c>
      <c r="N88" s="5">
        <v>1.0</v>
      </c>
      <c r="O88" s="2">
        <v>1.0</v>
      </c>
    </row>
    <row r="89" ht="15.75" customHeight="1">
      <c r="B89" s="5" t="s">
        <v>350</v>
      </c>
      <c r="C89" s="2" t="s">
        <v>175</v>
      </c>
      <c r="D89" s="41">
        <v>0.5</v>
      </c>
      <c r="E89" s="42">
        <v>0.25</v>
      </c>
      <c r="F89" s="2">
        <v>4.0</v>
      </c>
      <c r="G89" s="2">
        <v>4.0</v>
      </c>
      <c r="J89" s="5" t="s">
        <v>235</v>
      </c>
      <c r="K89" s="2" t="s">
        <v>173</v>
      </c>
      <c r="L89" s="43">
        <v>1.0</v>
      </c>
      <c r="M89" s="44">
        <v>0.0</v>
      </c>
      <c r="N89" s="5">
        <v>1.0</v>
      </c>
      <c r="O89" s="2">
        <v>1.0</v>
      </c>
    </row>
    <row r="90" ht="15.75" customHeight="1">
      <c r="B90" s="5" t="s">
        <v>350</v>
      </c>
      <c r="C90" s="2" t="s">
        <v>176</v>
      </c>
      <c r="D90" s="41">
        <v>0.75</v>
      </c>
      <c r="E90" s="42">
        <v>0.25</v>
      </c>
      <c r="F90" s="2">
        <v>4.0</v>
      </c>
      <c r="G90" s="2">
        <v>4.0</v>
      </c>
      <c r="J90" s="38" t="s">
        <v>284</v>
      </c>
      <c r="K90" s="19" t="s">
        <v>169</v>
      </c>
      <c r="L90" s="39">
        <v>1.0</v>
      </c>
      <c r="M90" s="40">
        <v>1.0</v>
      </c>
      <c r="N90" s="5">
        <v>1.0</v>
      </c>
      <c r="O90" s="2">
        <v>1.0</v>
      </c>
    </row>
    <row r="91" ht="15.75" customHeight="1">
      <c r="B91" s="52" t="s">
        <v>350</v>
      </c>
      <c r="C91" s="53" t="s">
        <v>177</v>
      </c>
      <c r="D91" s="41">
        <v>0.0</v>
      </c>
      <c r="E91" s="42">
        <v>0.0</v>
      </c>
      <c r="F91" s="2">
        <v>4.0</v>
      </c>
      <c r="G91" s="2">
        <v>4.0</v>
      </c>
      <c r="J91" s="5" t="s">
        <v>284</v>
      </c>
      <c r="K91" s="2" t="s">
        <v>170</v>
      </c>
      <c r="L91" s="41">
        <v>1.0</v>
      </c>
      <c r="M91" s="42">
        <v>1.0</v>
      </c>
      <c r="N91" s="5">
        <v>1.0</v>
      </c>
      <c r="O91" s="2">
        <v>1.0</v>
      </c>
    </row>
    <row r="92" ht="15.75" customHeight="1">
      <c r="B92" s="5" t="s">
        <v>266</v>
      </c>
      <c r="C92" s="2" t="s">
        <v>254</v>
      </c>
      <c r="D92" s="48">
        <v>1.0</v>
      </c>
      <c r="E92" s="49">
        <v>0.0</v>
      </c>
      <c r="F92" s="2">
        <v>1.0</v>
      </c>
      <c r="G92" s="2">
        <v>4.0</v>
      </c>
      <c r="J92" s="5" t="s">
        <v>284</v>
      </c>
      <c r="K92" s="2" t="s">
        <v>171</v>
      </c>
      <c r="L92" s="41">
        <v>1.0</v>
      </c>
      <c r="M92" s="42">
        <v>0.0</v>
      </c>
      <c r="N92" s="5">
        <v>1.0</v>
      </c>
      <c r="O92" s="2">
        <v>1.0</v>
      </c>
    </row>
    <row r="93" ht="15.75" customHeight="1">
      <c r="B93" s="5" t="s">
        <v>267</v>
      </c>
      <c r="C93" s="2" t="s">
        <v>250</v>
      </c>
      <c r="D93" s="41" t="s">
        <v>217</v>
      </c>
      <c r="E93" s="42" t="s">
        <v>217</v>
      </c>
      <c r="F93" s="2">
        <v>0.0</v>
      </c>
      <c r="G93" s="2">
        <v>4.0</v>
      </c>
      <c r="J93" s="5" t="s">
        <v>284</v>
      </c>
      <c r="K93" s="2" t="s">
        <v>172</v>
      </c>
      <c r="L93" s="41">
        <v>1.0</v>
      </c>
      <c r="M93" s="42">
        <v>0.0</v>
      </c>
      <c r="N93" s="5">
        <v>1.0</v>
      </c>
      <c r="O93" s="2">
        <v>1.0</v>
      </c>
    </row>
    <row r="94" ht="15.75" customHeight="1">
      <c r="B94" s="5" t="s">
        <v>267</v>
      </c>
      <c r="C94" s="2" t="s">
        <v>179</v>
      </c>
      <c r="D94" s="41" t="s">
        <v>217</v>
      </c>
      <c r="E94" s="42" t="s">
        <v>217</v>
      </c>
      <c r="F94" s="2">
        <v>0.0</v>
      </c>
      <c r="G94" s="2">
        <v>4.0</v>
      </c>
      <c r="J94" s="5" t="s">
        <v>284</v>
      </c>
      <c r="K94" s="2" t="s">
        <v>173</v>
      </c>
      <c r="L94" s="43">
        <v>1.0</v>
      </c>
      <c r="M94" s="44">
        <v>0.0</v>
      </c>
      <c r="N94" s="5">
        <v>1.0</v>
      </c>
      <c r="O94" s="2">
        <v>1.0</v>
      </c>
    </row>
    <row r="95" ht="15.75" customHeight="1">
      <c r="B95" s="45" t="s">
        <v>267</v>
      </c>
      <c r="C95" s="30" t="s">
        <v>180</v>
      </c>
      <c r="D95" s="46" t="s">
        <v>217</v>
      </c>
      <c r="E95" s="47" t="s">
        <v>217</v>
      </c>
      <c r="F95" s="2">
        <v>0.0</v>
      </c>
      <c r="G95" s="2">
        <v>4.0</v>
      </c>
      <c r="J95" s="38" t="s">
        <v>273</v>
      </c>
      <c r="K95" s="19" t="s">
        <v>169</v>
      </c>
      <c r="L95" s="39">
        <v>1.0</v>
      </c>
      <c r="M95" s="40">
        <v>1.0</v>
      </c>
      <c r="N95" s="5">
        <v>1.0</v>
      </c>
      <c r="O95" s="2">
        <v>1.0</v>
      </c>
    </row>
    <row r="96" ht="15.75" customHeight="1">
      <c r="B96" s="5" t="s">
        <v>351</v>
      </c>
      <c r="C96" s="2" t="s">
        <v>169</v>
      </c>
      <c r="D96" s="48">
        <v>1.0</v>
      </c>
      <c r="E96" s="49">
        <v>1.0</v>
      </c>
      <c r="F96" s="2">
        <v>4.0</v>
      </c>
      <c r="G96" s="2">
        <v>4.0</v>
      </c>
      <c r="J96" s="5" t="s">
        <v>273</v>
      </c>
      <c r="K96" s="2" t="s">
        <v>170</v>
      </c>
      <c r="L96" s="41">
        <v>0.0</v>
      </c>
      <c r="M96" s="42">
        <v>0.0</v>
      </c>
      <c r="N96" s="5">
        <v>1.0</v>
      </c>
      <c r="O96" s="2">
        <v>1.0</v>
      </c>
    </row>
    <row r="97" ht="15.75" customHeight="1">
      <c r="B97" s="5" t="s">
        <v>351</v>
      </c>
      <c r="C97" s="2" t="s">
        <v>170</v>
      </c>
      <c r="D97" s="41">
        <v>0.75</v>
      </c>
      <c r="E97" s="42">
        <v>0.75</v>
      </c>
      <c r="F97" s="2">
        <v>4.0</v>
      </c>
      <c r="G97" s="2">
        <v>4.0</v>
      </c>
      <c r="J97" s="5" t="s">
        <v>273</v>
      </c>
      <c r="K97" s="2" t="s">
        <v>171</v>
      </c>
      <c r="L97" s="41">
        <v>0.0</v>
      </c>
      <c r="M97" s="42">
        <v>0.0</v>
      </c>
      <c r="N97" s="5">
        <v>1.0</v>
      </c>
      <c r="O97" s="2">
        <v>1.0</v>
      </c>
    </row>
    <row r="98" ht="15.75" customHeight="1">
      <c r="B98" s="5" t="s">
        <v>351</v>
      </c>
      <c r="C98" s="2" t="s">
        <v>171</v>
      </c>
      <c r="D98" s="41">
        <v>0.75</v>
      </c>
      <c r="E98" s="42">
        <v>0.5</v>
      </c>
      <c r="F98" s="2">
        <v>4.0</v>
      </c>
      <c r="G98" s="2">
        <v>4.0</v>
      </c>
      <c r="J98" s="5" t="s">
        <v>273</v>
      </c>
      <c r="K98" s="2" t="s">
        <v>172</v>
      </c>
      <c r="L98" s="41">
        <v>1.0</v>
      </c>
      <c r="M98" s="42">
        <v>1.0</v>
      </c>
      <c r="N98" s="5">
        <v>1.0</v>
      </c>
      <c r="O98" s="2">
        <v>1.0</v>
      </c>
    </row>
    <row r="99" ht="15.75" customHeight="1">
      <c r="B99" s="5" t="s">
        <v>351</v>
      </c>
      <c r="C99" s="2" t="s">
        <v>172</v>
      </c>
      <c r="D99" s="41">
        <v>0.75</v>
      </c>
      <c r="E99" s="42">
        <v>0.5</v>
      </c>
      <c r="F99" s="2">
        <v>4.0</v>
      </c>
      <c r="G99" s="2">
        <v>4.0</v>
      </c>
      <c r="J99" s="5" t="s">
        <v>273</v>
      </c>
      <c r="K99" s="2" t="s">
        <v>173</v>
      </c>
      <c r="L99" s="43">
        <v>0.0</v>
      </c>
      <c r="M99" s="44">
        <v>0.0</v>
      </c>
      <c r="N99" s="5">
        <v>1.0</v>
      </c>
      <c r="O99" s="2">
        <v>1.0</v>
      </c>
    </row>
    <row r="100" ht="15.75" customHeight="1">
      <c r="B100" s="5" t="s">
        <v>351</v>
      </c>
      <c r="C100" s="2" t="s">
        <v>173</v>
      </c>
      <c r="D100" s="43">
        <v>0.25</v>
      </c>
      <c r="E100" s="44">
        <v>0.25</v>
      </c>
      <c r="F100" s="2">
        <v>4.0</v>
      </c>
      <c r="G100" s="2">
        <v>4.0</v>
      </c>
      <c r="J100" s="38" t="s">
        <v>287</v>
      </c>
      <c r="K100" s="19" t="s">
        <v>169</v>
      </c>
      <c r="L100" s="39" t="s">
        <v>217</v>
      </c>
      <c r="M100" s="40" t="s">
        <v>217</v>
      </c>
      <c r="N100" s="5">
        <v>0.0</v>
      </c>
      <c r="O100" s="2">
        <v>0.0</v>
      </c>
    </row>
    <row r="101" ht="15.75" customHeight="1">
      <c r="B101" s="50" t="s">
        <v>351</v>
      </c>
      <c r="C101" s="51" t="s">
        <v>174</v>
      </c>
      <c r="D101" s="41">
        <v>0.5</v>
      </c>
      <c r="E101" s="42">
        <v>0.5</v>
      </c>
      <c r="F101" s="2">
        <v>4.0</v>
      </c>
      <c r="G101" s="2">
        <v>4.0</v>
      </c>
      <c r="J101" s="52" t="s">
        <v>287</v>
      </c>
      <c r="K101" s="53" t="s">
        <v>170</v>
      </c>
      <c r="L101" s="41" t="s">
        <v>217</v>
      </c>
      <c r="M101" s="42" t="s">
        <v>217</v>
      </c>
      <c r="N101" s="5">
        <v>0.0</v>
      </c>
      <c r="O101" s="2">
        <v>0.0</v>
      </c>
    </row>
    <row r="102" ht="15.75" customHeight="1">
      <c r="B102" s="5" t="s">
        <v>351</v>
      </c>
      <c r="C102" s="2" t="s">
        <v>175</v>
      </c>
      <c r="D102" s="41">
        <v>0.75</v>
      </c>
      <c r="E102" s="42">
        <v>0.5</v>
      </c>
      <c r="F102" s="2">
        <v>4.0</v>
      </c>
      <c r="G102" s="2">
        <v>4.0</v>
      </c>
      <c r="J102" s="5" t="s">
        <v>287</v>
      </c>
      <c r="K102" s="2" t="s">
        <v>171</v>
      </c>
      <c r="L102" s="48" t="s">
        <v>217</v>
      </c>
      <c r="M102" s="49" t="s">
        <v>217</v>
      </c>
      <c r="N102" s="5">
        <v>0.0</v>
      </c>
      <c r="O102" s="2">
        <v>0.0</v>
      </c>
    </row>
    <row r="103" ht="15.75" customHeight="1">
      <c r="B103" s="5" t="s">
        <v>351</v>
      </c>
      <c r="C103" s="2" t="s">
        <v>176</v>
      </c>
      <c r="D103" s="41">
        <v>0.25</v>
      </c>
      <c r="E103" s="42">
        <v>0.0</v>
      </c>
      <c r="F103" s="2">
        <v>4.0</v>
      </c>
      <c r="G103" s="2">
        <v>4.0</v>
      </c>
      <c r="J103" s="5" t="s">
        <v>287</v>
      </c>
      <c r="K103" s="2" t="s">
        <v>172</v>
      </c>
      <c r="L103" s="41" t="s">
        <v>217</v>
      </c>
      <c r="M103" s="42" t="s">
        <v>217</v>
      </c>
      <c r="N103" s="5">
        <v>0.0</v>
      </c>
      <c r="O103" s="2">
        <v>0.0</v>
      </c>
    </row>
    <row r="104" ht="15.75" customHeight="1">
      <c r="B104" s="5" t="s">
        <v>351</v>
      </c>
      <c r="C104" s="2" t="s">
        <v>177</v>
      </c>
      <c r="D104" s="41">
        <v>0.5</v>
      </c>
      <c r="E104" s="42">
        <v>0.25</v>
      </c>
      <c r="F104" s="2">
        <v>4.0</v>
      </c>
      <c r="G104" s="2">
        <v>4.0</v>
      </c>
      <c r="J104" s="5" t="s">
        <v>287</v>
      </c>
      <c r="K104" s="2" t="s">
        <v>173</v>
      </c>
      <c r="L104" s="43" t="s">
        <v>217</v>
      </c>
      <c r="M104" s="44" t="s">
        <v>217</v>
      </c>
      <c r="N104" s="5">
        <v>0.0</v>
      </c>
      <c r="O104" s="2">
        <v>0.0</v>
      </c>
    </row>
    <row r="105" ht="15.75" customHeight="1">
      <c r="B105" s="5" t="s">
        <v>274</v>
      </c>
      <c r="C105" s="2" t="s">
        <v>250</v>
      </c>
      <c r="D105" s="41" t="s">
        <v>217</v>
      </c>
      <c r="E105" s="42" t="s">
        <v>217</v>
      </c>
      <c r="F105" s="2">
        <v>0.0</v>
      </c>
      <c r="G105" s="2">
        <v>4.0</v>
      </c>
      <c r="J105" s="38" t="s">
        <v>301</v>
      </c>
      <c r="K105" s="19" t="s">
        <v>169</v>
      </c>
      <c r="L105" s="58" t="s">
        <v>217</v>
      </c>
      <c r="M105" s="59" t="s">
        <v>217</v>
      </c>
      <c r="N105" s="5">
        <v>0.0</v>
      </c>
      <c r="O105" s="2">
        <v>0.0</v>
      </c>
    </row>
    <row r="106" ht="15.75" customHeight="1">
      <c r="B106" s="5" t="s">
        <v>274</v>
      </c>
      <c r="C106" s="2" t="s">
        <v>179</v>
      </c>
      <c r="D106" s="41" t="s">
        <v>217</v>
      </c>
      <c r="E106" s="42" t="s">
        <v>217</v>
      </c>
      <c r="F106" s="2">
        <v>0.0</v>
      </c>
      <c r="G106" s="2">
        <v>4.0</v>
      </c>
      <c r="J106" s="50" t="s">
        <v>301</v>
      </c>
      <c r="K106" s="51" t="s">
        <v>170</v>
      </c>
      <c r="L106" s="41" t="s">
        <v>217</v>
      </c>
      <c r="M106" s="42" t="s">
        <v>217</v>
      </c>
      <c r="N106" s="5">
        <v>0.0</v>
      </c>
      <c r="O106" s="2">
        <v>0.0</v>
      </c>
    </row>
    <row r="107" ht="15.75" customHeight="1">
      <c r="B107" s="5" t="s">
        <v>274</v>
      </c>
      <c r="C107" s="2" t="s">
        <v>180</v>
      </c>
      <c r="D107" s="41" t="s">
        <v>217</v>
      </c>
      <c r="E107" s="42" t="s">
        <v>217</v>
      </c>
      <c r="F107" s="2">
        <v>0.0</v>
      </c>
      <c r="G107" s="2">
        <v>4.0</v>
      </c>
      <c r="J107" s="5" t="s">
        <v>301</v>
      </c>
      <c r="K107" s="2" t="s">
        <v>171</v>
      </c>
      <c r="L107" s="41" t="s">
        <v>217</v>
      </c>
      <c r="M107" s="42" t="s">
        <v>217</v>
      </c>
      <c r="N107" s="5">
        <v>0.0</v>
      </c>
      <c r="O107" s="2">
        <v>0.0</v>
      </c>
    </row>
    <row r="108" ht="15.75" customHeight="1">
      <c r="B108" s="5" t="s">
        <v>274</v>
      </c>
      <c r="C108" s="2" t="s">
        <v>254</v>
      </c>
      <c r="D108" s="43" t="s">
        <v>217</v>
      </c>
      <c r="E108" s="44" t="s">
        <v>217</v>
      </c>
      <c r="F108" s="2">
        <v>0.0</v>
      </c>
      <c r="G108" s="2">
        <v>4.0</v>
      </c>
      <c r="J108" s="5" t="s">
        <v>301</v>
      </c>
      <c r="K108" s="2" t="s">
        <v>172</v>
      </c>
      <c r="L108" s="41" t="s">
        <v>217</v>
      </c>
      <c r="M108" s="42" t="s">
        <v>217</v>
      </c>
      <c r="N108" s="5">
        <v>0.0</v>
      </c>
      <c r="O108" s="2">
        <v>0.0</v>
      </c>
    </row>
    <row r="109" ht="15.75" customHeight="1">
      <c r="B109" s="56" t="s">
        <v>352</v>
      </c>
      <c r="C109" s="57" t="s">
        <v>169</v>
      </c>
      <c r="D109" s="39">
        <v>0.5</v>
      </c>
      <c r="E109" s="40">
        <v>0.25</v>
      </c>
      <c r="F109" s="2">
        <v>4.0</v>
      </c>
      <c r="G109" s="2">
        <v>4.0</v>
      </c>
      <c r="J109" s="5" t="s">
        <v>301</v>
      </c>
      <c r="K109" s="2" t="s">
        <v>173</v>
      </c>
      <c r="L109" s="43" t="s">
        <v>217</v>
      </c>
      <c r="M109" s="44" t="s">
        <v>217</v>
      </c>
      <c r="N109" s="5">
        <v>0.0</v>
      </c>
      <c r="O109" s="2">
        <v>0.0</v>
      </c>
    </row>
    <row r="110" ht="15.75" customHeight="1">
      <c r="B110" s="5" t="s">
        <v>352</v>
      </c>
      <c r="C110" s="2" t="s">
        <v>170</v>
      </c>
      <c r="D110" s="48">
        <v>0.75</v>
      </c>
      <c r="E110" s="49">
        <v>0.75</v>
      </c>
      <c r="F110" s="2">
        <v>4.0</v>
      </c>
      <c r="G110" s="2">
        <v>4.0</v>
      </c>
      <c r="J110" s="38" t="s">
        <v>239</v>
      </c>
      <c r="K110" s="19" t="s">
        <v>169</v>
      </c>
      <c r="L110" s="39" t="s">
        <v>217</v>
      </c>
      <c r="M110" s="40" t="s">
        <v>217</v>
      </c>
      <c r="N110" s="5">
        <v>0.0</v>
      </c>
      <c r="O110" s="2">
        <v>0.0</v>
      </c>
    </row>
    <row r="111" ht="15.75" customHeight="1">
      <c r="B111" s="5" t="s">
        <v>352</v>
      </c>
      <c r="C111" s="2" t="s">
        <v>171</v>
      </c>
      <c r="D111" s="41">
        <v>0.5</v>
      </c>
      <c r="E111" s="42">
        <v>0.5</v>
      </c>
      <c r="F111" s="2">
        <v>4.0</v>
      </c>
      <c r="G111" s="2">
        <v>4.0</v>
      </c>
      <c r="J111" s="5" t="s">
        <v>239</v>
      </c>
      <c r="K111" s="2" t="s">
        <v>170</v>
      </c>
      <c r="L111" s="41" t="s">
        <v>217</v>
      </c>
      <c r="M111" s="42" t="s">
        <v>217</v>
      </c>
      <c r="N111" s="5">
        <v>0.0</v>
      </c>
      <c r="O111" s="2">
        <v>0.0</v>
      </c>
    </row>
    <row r="112" ht="15.75" customHeight="1">
      <c r="B112" s="5" t="s">
        <v>352</v>
      </c>
      <c r="C112" s="2" t="s">
        <v>172</v>
      </c>
      <c r="D112" s="41">
        <v>0.5</v>
      </c>
      <c r="E112" s="42">
        <v>0.25</v>
      </c>
      <c r="F112" s="2">
        <v>4.0</v>
      </c>
      <c r="G112" s="2">
        <v>4.0</v>
      </c>
      <c r="J112" s="5" t="s">
        <v>239</v>
      </c>
      <c r="K112" s="2" t="s">
        <v>171</v>
      </c>
      <c r="L112" s="41" t="s">
        <v>217</v>
      </c>
      <c r="M112" s="42" t="s">
        <v>217</v>
      </c>
      <c r="N112" s="5">
        <v>0.0</v>
      </c>
      <c r="O112" s="2">
        <v>0.0</v>
      </c>
    </row>
    <row r="113" ht="15.75" customHeight="1">
      <c r="B113" s="5" t="s">
        <v>352</v>
      </c>
      <c r="C113" s="2" t="s">
        <v>173</v>
      </c>
      <c r="D113" s="41">
        <v>0.5</v>
      </c>
      <c r="E113" s="42">
        <v>0.25</v>
      </c>
      <c r="F113" s="2">
        <v>4.0</v>
      </c>
      <c r="G113" s="2">
        <v>4.0</v>
      </c>
      <c r="J113" s="5" t="s">
        <v>239</v>
      </c>
      <c r="K113" s="2" t="s">
        <v>172</v>
      </c>
      <c r="L113" s="41" t="s">
        <v>217</v>
      </c>
      <c r="M113" s="42" t="s">
        <v>217</v>
      </c>
      <c r="N113" s="5">
        <v>0.0</v>
      </c>
      <c r="O113" s="2">
        <v>0.0</v>
      </c>
    </row>
    <row r="114" ht="15.75" customHeight="1">
      <c r="B114" s="5" t="s">
        <v>352</v>
      </c>
      <c r="C114" s="2" t="s">
        <v>174</v>
      </c>
      <c r="D114" s="41">
        <v>0.25</v>
      </c>
      <c r="E114" s="42">
        <v>0.25</v>
      </c>
      <c r="F114" s="2">
        <v>4.0</v>
      </c>
      <c r="G114" s="2">
        <v>4.0</v>
      </c>
      <c r="J114" s="5" t="s">
        <v>239</v>
      </c>
      <c r="K114" s="2" t="s">
        <v>173</v>
      </c>
      <c r="L114" s="43" t="s">
        <v>217</v>
      </c>
      <c r="M114" s="44" t="s">
        <v>217</v>
      </c>
      <c r="N114" s="5">
        <v>0.0</v>
      </c>
      <c r="O114" s="2">
        <v>0.0</v>
      </c>
    </row>
    <row r="115" ht="15.75" customHeight="1">
      <c r="B115" s="5" t="s">
        <v>352</v>
      </c>
      <c r="C115" s="2" t="s">
        <v>175</v>
      </c>
      <c r="D115" s="41">
        <v>0.25</v>
      </c>
      <c r="E115" s="42">
        <v>0.25</v>
      </c>
      <c r="F115" s="2">
        <v>4.0</v>
      </c>
      <c r="G115" s="2">
        <v>4.0</v>
      </c>
      <c r="J115" s="38" t="s">
        <v>299</v>
      </c>
      <c r="K115" s="19" t="s">
        <v>169</v>
      </c>
      <c r="L115" s="39" t="s">
        <v>217</v>
      </c>
      <c r="M115" s="40" t="s">
        <v>217</v>
      </c>
      <c r="N115" s="5">
        <v>0.0</v>
      </c>
      <c r="O115" s="2">
        <v>0.0</v>
      </c>
    </row>
    <row r="116" ht="15.75" customHeight="1">
      <c r="B116" s="5" t="s">
        <v>352</v>
      </c>
      <c r="C116" s="2" t="s">
        <v>176</v>
      </c>
      <c r="D116" s="41">
        <v>0.5</v>
      </c>
      <c r="E116" s="42">
        <v>0.25</v>
      </c>
      <c r="F116" s="2">
        <v>4.0</v>
      </c>
      <c r="G116" s="2">
        <v>4.0</v>
      </c>
      <c r="J116" s="5" t="s">
        <v>299</v>
      </c>
      <c r="K116" s="2" t="s">
        <v>170</v>
      </c>
      <c r="L116" s="41" t="s">
        <v>217</v>
      </c>
      <c r="M116" s="42" t="s">
        <v>217</v>
      </c>
      <c r="N116" s="5">
        <v>0.0</v>
      </c>
      <c r="O116" s="2">
        <v>0.0</v>
      </c>
    </row>
    <row r="117" ht="15.75" customHeight="1">
      <c r="B117" s="5" t="s">
        <v>352</v>
      </c>
      <c r="C117" s="2" t="s">
        <v>177</v>
      </c>
      <c r="D117" s="41">
        <v>0.25</v>
      </c>
      <c r="E117" s="42">
        <v>0.0</v>
      </c>
      <c r="F117" s="2">
        <v>4.0</v>
      </c>
      <c r="G117" s="2">
        <v>4.0</v>
      </c>
      <c r="J117" s="5" t="s">
        <v>299</v>
      </c>
      <c r="K117" s="2" t="s">
        <v>171</v>
      </c>
      <c r="L117" s="41" t="s">
        <v>217</v>
      </c>
      <c r="M117" s="42" t="s">
        <v>217</v>
      </c>
      <c r="N117" s="5">
        <v>0.0</v>
      </c>
      <c r="O117" s="2">
        <v>0.0</v>
      </c>
    </row>
    <row r="118" ht="15.75" customHeight="1">
      <c r="B118" s="5" t="s">
        <v>283</v>
      </c>
      <c r="C118" s="2" t="s">
        <v>250</v>
      </c>
      <c r="D118" s="43" t="s">
        <v>217</v>
      </c>
      <c r="E118" s="44" t="s">
        <v>217</v>
      </c>
      <c r="F118" s="2">
        <v>0.0</v>
      </c>
      <c r="G118" s="2">
        <v>4.0</v>
      </c>
      <c r="J118" s="5" t="s">
        <v>299</v>
      </c>
      <c r="K118" s="2" t="s">
        <v>172</v>
      </c>
      <c r="L118" s="41" t="s">
        <v>217</v>
      </c>
      <c r="M118" s="42" t="s">
        <v>217</v>
      </c>
      <c r="N118" s="5">
        <v>0.0</v>
      </c>
      <c r="O118" s="2">
        <v>0.0</v>
      </c>
    </row>
    <row r="119" ht="15.75" customHeight="1">
      <c r="B119" s="50" t="s">
        <v>283</v>
      </c>
      <c r="C119" s="51" t="s">
        <v>179</v>
      </c>
      <c r="D119" s="41" t="s">
        <v>217</v>
      </c>
      <c r="E119" s="42" t="s">
        <v>217</v>
      </c>
      <c r="F119" s="2">
        <v>0.0</v>
      </c>
      <c r="G119" s="2">
        <v>4.0</v>
      </c>
      <c r="J119" s="5" t="s">
        <v>299</v>
      </c>
      <c r="K119" s="2" t="s">
        <v>173</v>
      </c>
      <c r="L119" s="43" t="s">
        <v>217</v>
      </c>
      <c r="M119" s="44" t="s">
        <v>217</v>
      </c>
      <c r="N119" s="5">
        <v>0.0</v>
      </c>
      <c r="O119" s="2">
        <v>0.0</v>
      </c>
    </row>
    <row r="120" ht="15.75" customHeight="1">
      <c r="B120" s="5" t="s">
        <v>283</v>
      </c>
      <c r="C120" s="2" t="s">
        <v>180</v>
      </c>
      <c r="D120" s="41" t="s">
        <v>217</v>
      </c>
      <c r="E120" s="42" t="s">
        <v>217</v>
      </c>
      <c r="F120" s="2">
        <v>0.0</v>
      </c>
      <c r="G120" s="2">
        <v>4.0</v>
      </c>
      <c r="J120" s="38" t="s">
        <v>291</v>
      </c>
      <c r="K120" s="19" t="s">
        <v>169</v>
      </c>
      <c r="L120" s="39" t="s">
        <v>217</v>
      </c>
      <c r="M120" s="40" t="s">
        <v>217</v>
      </c>
      <c r="N120" s="5">
        <v>0.0</v>
      </c>
      <c r="O120" s="2">
        <v>0.0</v>
      </c>
    </row>
    <row r="121" ht="15.75" customHeight="1">
      <c r="B121" s="45" t="s">
        <v>283</v>
      </c>
      <c r="C121" s="30" t="s">
        <v>254</v>
      </c>
      <c r="D121" s="46" t="s">
        <v>217</v>
      </c>
      <c r="E121" s="47" t="s">
        <v>217</v>
      </c>
      <c r="F121" s="2">
        <v>0.0</v>
      </c>
      <c r="G121" s="2">
        <v>4.0</v>
      </c>
      <c r="J121" s="5" t="s">
        <v>291</v>
      </c>
      <c r="K121" s="2" t="s">
        <v>170</v>
      </c>
      <c r="L121" s="41" t="s">
        <v>217</v>
      </c>
      <c r="M121" s="42" t="s">
        <v>217</v>
      </c>
      <c r="N121" s="5">
        <v>0.0</v>
      </c>
      <c r="O121" s="2">
        <v>0.0</v>
      </c>
    </row>
    <row r="122" ht="15.75" customHeight="1">
      <c r="B122" s="5" t="s">
        <v>353</v>
      </c>
      <c r="C122" s="2" t="s">
        <v>169</v>
      </c>
      <c r="D122" s="48">
        <v>0.0</v>
      </c>
      <c r="E122" s="49">
        <v>0.0</v>
      </c>
      <c r="F122" s="2">
        <v>3.0</v>
      </c>
      <c r="G122" s="2">
        <v>3.0</v>
      </c>
      <c r="J122" s="5" t="s">
        <v>291</v>
      </c>
      <c r="K122" s="2" t="s">
        <v>171</v>
      </c>
      <c r="L122" s="41" t="s">
        <v>217</v>
      </c>
      <c r="M122" s="42" t="s">
        <v>217</v>
      </c>
      <c r="N122" s="5">
        <v>0.0</v>
      </c>
      <c r="O122" s="2">
        <v>0.0</v>
      </c>
    </row>
    <row r="123" ht="15.75" customHeight="1">
      <c r="B123" s="5" t="s">
        <v>353</v>
      </c>
      <c r="C123" s="2" t="s">
        <v>170</v>
      </c>
      <c r="D123" s="41">
        <v>0.0</v>
      </c>
      <c r="E123" s="42">
        <v>0.0</v>
      </c>
      <c r="F123" s="2">
        <v>3.0</v>
      </c>
      <c r="G123" s="2">
        <v>3.0</v>
      </c>
      <c r="J123" s="5" t="s">
        <v>291</v>
      </c>
      <c r="K123" s="2" t="s">
        <v>172</v>
      </c>
      <c r="L123" s="41" t="s">
        <v>217</v>
      </c>
      <c r="M123" s="42" t="s">
        <v>217</v>
      </c>
      <c r="N123" s="5">
        <v>0.0</v>
      </c>
      <c r="O123" s="2">
        <v>0.0</v>
      </c>
    </row>
    <row r="124" ht="15.75" customHeight="1">
      <c r="B124" s="5" t="s">
        <v>353</v>
      </c>
      <c r="C124" s="2" t="s">
        <v>171</v>
      </c>
      <c r="D124" s="41">
        <v>0.0</v>
      </c>
      <c r="E124" s="42">
        <v>0.0</v>
      </c>
      <c r="F124" s="2">
        <v>3.0</v>
      </c>
      <c r="G124" s="2">
        <v>3.0</v>
      </c>
      <c r="J124" s="5" t="s">
        <v>291</v>
      </c>
      <c r="K124" s="2" t="s">
        <v>173</v>
      </c>
      <c r="L124" s="43" t="s">
        <v>217</v>
      </c>
      <c r="M124" s="44" t="s">
        <v>217</v>
      </c>
      <c r="N124" s="5">
        <v>0.0</v>
      </c>
      <c r="O124" s="2">
        <v>0.0</v>
      </c>
    </row>
    <row r="125" ht="15.75" customHeight="1">
      <c r="B125" s="5" t="s">
        <v>353</v>
      </c>
      <c r="C125" s="2" t="s">
        <v>172</v>
      </c>
      <c r="D125" s="41">
        <v>0.0</v>
      </c>
      <c r="E125" s="42">
        <v>0.0</v>
      </c>
      <c r="F125" s="2">
        <v>3.0</v>
      </c>
      <c r="G125" s="2">
        <v>3.0</v>
      </c>
      <c r="J125" s="38" t="s">
        <v>238</v>
      </c>
      <c r="K125" s="19" t="s">
        <v>169</v>
      </c>
      <c r="L125" s="39" t="s">
        <v>217</v>
      </c>
      <c r="M125" s="40" t="s">
        <v>217</v>
      </c>
      <c r="N125" s="5">
        <v>0.0</v>
      </c>
      <c r="O125" s="2">
        <v>0.0</v>
      </c>
    </row>
    <row r="126" ht="15.75" customHeight="1">
      <c r="B126" s="5" t="s">
        <v>353</v>
      </c>
      <c r="C126" s="2" t="s">
        <v>173</v>
      </c>
      <c r="D126" s="41">
        <v>0.0</v>
      </c>
      <c r="E126" s="42">
        <v>0.0</v>
      </c>
      <c r="F126" s="2">
        <v>3.0</v>
      </c>
      <c r="G126" s="2">
        <v>3.0</v>
      </c>
      <c r="J126" s="5" t="s">
        <v>238</v>
      </c>
      <c r="K126" s="2" t="s">
        <v>170</v>
      </c>
      <c r="L126" s="41" t="s">
        <v>217</v>
      </c>
      <c r="M126" s="42" t="s">
        <v>217</v>
      </c>
      <c r="N126" s="5">
        <v>0.0</v>
      </c>
      <c r="O126" s="2">
        <v>0.0</v>
      </c>
    </row>
    <row r="127" ht="15.75" customHeight="1">
      <c r="B127" s="52" t="s">
        <v>353</v>
      </c>
      <c r="C127" s="53" t="s">
        <v>174</v>
      </c>
      <c r="D127" s="41">
        <v>0.0</v>
      </c>
      <c r="E127" s="42">
        <v>0.0</v>
      </c>
      <c r="F127" s="2">
        <v>3.0</v>
      </c>
      <c r="G127" s="2">
        <v>3.0</v>
      </c>
      <c r="J127" s="5" t="s">
        <v>238</v>
      </c>
      <c r="K127" s="2" t="s">
        <v>171</v>
      </c>
      <c r="L127" s="41" t="s">
        <v>217</v>
      </c>
      <c r="M127" s="42" t="s">
        <v>217</v>
      </c>
      <c r="N127" s="5">
        <v>0.0</v>
      </c>
      <c r="O127" s="2">
        <v>0.0</v>
      </c>
    </row>
    <row r="128" ht="15.75" customHeight="1">
      <c r="B128" s="5" t="s">
        <v>353</v>
      </c>
      <c r="C128" s="2" t="s">
        <v>175</v>
      </c>
      <c r="D128" s="48">
        <v>0.0</v>
      </c>
      <c r="E128" s="49">
        <v>0.0</v>
      </c>
      <c r="F128" s="2">
        <v>3.0</v>
      </c>
      <c r="G128" s="2">
        <v>3.0</v>
      </c>
      <c r="J128" s="5" t="s">
        <v>238</v>
      </c>
      <c r="K128" s="2" t="s">
        <v>172</v>
      </c>
      <c r="L128" s="41" t="s">
        <v>217</v>
      </c>
      <c r="M128" s="42" t="s">
        <v>217</v>
      </c>
      <c r="N128" s="5">
        <v>0.0</v>
      </c>
      <c r="O128" s="2">
        <v>0.0</v>
      </c>
    </row>
    <row r="129" ht="15.75" customHeight="1">
      <c r="B129" s="5" t="s">
        <v>353</v>
      </c>
      <c r="C129" s="2" t="s">
        <v>176</v>
      </c>
      <c r="D129" s="41">
        <v>0.0</v>
      </c>
      <c r="E129" s="42">
        <v>0.0</v>
      </c>
      <c r="F129" s="2">
        <v>3.0</v>
      </c>
      <c r="G129" s="2">
        <v>3.0</v>
      </c>
      <c r="J129" s="5" t="s">
        <v>238</v>
      </c>
      <c r="K129" s="2" t="s">
        <v>173</v>
      </c>
      <c r="L129" s="43" t="s">
        <v>217</v>
      </c>
      <c r="M129" s="44" t="s">
        <v>217</v>
      </c>
      <c r="N129" s="5">
        <v>0.0</v>
      </c>
      <c r="O129" s="2">
        <v>0.0</v>
      </c>
    </row>
    <row r="130" ht="15.75" customHeight="1">
      <c r="B130" s="5" t="s">
        <v>353</v>
      </c>
      <c r="C130" s="2" t="s">
        <v>177</v>
      </c>
      <c r="D130" s="41">
        <v>0.33</v>
      </c>
      <c r="E130" s="42">
        <v>0.33</v>
      </c>
      <c r="F130" s="2">
        <v>3.0</v>
      </c>
      <c r="G130" s="2">
        <v>3.0</v>
      </c>
      <c r="J130" s="38" t="s">
        <v>296</v>
      </c>
      <c r="K130" s="19" t="s">
        <v>169</v>
      </c>
      <c r="L130" s="39" t="s">
        <v>217</v>
      </c>
      <c r="M130" s="40" t="s">
        <v>217</v>
      </c>
      <c r="N130" s="5">
        <v>0.0</v>
      </c>
      <c r="O130" s="2">
        <v>0.0</v>
      </c>
    </row>
    <row r="131" ht="15.75" customHeight="1">
      <c r="B131" s="5" t="s">
        <v>276</v>
      </c>
      <c r="C131" s="2" t="s">
        <v>250</v>
      </c>
      <c r="D131" s="41" t="s">
        <v>217</v>
      </c>
      <c r="E131" s="42" t="s">
        <v>217</v>
      </c>
      <c r="F131" s="2">
        <v>0.0</v>
      </c>
      <c r="G131" s="2">
        <v>3.0</v>
      </c>
      <c r="J131" s="5" t="s">
        <v>296</v>
      </c>
      <c r="K131" s="2" t="s">
        <v>170</v>
      </c>
      <c r="L131" s="41" t="s">
        <v>217</v>
      </c>
      <c r="M131" s="42" t="s">
        <v>217</v>
      </c>
      <c r="N131" s="5">
        <v>0.0</v>
      </c>
      <c r="O131" s="2">
        <v>0.0</v>
      </c>
    </row>
    <row r="132" ht="15.75" customHeight="1">
      <c r="B132" s="5" t="s">
        <v>276</v>
      </c>
      <c r="C132" s="2" t="s">
        <v>179</v>
      </c>
      <c r="D132" s="41" t="s">
        <v>217</v>
      </c>
      <c r="E132" s="42" t="s">
        <v>217</v>
      </c>
      <c r="F132" s="2">
        <v>0.0</v>
      </c>
      <c r="G132" s="2">
        <v>3.0</v>
      </c>
      <c r="J132" s="5" t="s">
        <v>296</v>
      </c>
      <c r="K132" s="2" t="s">
        <v>171</v>
      </c>
      <c r="L132" s="41" t="s">
        <v>217</v>
      </c>
      <c r="M132" s="42" t="s">
        <v>217</v>
      </c>
      <c r="N132" s="5">
        <v>0.0</v>
      </c>
      <c r="O132" s="2">
        <v>0.0</v>
      </c>
    </row>
    <row r="133" ht="15.75" customHeight="1">
      <c r="B133" s="5" t="s">
        <v>276</v>
      </c>
      <c r="C133" s="2" t="s">
        <v>180</v>
      </c>
      <c r="D133" s="41" t="s">
        <v>217</v>
      </c>
      <c r="E133" s="42" t="s">
        <v>217</v>
      </c>
      <c r="F133" s="2">
        <v>0.0</v>
      </c>
      <c r="G133" s="2">
        <v>3.0</v>
      </c>
      <c r="J133" s="5" t="s">
        <v>296</v>
      </c>
      <c r="K133" s="2" t="s">
        <v>172</v>
      </c>
      <c r="L133" s="41" t="s">
        <v>217</v>
      </c>
      <c r="M133" s="42" t="s">
        <v>217</v>
      </c>
      <c r="N133" s="5">
        <v>0.0</v>
      </c>
      <c r="O133" s="2">
        <v>0.0</v>
      </c>
    </row>
    <row r="134" ht="15.75" customHeight="1">
      <c r="B134" s="5" t="s">
        <v>276</v>
      </c>
      <c r="C134" s="2" t="s">
        <v>254</v>
      </c>
      <c r="D134" s="43" t="s">
        <v>217</v>
      </c>
      <c r="E134" s="44" t="s">
        <v>217</v>
      </c>
      <c r="F134" s="2">
        <v>0.0</v>
      </c>
      <c r="G134" s="2">
        <v>3.0</v>
      </c>
      <c r="J134" s="5" t="s">
        <v>296</v>
      </c>
      <c r="K134" s="2" t="s">
        <v>173</v>
      </c>
      <c r="L134" s="43" t="s">
        <v>217</v>
      </c>
      <c r="M134" s="44" t="s">
        <v>217</v>
      </c>
      <c r="N134" s="5">
        <v>0.0</v>
      </c>
      <c r="O134" s="2">
        <v>0.0</v>
      </c>
    </row>
    <row r="135" ht="15.75" customHeight="1">
      <c r="B135" s="38" t="s">
        <v>354</v>
      </c>
      <c r="C135" s="19" t="s">
        <v>169</v>
      </c>
      <c r="D135" s="39">
        <v>1.0</v>
      </c>
      <c r="E135" s="40">
        <v>1.0</v>
      </c>
      <c r="F135" s="2">
        <v>2.0</v>
      </c>
      <c r="G135" s="2">
        <v>2.0</v>
      </c>
      <c r="J135" s="38" t="s">
        <v>290</v>
      </c>
      <c r="K135" s="19" t="s">
        <v>169</v>
      </c>
      <c r="L135" s="39" t="s">
        <v>217</v>
      </c>
      <c r="M135" s="40" t="s">
        <v>217</v>
      </c>
      <c r="N135" s="5">
        <v>0.0</v>
      </c>
      <c r="O135" s="2">
        <v>0.0</v>
      </c>
    </row>
    <row r="136" ht="15.75" customHeight="1">
      <c r="B136" s="5" t="s">
        <v>354</v>
      </c>
      <c r="C136" s="2" t="s">
        <v>170</v>
      </c>
      <c r="D136" s="43">
        <v>1.0</v>
      </c>
      <c r="E136" s="44">
        <v>1.0</v>
      </c>
      <c r="F136" s="2">
        <v>2.0</v>
      </c>
      <c r="G136" s="2">
        <v>2.0</v>
      </c>
      <c r="J136" s="5" t="s">
        <v>290</v>
      </c>
      <c r="K136" s="2" t="s">
        <v>170</v>
      </c>
      <c r="L136" s="41" t="s">
        <v>217</v>
      </c>
      <c r="M136" s="42" t="s">
        <v>217</v>
      </c>
      <c r="N136" s="5">
        <v>0.0</v>
      </c>
      <c r="O136" s="2">
        <v>0.0</v>
      </c>
    </row>
    <row r="137" ht="15.75" customHeight="1">
      <c r="B137" s="50" t="s">
        <v>354</v>
      </c>
      <c r="C137" s="51" t="s">
        <v>171</v>
      </c>
      <c r="D137" s="41">
        <v>0.5</v>
      </c>
      <c r="E137" s="42">
        <v>0.0</v>
      </c>
      <c r="F137" s="2">
        <v>2.0</v>
      </c>
      <c r="G137" s="2">
        <v>2.0</v>
      </c>
      <c r="J137" s="5" t="s">
        <v>290</v>
      </c>
      <c r="K137" s="2" t="s">
        <v>171</v>
      </c>
      <c r="L137" s="41" t="s">
        <v>217</v>
      </c>
      <c r="M137" s="42" t="s">
        <v>217</v>
      </c>
      <c r="N137" s="5">
        <v>0.0</v>
      </c>
      <c r="O137" s="2">
        <v>0.0</v>
      </c>
    </row>
    <row r="138" ht="15.75" customHeight="1">
      <c r="B138" s="5" t="s">
        <v>354</v>
      </c>
      <c r="C138" s="2" t="s">
        <v>172</v>
      </c>
      <c r="D138" s="41">
        <v>0.0</v>
      </c>
      <c r="E138" s="42">
        <v>0.0</v>
      </c>
      <c r="F138" s="2">
        <v>2.0</v>
      </c>
      <c r="G138" s="2">
        <v>2.0</v>
      </c>
      <c r="J138" s="5" t="s">
        <v>290</v>
      </c>
      <c r="K138" s="2" t="s">
        <v>172</v>
      </c>
      <c r="L138" s="41" t="s">
        <v>217</v>
      </c>
      <c r="M138" s="42" t="s">
        <v>217</v>
      </c>
      <c r="N138" s="5">
        <v>0.0</v>
      </c>
      <c r="O138" s="2">
        <v>0.0</v>
      </c>
    </row>
    <row r="139" ht="15.75" customHeight="1">
      <c r="B139" s="5" t="s">
        <v>354</v>
      </c>
      <c r="C139" s="2" t="s">
        <v>173</v>
      </c>
      <c r="D139" s="41">
        <v>0.5</v>
      </c>
      <c r="E139" s="42">
        <v>0.5</v>
      </c>
      <c r="F139" s="2">
        <v>2.0</v>
      </c>
      <c r="G139" s="2">
        <v>2.0</v>
      </c>
      <c r="J139" s="5" t="s">
        <v>290</v>
      </c>
      <c r="K139" s="2" t="s">
        <v>173</v>
      </c>
      <c r="L139" s="43" t="s">
        <v>217</v>
      </c>
      <c r="M139" s="44" t="s">
        <v>217</v>
      </c>
      <c r="N139" s="5">
        <v>0.0</v>
      </c>
      <c r="O139" s="2">
        <v>0.0</v>
      </c>
    </row>
    <row r="140" ht="15.75" customHeight="1">
      <c r="B140" s="5" t="s">
        <v>354</v>
      </c>
      <c r="C140" s="2" t="s">
        <v>174</v>
      </c>
      <c r="D140" s="41">
        <v>0.0</v>
      </c>
      <c r="E140" s="42">
        <v>0.0</v>
      </c>
      <c r="F140" s="2">
        <v>2.0</v>
      </c>
      <c r="G140" s="2">
        <v>2.0</v>
      </c>
      <c r="J140" s="38" t="s">
        <v>295</v>
      </c>
      <c r="K140" s="19" t="s">
        <v>169</v>
      </c>
      <c r="L140" s="39" t="s">
        <v>217</v>
      </c>
      <c r="M140" s="40" t="s">
        <v>217</v>
      </c>
      <c r="N140" s="5">
        <v>0.0</v>
      </c>
      <c r="O140" s="2">
        <v>0.0</v>
      </c>
    </row>
    <row r="141" ht="15.75" customHeight="1">
      <c r="B141" s="5" t="s">
        <v>354</v>
      </c>
      <c r="C141" s="2" t="s">
        <v>175</v>
      </c>
      <c r="D141" s="41">
        <v>0.5</v>
      </c>
      <c r="E141" s="42">
        <v>0.0</v>
      </c>
      <c r="F141" s="2">
        <v>2.0</v>
      </c>
      <c r="G141" s="2">
        <v>2.0</v>
      </c>
      <c r="J141" s="5" t="s">
        <v>295</v>
      </c>
      <c r="K141" s="2" t="s">
        <v>170</v>
      </c>
      <c r="L141" s="41" t="s">
        <v>217</v>
      </c>
      <c r="M141" s="42" t="s">
        <v>217</v>
      </c>
      <c r="N141" s="5">
        <v>0.0</v>
      </c>
      <c r="O141" s="2">
        <v>0.0</v>
      </c>
    </row>
    <row r="142" ht="15.75" customHeight="1">
      <c r="B142" s="5" t="s">
        <v>354</v>
      </c>
      <c r="C142" s="2" t="s">
        <v>176</v>
      </c>
      <c r="D142" s="41">
        <v>0.5</v>
      </c>
      <c r="E142" s="42">
        <v>0.0</v>
      </c>
      <c r="F142" s="2">
        <v>2.0</v>
      </c>
      <c r="G142" s="2">
        <v>2.0</v>
      </c>
      <c r="J142" s="5" t="s">
        <v>295</v>
      </c>
      <c r="K142" s="2" t="s">
        <v>171</v>
      </c>
      <c r="L142" s="41" t="s">
        <v>217</v>
      </c>
      <c r="M142" s="42" t="s">
        <v>217</v>
      </c>
      <c r="N142" s="5">
        <v>0.0</v>
      </c>
      <c r="O142" s="2">
        <v>0.0</v>
      </c>
    </row>
    <row r="143" ht="15.75" customHeight="1">
      <c r="B143" s="5" t="s">
        <v>354</v>
      </c>
      <c r="C143" s="2" t="s">
        <v>177</v>
      </c>
      <c r="D143" s="41">
        <v>0.0</v>
      </c>
      <c r="E143" s="42">
        <v>0.0</v>
      </c>
      <c r="F143" s="2">
        <v>2.0</v>
      </c>
      <c r="G143" s="2">
        <v>2.0</v>
      </c>
      <c r="J143" s="5" t="s">
        <v>295</v>
      </c>
      <c r="K143" s="2" t="s">
        <v>172</v>
      </c>
      <c r="L143" s="41" t="s">
        <v>217</v>
      </c>
      <c r="M143" s="42" t="s">
        <v>217</v>
      </c>
      <c r="N143" s="5">
        <v>0.0</v>
      </c>
      <c r="O143" s="2">
        <v>0.0</v>
      </c>
    </row>
    <row r="144" ht="15.75" customHeight="1">
      <c r="B144" s="5" t="s">
        <v>280</v>
      </c>
      <c r="C144" s="2" t="s">
        <v>180</v>
      </c>
      <c r="D144" s="41">
        <v>1.0</v>
      </c>
      <c r="E144" s="42">
        <v>1.0</v>
      </c>
      <c r="F144" s="2">
        <v>1.0</v>
      </c>
      <c r="G144" s="2">
        <v>2.0</v>
      </c>
      <c r="J144" s="5" t="s">
        <v>295</v>
      </c>
      <c r="K144" s="2" t="s">
        <v>173</v>
      </c>
      <c r="L144" s="43" t="s">
        <v>217</v>
      </c>
      <c r="M144" s="44" t="s">
        <v>217</v>
      </c>
      <c r="N144" s="5">
        <v>0.0</v>
      </c>
      <c r="O144" s="2">
        <v>0.0</v>
      </c>
    </row>
    <row r="145" ht="15.75" customHeight="1">
      <c r="B145" s="52" t="s">
        <v>280</v>
      </c>
      <c r="C145" s="53" t="s">
        <v>254</v>
      </c>
      <c r="D145" s="41">
        <v>1.0</v>
      </c>
      <c r="E145" s="42">
        <v>1.0</v>
      </c>
      <c r="F145" s="2">
        <v>1.0</v>
      </c>
      <c r="G145" s="2">
        <v>2.0</v>
      </c>
      <c r="J145" s="38" t="s">
        <v>294</v>
      </c>
      <c r="K145" s="19" t="s">
        <v>169</v>
      </c>
      <c r="L145" s="39" t="s">
        <v>217</v>
      </c>
      <c r="M145" s="40" t="s">
        <v>217</v>
      </c>
      <c r="N145" s="5">
        <v>0.0</v>
      </c>
      <c r="O145" s="2">
        <v>0.0</v>
      </c>
    </row>
    <row r="146" ht="15.75" customHeight="1">
      <c r="B146" s="5" t="s">
        <v>279</v>
      </c>
      <c r="C146" s="2" t="s">
        <v>250</v>
      </c>
      <c r="D146" s="48" t="s">
        <v>217</v>
      </c>
      <c r="E146" s="49" t="s">
        <v>217</v>
      </c>
      <c r="F146" s="2">
        <v>0.0</v>
      </c>
      <c r="G146" s="2">
        <v>2.0</v>
      </c>
      <c r="J146" s="5" t="s">
        <v>294</v>
      </c>
      <c r="K146" s="2" t="s">
        <v>170</v>
      </c>
      <c r="L146" s="41" t="s">
        <v>217</v>
      </c>
      <c r="M146" s="42" t="s">
        <v>217</v>
      </c>
      <c r="N146" s="5">
        <v>0.0</v>
      </c>
      <c r="O146" s="2">
        <v>0.0</v>
      </c>
    </row>
    <row r="147" ht="15.75" customHeight="1">
      <c r="B147" s="45" t="s">
        <v>279</v>
      </c>
      <c r="C147" s="30" t="s">
        <v>179</v>
      </c>
      <c r="D147" s="46" t="s">
        <v>217</v>
      </c>
      <c r="E147" s="47" t="s">
        <v>217</v>
      </c>
      <c r="F147" s="2">
        <v>0.0</v>
      </c>
      <c r="G147" s="2">
        <v>2.0</v>
      </c>
      <c r="J147" s="5" t="s">
        <v>294</v>
      </c>
      <c r="K147" s="2" t="s">
        <v>171</v>
      </c>
      <c r="L147" s="41" t="s">
        <v>217</v>
      </c>
      <c r="M147" s="42" t="s">
        <v>217</v>
      </c>
      <c r="N147" s="5">
        <v>0.0</v>
      </c>
      <c r="O147" s="2">
        <v>0.0</v>
      </c>
    </row>
    <row r="148" ht="15.75" customHeight="1">
      <c r="B148" s="5" t="s">
        <v>355</v>
      </c>
      <c r="C148" s="2" t="s">
        <v>169</v>
      </c>
      <c r="D148" s="48">
        <v>1.0</v>
      </c>
      <c r="E148" s="49">
        <v>0.0</v>
      </c>
      <c r="F148" s="2">
        <v>2.0</v>
      </c>
      <c r="G148" s="2">
        <v>2.0</v>
      </c>
      <c r="J148" s="5" t="s">
        <v>294</v>
      </c>
      <c r="K148" s="2" t="s">
        <v>172</v>
      </c>
      <c r="L148" s="41" t="s">
        <v>217</v>
      </c>
      <c r="M148" s="42" t="s">
        <v>217</v>
      </c>
      <c r="N148" s="5">
        <v>0.0</v>
      </c>
      <c r="O148" s="2">
        <v>0.0</v>
      </c>
    </row>
    <row r="149" ht="15.75" customHeight="1">
      <c r="B149" s="5" t="s">
        <v>355</v>
      </c>
      <c r="C149" s="2" t="s">
        <v>170</v>
      </c>
      <c r="D149" s="41">
        <v>1.0</v>
      </c>
      <c r="E149" s="42">
        <v>0.5</v>
      </c>
      <c r="F149" s="2">
        <v>2.0</v>
      </c>
      <c r="G149" s="2">
        <v>2.0</v>
      </c>
      <c r="J149" s="5" t="s">
        <v>294</v>
      </c>
      <c r="K149" s="2" t="s">
        <v>173</v>
      </c>
      <c r="L149" s="43" t="s">
        <v>217</v>
      </c>
      <c r="M149" s="44" t="s">
        <v>217</v>
      </c>
      <c r="N149" s="5">
        <v>0.0</v>
      </c>
      <c r="O149" s="2">
        <v>0.0</v>
      </c>
    </row>
    <row r="150" ht="15.75" customHeight="1">
      <c r="B150" s="52" t="s">
        <v>355</v>
      </c>
      <c r="C150" s="53" t="s">
        <v>171</v>
      </c>
      <c r="D150" s="41">
        <v>0.0</v>
      </c>
      <c r="E150" s="42">
        <v>0.0</v>
      </c>
      <c r="F150" s="2">
        <v>2.0</v>
      </c>
      <c r="G150" s="2">
        <v>2.0</v>
      </c>
      <c r="J150" s="19"/>
      <c r="K150" s="19"/>
      <c r="L150" s="19"/>
      <c r="M150" s="19"/>
      <c r="N150" s="2"/>
      <c r="O150" s="2"/>
    </row>
    <row r="151" ht="15.75" customHeight="1">
      <c r="B151" s="5" t="s">
        <v>355</v>
      </c>
      <c r="C151" s="2" t="s">
        <v>172</v>
      </c>
      <c r="D151" s="48">
        <v>0.0</v>
      </c>
      <c r="E151" s="49">
        <v>0.0</v>
      </c>
      <c r="F151" s="2">
        <v>2.0</v>
      </c>
      <c r="G151" s="2">
        <v>2.0</v>
      </c>
      <c r="J151" s="2" t="s">
        <v>281</v>
      </c>
      <c r="K151" s="2"/>
      <c r="L151" s="2"/>
      <c r="M151" s="2"/>
      <c r="N151" s="2"/>
      <c r="O151" s="2"/>
    </row>
    <row r="152" ht="15.75" customHeight="1">
      <c r="B152" s="5" t="s">
        <v>355</v>
      </c>
      <c r="C152" s="2" t="s">
        <v>173</v>
      </c>
      <c r="D152" s="41">
        <v>0.5</v>
      </c>
      <c r="E152" s="42">
        <v>0.0</v>
      </c>
      <c r="F152" s="2">
        <v>2.0</v>
      </c>
      <c r="G152" s="2">
        <v>2.0</v>
      </c>
      <c r="J152" s="2"/>
      <c r="K152" s="2"/>
      <c r="L152" s="2"/>
      <c r="M152" s="2"/>
      <c r="N152" s="2"/>
      <c r="O152" s="2"/>
    </row>
    <row r="153" ht="15.75" customHeight="1">
      <c r="B153" s="5" t="s">
        <v>355</v>
      </c>
      <c r="C153" s="2" t="s">
        <v>174</v>
      </c>
      <c r="D153" s="41">
        <v>1.0</v>
      </c>
      <c r="E153" s="42">
        <v>0.5</v>
      </c>
      <c r="F153" s="2">
        <v>2.0</v>
      </c>
      <c r="G153" s="2">
        <v>2.0</v>
      </c>
      <c r="J153" s="2"/>
      <c r="K153" s="1" t="s">
        <v>337</v>
      </c>
      <c r="L153" s="1" t="s">
        <v>338</v>
      </c>
      <c r="M153" s="1"/>
      <c r="N153" s="2"/>
      <c r="O153" s="2"/>
    </row>
    <row r="154" ht="15.75" customHeight="1">
      <c r="B154" s="5" t="s">
        <v>355</v>
      </c>
      <c r="C154" s="2" t="s">
        <v>175</v>
      </c>
      <c r="D154" s="41">
        <v>1.0</v>
      </c>
      <c r="E154" s="42">
        <v>0.5</v>
      </c>
      <c r="F154" s="2">
        <v>2.0</v>
      </c>
      <c r="G154" s="2">
        <v>2.0</v>
      </c>
      <c r="J154" s="1" t="s">
        <v>169</v>
      </c>
      <c r="K154" s="2">
        <v>15.0</v>
      </c>
      <c r="L154" s="2">
        <v>12.0</v>
      </c>
      <c r="M154" s="2">
        <v>19.0</v>
      </c>
      <c r="N154" s="2"/>
      <c r="O154" s="2"/>
    </row>
    <row r="155" ht="15.75" customHeight="1">
      <c r="B155" s="5" t="s">
        <v>355</v>
      </c>
      <c r="C155" s="2" t="s">
        <v>176</v>
      </c>
      <c r="D155" s="41">
        <v>0.0</v>
      </c>
      <c r="E155" s="42">
        <v>0.0</v>
      </c>
      <c r="F155" s="2">
        <v>2.0</v>
      </c>
      <c r="G155" s="2">
        <v>2.0</v>
      </c>
      <c r="J155" s="1" t="s">
        <v>170</v>
      </c>
      <c r="K155" s="2">
        <v>14.0</v>
      </c>
      <c r="L155" s="2">
        <v>13.0</v>
      </c>
      <c r="M155" s="2">
        <v>19.0</v>
      </c>
      <c r="N155" s="2"/>
      <c r="O155" s="2"/>
    </row>
    <row r="156" ht="15.75" customHeight="1">
      <c r="B156" s="5" t="s">
        <v>355</v>
      </c>
      <c r="C156" s="2" t="s">
        <v>177</v>
      </c>
      <c r="D156" s="41">
        <v>0.5</v>
      </c>
      <c r="E156" s="42">
        <v>0.5</v>
      </c>
      <c r="F156" s="2">
        <v>2.0</v>
      </c>
      <c r="G156" s="2">
        <v>2.0</v>
      </c>
      <c r="J156" s="1" t="s">
        <v>171</v>
      </c>
      <c r="K156" s="2">
        <v>9.0</v>
      </c>
      <c r="L156" s="2">
        <v>3.0</v>
      </c>
      <c r="M156" s="2">
        <v>19.0</v>
      </c>
      <c r="N156" s="2"/>
      <c r="O156" s="2"/>
    </row>
    <row r="157" ht="15.75" customHeight="1">
      <c r="B157" s="5" t="s">
        <v>277</v>
      </c>
      <c r="C157" s="2" t="s">
        <v>250</v>
      </c>
      <c r="D157" s="41" t="s">
        <v>217</v>
      </c>
      <c r="E157" s="42" t="s">
        <v>217</v>
      </c>
      <c r="F157" s="2">
        <v>0.0</v>
      </c>
      <c r="G157" s="2">
        <v>2.0</v>
      </c>
      <c r="J157" s="1" t="s">
        <v>172</v>
      </c>
      <c r="K157" s="2">
        <v>9.0</v>
      </c>
      <c r="L157" s="2">
        <v>3.0</v>
      </c>
      <c r="M157" s="2">
        <v>19.0</v>
      </c>
      <c r="N157" s="2"/>
      <c r="O157" s="2"/>
    </row>
    <row r="158" ht="15.75" customHeight="1">
      <c r="B158" s="5" t="s">
        <v>277</v>
      </c>
      <c r="C158" s="2" t="s">
        <v>179</v>
      </c>
      <c r="D158" s="41" t="s">
        <v>217</v>
      </c>
      <c r="E158" s="42" t="s">
        <v>217</v>
      </c>
      <c r="F158" s="2">
        <v>0.0</v>
      </c>
      <c r="G158" s="2">
        <v>2.0</v>
      </c>
      <c r="J158" s="1" t="s">
        <v>173</v>
      </c>
      <c r="K158" s="2">
        <v>5.0</v>
      </c>
      <c r="L158" s="2">
        <v>1.0</v>
      </c>
      <c r="M158" s="2">
        <v>19.0</v>
      </c>
    </row>
    <row r="159" ht="15.75" customHeight="1">
      <c r="B159" s="5" t="s">
        <v>277</v>
      </c>
      <c r="C159" s="2" t="s">
        <v>180</v>
      </c>
      <c r="D159" s="41" t="s">
        <v>217</v>
      </c>
      <c r="E159" s="42" t="s">
        <v>217</v>
      </c>
      <c r="F159" s="2">
        <v>0.0</v>
      </c>
      <c r="G159" s="2">
        <v>2.0</v>
      </c>
      <c r="J159" s="2" t="s">
        <v>174</v>
      </c>
      <c r="K159" s="2">
        <v>8.0</v>
      </c>
      <c r="L159" s="2">
        <v>2.0</v>
      </c>
      <c r="M159" s="2">
        <v>19.0</v>
      </c>
    </row>
    <row r="160" ht="15.75" customHeight="1">
      <c r="B160" s="50" t="s">
        <v>277</v>
      </c>
      <c r="C160" s="51" t="s">
        <v>254</v>
      </c>
      <c r="D160" s="43" t="s">
        <v>217</v>
      </c>
      <c r="E160" s="44" t="s">
        <v>217</v>
      </c>
      <c r="F160" s="2">
        <v>0.0</v>
      </c>
      <c r="G160" s="2">
        <v>2.0</v>
      </c>
      <c r="J160" s="2" t="s">
        <v>175</v>
      </c>
      <c r="K160" s="2">
        <v>9.0</v>
      </c>
      <c r="L160" s="2">
        <v>1.0</v>
      </c>
      <c r="M160" s="2">
        <v>19.0</v>
      </c>
    </row>
    <row r="161" ht="15.75" customHeight="1">
      <c r="B161" s="38" t="s">
        <v>356</v>
      </c>
      <c r="C161" s="19" t="s">
        <v>169</v>
      </c>
      <c r="D161" s="39">
        <v>0.0</v>
      </c>
      <c r="E161" s="40">
        <v>0.0</v>
      </c>
      <c r="F161" s="2">
        <v>1.0</v>
      </c>
      <c r="G161" s="2">
        <v>1.0</v>
      </c>
      <c r="J161" s="2" t="s">
        <v>176</v>
      </c>
      <c r="K161" s="2">
        <v>5.0</v>
      </c>
      <c r="L161" s="2">
        <v>1.0</v>
      </c>
      <c r="M161" s="2">
        <v>19.0</v>
      </c>
    </row>
    <row r="162" ht="15.75" customHeight="1">
      <c r="B162" s="5" t="s">
        <v>356</v>
      </c>
      <c r="C162" s="2" t="s">
        <v>170</v>
      </c>
      <c r="D162" s="41">
        <v>0.0</v>
      </c>
      <c r="E162" s="42">
        <v>0.0</v>
      </c>
      <c r="F162" s="2">
        <v>1.0</v>
      </c>
      <c r="G162" s="2">
        <v>1.0</v>
      </c>
      <c r="J162" s="2" t="s">
        <v>177</v>
      </c>
      <c r="K162" s="2">
        <v>6.0</v>
      </c>
      <c r="L162" s="2">
        <v>3.0</v>
      </c>
      <c r="M162" s="2">
        <v>19.0</v>
      </c>
    </row>
    <row r="163" ht="15.75" customHeight="1">
      <c r="B163" s="5" t="s">
        <v>356</v>
      </c>
      <c r="C163" s="2" t="s">
        <v>171</v>
      </c>
      <c r="D163" s="41">
        <v>1.0</v>
      </c>
      <c r="E163" s="42">
        <v>1.0</v>
      </c>
      <c r="F163" s="2">
        <v>1.0</v>
      </c>
      <c r="G163" s="2">
        <v>1.0</v>
      </c>
      <c r="J163" s="2" t="s">
        <v>250</v>
      </c>
      <c r="K163" s="2">
        <v>1.0</v>
      </c>
      <c r="L163" s="2">
        <v>0.0</v>
      </c>
      <c r="M163" s="2">
        <v>1.0</v>
      </c>
    </row>
    <row r="164" ht="15.75" customHeight="1">
      <c r="B164" s="5" t="s">
        <v>356</v>
      </c>
      <c r="C164" s="2" t="s">
        <v>172</v>
      </c>
      <c r="D164" s="41">
        <v>0.0</v>
      </c>
      <c r="E164" s="42">
        <v>0.0</v>
      </c>
      <c r="F164" s="2">
        <v>1.0</v>
      </c>
      <c r="G164" s="2">
        <v>1.0</v>
      </c>
      <c r="J164" s="2" t="s">
        <v>179</v>
      </c>
      <c r="K164" s="2">
        <v>2.0</v>
      </c>
      <c r="L164" s="2">
        <v>0.0</v>
      </c>
      <c r="M164" s="2">
        <v>2.0</v>
      </c>
    </row>
    <row r="165" ht="15.75" customHeight="1">
      <c r="B165" s="5" t="s">
        <v>356</v>
      </c>
      <c r="C165" s="2" t="s">
        <v>173</v>
      </c>
      <c r="D165" s="41">
        <v>1.0</v>
      </c>
      <c r="E165" s="42">
        <v>1.0</v>
      </c>
      <c r="F165" s="2">
        <v>1.0</v>
      </c>
      <c r="G165" s="2">
        <v>1.0</v>
      </c>
      <c r="J165" s="2" t="s">
        <v>180</v>
      </c>
      <c r="K165" s="2">
        <v>2.0</v>
      </c>
      <c r="L165" s="2">
        <v>2.0</v>
      </c>
      <c r="M165" s="2">
        <v>2.0</v>
      </c>
    </row>
    <row r="166" ht="15.75" customHeight="1">
      <c r="B166" s="5" t="s">
        <v>356</v>
      </c>
      <c r="C166" s="2" t="s">
        <v>174</v>
      </c>
      <c r="D166" s="41">
        <v>0.0</v>
      </c>
      <c r="E166" s="42">
        <v>0.0</v>
      </c>
      <c r="F166" s="2">
        <v>1.0</v>
      </c>
      <c r="G166" s="2">
        <v>1.0</v>
      </c>
      <c r="J166" s="2" t="s">
        <v>254</v>
      </c>
      <c r="K166" s="2">
        <v>3.0</v>
      </c>
      <c r="L166" s="2">
        <v>2.0</v>
      </c>
      <c r="M166" s="2">
        <v>3.0</v>
      </c>
    </row>
    <row r="167" ht="15.75" customHeight="1">
      <c r="B167" s="5" t="s">
        <v>356</v>
      </c>
      <c r="C167" s="2" t="s">
        <v>175</v>
      </c>
      <c r="D167" s="41">
        <v>0.0</v>
      </c>
      <c r="E167" s="42">
        <v>0.0</v>
      </c>
      <c r="F167" s="2">
        <v>1.0</v>
      </c>
      <c r="G167" s="2">
        <v>1.0</v>
      </c>
    </row>
    <row r="168" ht="15.75" customHeight="1">
      <c r="B168" s="52" t="s">
        <v>356</v>
      </c>
      <c r="C168" s="53" t="s">
        <v>176</v>
      </c>
      <c r="D168" s="41">
        <v>1.0</v>
      </c>
      <c r="E168" s="42">
        <v>1.0</v>
      </c>
      <c r="F168" s="2">
        <v>1.0</v>
      </c>
      <c r="G168" s="2">
        <v>1.0</v>
      </c>
      <c r="J168" s="7" t="s">
        <v>359</v>
      </c>
      <c r="K168" s="7"/>
      <c r="L168" s="7"/>
      <c r="M168" s="7"/>
    </row>
    <row r="169" ht="15.75" customHeight="1">
      <c r="B169" s="5" t="s">
        <v>356</v>
      </c>
      <c r="C169" s="2" t="s">
        <v>177</v>
      </c>
      <c r="D169" s="48">
        <v>0.0</v>
      </c>
      <c r="E169" s="49">
        <v>0.0</v>
      </c>
      <c r="F169" s="2">
        <v>1.0</v>
      </c>
      <c r="G169" s="2">
        <v>1.0</v>
      </c>
      <c r="K169" s="73" t="s">
        <v>360</v>
      </c>
      <c r="L169" s="73" t="s">
        <v>340</v>
      </c>
    </row>
    <row r="170" ht="15.75" customHeight="1">
      <c r="B170" s="5" t="s">
        <v>293</v>
      </c>
      <c r="C170" s="2" t="s">
        <v>250</v>
      </c>
      <c r="D170" s="41" t="s">
        <v>217</v>
      </c>
      <c r="E170" s="42" t="s">
        <v>217</v>
      </c>
      <c r="F170" s="2">
        <v>0.0</v>
      </c>
      <c r="G170" s="2">
        <v>1.0</v>
      </c>
      <c r="J170" s="85" t="s">
        <v>169</v>
      </c>
      <c r="K170" s="74">
        <f>15/19</f>
        <v>0.7894736842</v>
      </c>
      <c r="L170" s="74">
        <f>12/19</f>
        <v>0.6315789474</v>
      </c>
    </row>
    <row r="171" ht="15.75" customHeight="1">
      <c r="B171" s="5" t="s">
        <v>293</v>
      </c>
      <c r="C171" s="2" t="s">
        <v>179</v>
      </c>
      <c r="D171" s="41" t="s">
        <v>217</v>
      </c>
      <c r="E171" s="42" t="s">
        <v>217</v>
      </c>
      <c r="F171" s="2">
        <v>0.0</v>
      </c>
      <c r="G171" s="2">
        <v>1.0</v>
      </c>
      <c r="J171" s="86" t="s">
        <v>207</v>
      </c>
      <c r="K171" s="74">
        <f>14/19</f>
        <v>0.7368421053</v>
      </c>
      <c r="L171" s="74">
        <f>13/19</f>
        <v>0.6842105263</v>
      </c>
    </row>
    <row r="172" ht="15.75" customHeight="1">
      <c r="B172" s="5" t="s">
        <v>293</v>
      </c>
      <c r="C172" s="2" t="s">
        <v>180</v>
      </c>
      <c r="D172" s="41" t="s">
        <v>217</v>
      </c>
      <c r="E172" s="42" t="s">
        <v>217</v>
      </c>
      <c r="F172" s="2">
        <v>0.0</v>
      </c>
      <c r="G172" s="2">
        <v>1.0</v>
      </c>
      <c r="J172" s="85" t="s">
        <v>210</v>
      </c>
      <c r="K172" s="74">
        <f>5/19</f>
        <v>0.2631578947</v>
      </c>
      <c r="L172" s="74">
        <f>1/19</f>
        <v>0.05263157895</v>
      </c>
    </row>
    <row r="173" ht="15.75" customHeight="1">
      <c r="B173" s="45" t="s">
        <v>293</v>
      </c>
      <c r="C173" s="30" t="s">
        <v>254</v>
      </c>
      <c r="D173" s="46" t="s">
        <v>217</v>
      </c>
      <c r="E173" s="47" t="s">
        <v>217</v>
      </c>
      <c r="F173" s="2">
        <v>0.0</v>
      </c>
      <c r="G173" s="2">
        <v>1.0</v>
      </c>
      <c r="J173" s="85" t="s">
        <v>213</v>
      </c>
      <c r="K173" s="74">
        <f t="shared" ref="K173:K174" si="1">9/19</f>
        <v>0.4736842105</v>
      </c>
      <c r="L173" s="74">
        <f t="shared" ref="L173:L174" si="2">3/19</f>
        <v>0.1578947368</v>
      </c>
    </row>
    <row r="174" ht="15.75" customHeight="1">
      <c r="B174" s="5" t="s">
        <v>357</v>
      </c>
      <c r="C174" s="2" t="s">
        <v>169</v>
      </c>
      <c r="D174" s="48">
        <v>0.0</v>
      </c>
      <c r="E174" s="49">
        <v>1.0</v>
      </c>
      <c r="F174" s="2">
        <v>1.0</v>
      </c>
      <c r="G174" s="2">
        <v>1.0</v>
      </c>
      <c r="J174" s="85" t="s">
        <v>215</v>
      </c>
      <c r="K174" s="74">
        <f t="shared" si="1"/>
        <v>0.4736842105</v>
      </c>
      <c r="L174" s="74">
        <f t="shared" si="2"/>
        <v>0.1578947368</v>
      </c>
    </row>
    <row r="175" ht="15.75" customHeight="1">
      <c r="B175" s="5" t="s">
        <v>357</v>
      </c>
      <c r="C175" s="2" t="s">
        <v>170</v>
      </c>
      <c r="D175" s="41">
        <v>0.0</v>
      </c>
      <c r="E175" s="42">
        <v>0.0</v>
      </c>
      <c r="F175" s="2">
        <v>1.0</v>
      </c>
      <c r="G175" s="2">
        <v>1.0</v>
      </c>
    </row>
    <row r="176" ht="15.75" customHeight="1">
      <c r="B176" s="5" t="s">
        <v>357</v>
      </c>
      <c r="C176" s="2" t="s">
        <v>171</v>
      </c>
      <c r="D176" s="41">
        <v>0.0</v>
      </c>
      <c r="E176" s="42">
        <v>0.0</v>
      </c>
      <c r="F176" s="2">
        <v>1.0</v>
      </c>
      <c r="G176" s="2">
        <v>1.0</v>
      </c>
    </row>
    <row r="177" ht="15.75" customHeight="1">
      <c r="B177" s="5" t="s">
        <v>357</v>
      </c>
      <c r="C177" s="2" t="s">
        <v>172</v>
      </c>
      <c r="D177" s="43">
        <v>0.0</v>
      </c>
      <c r="E177" s="44">
        <v>0.0</v>
      </c>
      <c r="F177" s="2">
        <v>1.0</v>
      </c>
      <c r="G177" s="2">
        <v>1.0</v>
      </c>
    </row>
    <row r="178" ht="15.75" customHeight="1">
      <c r="B178" s="50" t="s">
        <v>357</v>
      </c>
      <c r="C178" s="51" t="s">
        <v>173</v>
      </c>
      <c r="D178" s="41">
        <v>0.0</v>
      </c>
      <c r="E178" s="42">
        <v>0.0</v>
      </c>
      <c r="F178" s="2">
        <v>1.0</v>
      </c>
      <c r="G178" s="2">
        <v>1.0</v>
      </c>
    </row>
    <row r="179" ht="15.75" customHeight="1">
      <c r="B179" s="5" t="s">
        <v>357</v>
      </c>
      <c r="C179" s="2" t="s">
        <v>174</v>
      </c>
      <c r="D179" s="41">
        <v>0.0</v>
      </c>
      <c r="E179" s="42">
        <v>0.0</v>
      </c>
      <c r="F179" s="2">
        <v>1.0</v>
      </c>
      <c r="G179" s="2">
        <v>1.0</v>
      </c>
    </row>
    <row r="180" ht="15.75" customHeight="1">
      <c r="B180" s="5" t="s">
        <v>357</v>
      </c>
      <c r="C180" s="2" t="s">
        <v>175</v>
      </c>
      <c r="D180" s="41">
        <v>0.0</v>
      </c>
      <c r="E180" s="42">
        <v>0.0</v>
      </c>
      <c r="F180" s="2">
        <v>1.0</v>
      </c>
      <c r="G180" s="2">
        <v>1.0</v>
      </c>
    </row>
    <row r="181" ht="15.75" customHeight="1">
      <c r="B181" s="5" t="s">
        <v>357</v>
      </c>
      <c r="C181" s="2" t="s">
        <v>176</v>
      </c>
      <c r="D181" s="41">
        <v>0.0</v>
      </c>
      <c r="E181" s="42">
        <v>0.0</v>
      </c>
      <c r="F181" s="2">
        <v>1.0</v>
      </c>
      <c r="G181" s="2">
        <v>1.0</v>
      </c>
    </row>
    <row r="182" ht="15.75" customHeight="1">
      <c r="B182" s="5" t="s">
        <v>357</v>
      </c>
      <c r="C182" s="2" t="s">
        <v>177</v>
      </c>
      <c r="D182" s="41">
        <v>0.0</v>
      </c>
      <c r="E182" s="42">
        <v>0.0</v>
      </c>
      <c r="F182" s="2">
        <v>1.0</v>
      </c>
      <c r="G182" s="2">
        <v>1.0</v>
      </c>
    </row>
    <row r="183" ht="15.75" customHeight="1">
      <c r="B183" s="5" t="s">
        <v>289</v>
      </c>
      <c r="C183" s="2" t="s">
        <v>250</v>
      </c>
      <c r="D183" s="41" t="s">
        <v>217</v>
      </c>
      <c r="E183" s="42" t="s">
        <v>217</v>
      </c>
      <c r="F183" s="2">
        <v>0.0</v>
      </c>
      <c r="G183" s="2">
        <v>1.0</v>
      </c>
    </row>
    <row r="184" ht="15.75" customHeight="1">
      <c r="B184" s="5" t="s">
        <v>289</v>
      </c>
      <c r="C184" s="2" t="s">
        <v>179</v>
      </c>
      <c r="D184" s="41" t="s">
        <v>217</v>
      </c>
      <c r="E184" s="42" t="s">
        <v>217</v>
      </c>
      <c r="F184" s="2">
        <v>0.0</v>
      </c>
      <c r="G184" s="2">
        <v>1.0</v>
      </c>
    </row>
    <row r="185" ht="15.75" customHeight="1">
      <c r="B185" s="5" t="s">
        <v>289</v>
      </c>
      <c r="C185" s="2" t="s">
        <v>180</v>
      </c>
      <c r="D185" s="41" t="s">
        <v>217</v>
      </c>
      <c r="E185" s="42" t="s">
        <v>217</v>
      </c>
      <c r="F185" s="2">
        <v>0.0</v>
      </c>
      <c r="G185" s="2">
        <v>1.0</v>
      </c>
    </row>
    <row r="186" ht="15.75" customHeight="1">
      <c r="B186" s="5" t="s">
        <v>289</v>
      </c>
      <c r="C186" s="2" t="s">
        <v>254</v>
      </c>
      <c r="D186" s="43" t="s">
        <v>217</v>
      </c>
      <c r="E186" s="44" t="s">
        <v>217</v>
      </c>
      <c r="F186" s="2">
        <v>0.0</v>
      </c>
      <c r="G186" s="2">
        <v>1.0</v>
      </c>
    </row>
    <row r="187" ht="15.75" customHeight="1">
      <c r="B187" s="38" t="s">
        <v>237</v>
      </c>
      <c r="C187" s="19" t="s">
        <v>169</v>
      </c>
      <c r="D187" s="39">
        <v>1.0</v>
      </c>
      <c r="E187" s="40">
        <v>1.0</v>
      </c>
      <c r="F187" s="2">
        <v>1.0</v>
      </c>
      <c r="G187" s="2">
        <v>1.0</v>
      </c>
    </row>
    <row r="188" ht="15.75" customHeight="1">
      <c r="B188" s="5" t="s">
        <v>237</v>
      </c>
      <c r="C188" s="2" t="s">
        <v>170</v>
      </c>
      <c r="D188" s="41">
        <v>1.0</v>
      </c>
      <c r="E188" s="42">
        <v>1.0</v>
      </c>
      <c r="F188" s="2">
        <v>1.0</v>
      </c>
      <c r="G188" s="2">
        <v>1.0</v>
      </c>
    </row>
    <row r="189" ht="15.75" customHeight="1">
      <c r="B189" s="5" t="s">
        <v>237</v>
      </c>
      <c r="C189" s="2" t="s">
        <v>171</v>
      </c>
      <c r="D189" s="41">
        <v>0.0</v>
      </c>
      <c r="E189" s="42">
        <v>0.0</v>
      </c>
      <c r="F189" s="2">
        <v>1.0</v>
      </c>
      <c r="G189" s="2">
        <v>1.0</v>
      </c>
    </row>
    <row r="190" ht="15.75" customHeight="1">
      <c r="B190" s="5" t="s">
        <v>237</v>
      </c>
      <c r="C190" s="2" t="s">
        <v>172</v>
      </c>
      <c r="D190" s="41">
        <v>0.0</v>
      </c>
      <c r="E190" s="42">
        <v>0.0</v>
      </c>
      <c r="F190" s="2">
        <v>1.0</v>
      </c>
      <c r="G190" s="2">
        <v>1.0</v>
      </c>
    </row>
    <row r="191" ht="15.75" customHeight="1">
      <c r="B191" s="5" t="s">
        <v>237</v>
      </c>
      <c r="C191" s="2" t="s">
        <v>173</v>
      </c>
      <c r="D191" s="41">
        <v>0.0</v>
      </c>
      <c r="E191" s="42">
        <v>0.0</v>
      </c>
      <c r="F191" s="2">
        <v>1.0</v>
      </c>
      <c r="G191" s="2">
        <v>1.0</v>
      </c>
    </row>
    <row r="192" ht="15.75" customHeight="1">
      <c r="B192" s="5" t="s">
        <v>237</v>
      </c>
      <c r="C192" s="2" t="s">
        <v>174</v>
      </c>
      <c r="D192" s="41">
        <v>1.0</v>
      </c>
      <c r="E192" s="42">
        <v>1.0</v>
      </c>
      <c r="F192" s="2">
        <v>1.0</v>
      </c>
      <c r="G192" s="2">
        <v>1.0</v>
      </c>
    </row>
    <row r="193" ht="15.75" customHeight="1">
      <c r="B193" s="5" t="s">
        <v>237</v>
      </c>
      <c r="C193" s="2" t="s">
        <v>175</v>
      </c>
      <c r="D193" s="41">
        <v>1.0</v>
      </c>
      <c r="E193" s="42">
        <v>1.0</v>
      </c>
      <c r="F193" s="2">
        <v>1.0</v>
      </c>
      <c r="G193" s="2">
        <v>1.0</v>
      </c>
    </row>
    <row r="194" ht="15.75" customHeight="1">
      <c r="B194" s="5" t="s">
        <v>237</v>
      </c>
      <c r="C194" s="2" t="s">
        <v>176</v>
      </c>
      <c r="D194" s="41">
        <v>0.0</v>
      </c>
      <c r="E194" s="42">
        <v>0.0</v>
      </c>
      <c r="F194" s="2">
        <v>1.0</v>
      </c>
      <c r="G194" s="2">
        <v>1.0</v>
      </c>
    </row>
    <row r="195" ht="15.75" customHeight="1">
      <c r="B195" s="5" t="s">
        <v>237</v>
      </c>
      <c r="C195" s="2" t="s">
        <v>177</v>
      </c>
      <c r="D195" s="41">
        <v>0.0</v>
      </c>
      <c r="E195" s="42">
        <v>0.0</v>
      </c>
      <c r="F195" s="2">
        <v>1.0</v>
      </c>
      <c r="G195" s="2">
        <v>1.0</v>
      </c>
    </row>
    <row r="196" ht="15.75" customHeight="1">
      <c r="B196" s="5" t="s">
        <v>300</v>
      </c>
      <c r="C196" s="2" t="s">
        <v>250</v>
      </c>
      <c r="D196" s="43" t="s">
        <v>217</v>
      </c>
      <c r="E196" s="44" t="s">
        <v>217</v>
      </c>
      <c r="F196" s="2">
        <v>0.0</v>
      </c>
      <c r="G196" s="2">
        <v>1.0</v>
      </c>
    </row>
    <row r="197" ht="15.75" customHeight="1">
      <c r="B197" s="50" t="s">
        <v>300</v>
      </c>
      <c r="C197" s="51" t="s">
        <v>179</v>
      </c>
      <c r="D197" s="41" t="s">
        <v>217</v>
      </c>
      <c r="E197" s="42" t="s">
        <v>217</v>
      </c>
      <c r="F197" s="2">
        <v>0.0</v>
      </c>
      <c r="G197" s="2">
        <v>1.0</v>
      </c>
    </row>
    <row r="198" ht="15.75" customHeight="1">
      <c r="B198" s="5" t="s">
        <v>300</v>
      </c>
      <c r="C198" s="2" t="s">
        <v>180</v>
      </c>
      <c r="D198" s="41" t="s">
        <v>217</v>
      </c>
      <c r="E198" s="42" t="s">
        <v>217</v>
      </c>
      <c r="F198" s="2">
        <v>0.0</v>
      </c>
      <c r="G198" s="2">
        <v>1.0</v>
      </c>
    </row>
    <row r="199" ht="15.75" customHeight="1">
      <c r="B199" s="45" t="s">
        <v>300</v>
      </c>
      <c r="C199" s="30" t="s">
        <v>254</v>
      </c>
      <c r="D199" s="46" t="s">
        <v>217</v>
      </c>
      <c r="E199" s="47" t="s">
        <v>217</v>
      </c>
      <c r="F199" s="2">
        <v>0.0</v>
      </c>
      <c r="G199" s="2">
        <v>1.0</v>
      </c>
    </row>
    <row r="200" ht="15.75" customHeight="1">
      <c r="B200" s="5" t="s">
        <v>358</v>
      </c>
      <c r="C200" s="2" t="s">
        <v>169</v>
      </c>
      <c r="D200" s="48">
        <v>1.0</v>
      </c>
      <c r="E200" s="49">
        <v>1.0</v>
      </c>
      <c r="F200" s="2">
        <v>1.0</v>
      </c>
      <c r="G200" s="2">
        <v>1.0</v>
      </c>
    </row>
    <row r="201" ht="15.75" customHeight="1">
      <c r="B201" s="5" t="s">
        <v>358</v>
      </c>
      <c r="C201" s="2" t="s">
        <v>170</v>
      </c>
      <c r="D201" s="41">
        <v>1.0</v>
      </c>
      <c r="E201" s="42">
        <v>1.0</v>
      </c>
      <c r="F201" s="2">
        <v>1.0</v>
      </c>
      <c r="G201" s="2">
        <v>1.0</v>
      </c>
    </row>
    <row r="202" ht="15.75" customHeight="1">
      <c r="B202" s="5" t="s">
        <v>358</v>
      </c>
      <c r="C202" s="2" t="s">
        <v>171</v>
      </c>
      <c r="D202" s="41">
        <v>1.0</v>
      </c>
      <c r="E202" s="42">
        <v>1.0</v>
      </c>
      <c r="F202" s="2">
        <v>1.0</v>
      </c>
      <c r="G202" s="2">
        <v>1.0</v>
      </c>
    </row>
    <row r="203" ht="15.75" customHeight="1">
      <c r="B203" s="5" t="s">
        <v>358</v>
      </c>
      <c r="C203" s="2" t="s">
        <v>172</v>
      </c>
      <c r="D203" s="41">
        <v>1.0</v>
      </c>
      <c r="E203" s="42">
        <v>1.0</v>
      </c>
      <c r="F203" s="2">
        <v>1.0</v>
      </c>
      <c r="G203" s="2">
        <v>1.0</v>
      </c>
    </row>
    <row r="204" ht="15.75" customHeight="1">
      <c r="B204" s="5" t="s">
        <v>358</v>
      </c>
      <c r="C204" s="2" t="s">
        <v>173</v>
      </c>
      <c r="D204" s="41">
        <v>0.0</v>
      </c>
      <c r="E204" s="42">
        <v>0.0</v>
      </c>
      <c r="F204" s="2">
        <v>1.0</v>
      </c>
      <c r="G204" s="2">
        <v>1.0</v>
      </c>
    </row>
    <row r="205" ht="15.75" customHeight="1">
      <c r="B205" s="52" t="s">
        <v>358</v>
      </c>
      <c r="C205" s="53" t="s">
        <v>174</v>
      </c>
      <c r="D205" s="41">
        <v>0.0</v>
      </c>
      <c r="E205" s="42">
        <v>0.0</v>
      </c>
      <c r="F205" s="2">
        <v>1.0</v>
      </c>
      <c r="G205" s="2">
        <v>1.0</v>
      </c>
    </row>
    <row r="206" ht="15.75" customHeight="1">
      <c r="B206" s="5" t="s">
        <v>358</v>
      </c>
      <c r="C206" s="2" t="s">
        <v>175</v>
      </c>
      <c r="D206" s="48">
        <v>0.0</v>
      </c>
      <c r="E206" s="49">
        <v>0.0</v>
      </c>
      <c r="F206" s="2">
        <v>1.0</v>
      </c>
      <c r="G206" s="2">
        <v>1.0</v>
      </c>
    </row>
    <row r="207" ht="15.75" customHeight="1">
      <c r="B207" s="50" t="s">
        <v>358</v>
      </c>
      <c r="C207" s="51" t="s">
        <v>176</v>
      </c>
      <c r="D207" s="41">
        <v>0.0</v>
      </c>
      <c r="E207" s="42">
        <v>0.0</v>
      </c>
      <c r="F207" s="2">
        <v>1.0</v>
      </c>
      <c r="G207" s="2">
        <v>1.0</v>
      </c>
    </row>
    <row r="208" ht="15.75" customHeight="1">
      <c r="B208" s="5" t="s">
        <v>358</v>
      </c>
      <c r="C208" s="2" t="s">
        <v>177</v>
      </c>
      <c r="D208" s="41">
        <v>0.0</v>
      </c>
      <c r="E208" s="42">
        <v>0.0</v>
      </c>
      <c r="F208" s="2">
        <v>1.0</v>
      </c>
      <c r="G208" s="2">
        <v>1.0</v>
      </c>
    </row>
    <row r="209" ht="15.75" customHeight="1">
      <c r="B209" s="5" t="s">
        <v>292</v>
      </c>
      <c r="C209" s="2" t="s">
        <v>250</v>
      </c>
      <c r="D209" s="41" t="s">
        <v>217</v>
      </c>
      <c r="E209" s="42" t="s">
        <v>217</v>
      </c>
      <c r="F209" s="2">
        <v>0.0</v>
      </c>
      <c r="G209" s="2">
        <v>1.0</v>
      </c>
    </row>
    <row r="210" ht="15.75" customHeight="1">
      <c r="B210" s="5" t="s">
        <v>292</v>
      </c>
      <c r="C210" s="2" t="s">
        <v>179</v>
      </c>
      <c r="D210" s="41" t="s">
        <v>217</v>
      </c>
      <c r="E210" s="42" t="s">
        <v>217</v>
      </c>
      <c r="F210" s="2">
        <v>0.0</v>
      </c>
      <c r="G210" s="2">
        <v>1.0</v>
      </c>
    </row>
    <row r="211" ht="15.75" customHeight="1">
      <c r="B211" s="5" t="s">
        <v>292</v>
      </c>
      <c r="C211" s="2" t="s">
        <v>180</v>
      </c>
      <c r="D211" s="41" t="s">
        <v>217</v>
      </c>
      <c r="E211" s="42" t="s">
        <v>217</v>
      </c>
      <c r="F211" s="2">
        <v>0.0</v>
      </c>
      <c r="G211" s="2">
        <v>1.0</v>
      </c>
    </row>
    <row r="212" ht="15.75" customHeight="1">
      <c r="B212" s="5" t="s">
        <v>292</v>
      </c>
      <c r="C212" s="2" t="s">
        <v>254</v>
      </c>
      <c r="D212" s="43" t="s">
        <v>217</v>
      </c>
      <c r="E212" s="44" t="s">
        <v>217</v>
      </c>
      <c r="F212" s="2">
        <v>0.0</v>
      </c>
      <c r="G212" s="2">
        <v>1.0</v>
      </c>
    </row>
    <row r="213" ht="15.75" customHeight="1">
      <c r="B213" s="38" t="s">
        <v>235</v>
      </c>
      <c r="C213" s="19" t="s">
        <v>169</v>
      </c>
      <c r="D213" s="39">
        <v>1.0</v>
      </c>
      <c r="E213" s="40">
        <v>1.0</v>
      </c>
      <c r="F213" s="2">
        <v>1.0</v>
      </c>
      <c r="G213" s="2">
        <v>1.0</v>
      </c>
    </row>
    <row r="214" ht="15.75" customHeight="1">
      <c r="B214" s="5" t="s">
        <v>235</v>
      </c>
      <c r="C214" s="2" t="s">
        <v>170</v>
      </c>
      <c r="D214" s="41">
        <v>1.0</v>
      </c>
      <c r="E214" s="42">
        <v>1.0</v>
      </c>
      <c r="F214" s="2">
        <v>1.0</v>
      </c>
      <c r="G214" s="2">
        <v>1.0</v>
      </c>
    </row>
    <row r="215" ht="15.75" customHeight="1">
      <c r="B215" s="52" t="s">
        <v>235</v>
      </c>
      <c r="C215" s="53" t="s">
        <v>171</v>
      </c>
      <c r="D215" s="41">
        <v>1.0</v>
      </c>
      <c r="E215" s="42">
        <v>0.0</v>
      </c>
      <c r="F215" s="2">
        <v>1.0</v>
      </c>
      <c r="G215" s="2">
        <v>1.0</v>
      </c>
    </row>
    <row r="216" ht="15.75" customHeight="1">
      <c r="B216" s="5" t="s">
        <v>235</v>
      </c>
      <c r="C216" s="2" t="s">
        <v>172</v>
      </c>
      <c r="D216" s="48">
        <v>1.0</v>
      </c>
      <c r="E216" s="49">
        <v>0.0</v>
      </c>
      <c r="F216" s="2">
        <v>1.0</v>
      </c>
      <c r="G216" s="2">
        <v>1.0</v>
      </c>
    </row>
    <row r="217" ht="15.75" customHeight="1">
      <c r="B217" s="5" t="s">
        <v>235</v>
      </c>
      <c r="C217" s="2" t="s">
        <v>173</v>
      </c>
      <c r="D217" s="41">
        <v>1.0</v>
      </c>
      <c r="E217" s="42">
        <v>0.0</v>
      </c>
      <c r="F217" s="2">
        <v>1.0</v>
      </c>
      <c r="G217" s="2">
        <v>1.0</v>
      </c>
    </row>
    <row r="218" ht="15.75" customHeight="1">
      <c r="B218" s="5" t="s">
        <v>235</v>
      </c>
      <c r="C218" s="2" t="s">
        <v>174</v>
      </c>
      <c r="D218" s="41">
        <v>1.0</v>
      </c>
      <c r="E218" s="42">
        <v>0.0</v>
      </c>
      <c r="F218" s="2">
        <v>1.0</v>
      </c>
      <c r="G218" s="2">
        <v>1.0</v>
      </c>
    </row>
    <row r="219" ht="15.75" customHeight="1">
      <c r="B219" s="5" t="s">
        <v>235</v>
      </c>
      <c r="C219" s="2" t="s">
        <v>175</v>
      </c>
      <c r="D219" s="41">
        <v>1.0</v>
      </c>
      <c r="E219" s="42">
        <v>0.0</v>
      </c>
      <c r="F219" s="2">
        <v>1.0</v>
      </c>
      <c r="G219" s="2">
        <v>1.0</v>
      </c>
    </row>
    <row r="220" ht="15.75" customHeight="1">
      <c r="B220" s="5" t="s">
        <v>235</v>
      </c>
      <c r="C220" s="2" t="s">
        <v>176</v>
      </c>
      <c r="D220" s="41">
        <v>1.0</v>
      </c>
      <c r="E220" s="42">
        <v>0.0</v>
      </c>
      <c r="F220" s="2">
        <v>1.0</v>
      </c>
      <c r="G220" s="2">
        <v>1.0</v>
      </c>
    </row>
    <row r="221" ht="15.75" customHeight="1">
      <c r="B221" s="5" t="s">
        <v>235</v>
      </c>
      <c r="C221" s="2" t="s">
        <v>177</v>
      </c>
      <c r="D221" s="41">
        <v>1.0</v>
      </c>
      <c r="E221" s="42">
        <v>0.0</v>
      </c>
      <c r="F221" s="2">
        <v>1.0</v>
      </c>
      <c r="G221" s="2">
        <v>1.0</v>
      </c>
    </row>
    <row r="222" ht="15.75" customHeight="1">
      <c r="B222" s="5" t="s">
        <v>298</v>
      </c>
      <c r="C222" s="2" t="s">
        <v>250</v>
      </c>
      <c r="D222" s="41" t="s">
        <v>217</v>
      </c>
      <c r="E222" s="42" t="s">
        <v>217</v>
      </c>
      <c r="F222" s="2">
        <v>0.0</v>
      </c>
      <c r="G222" s="2">
        <v>1.0</v>
      </c>
    </row>
    <row r="223" ht="15.75" customHeight="1">
      <c r="B223" s="5" t="s">
        <v>298</v>
      </c>
      <c r="C223" s="2" t="s">
        <v>179</v>
      </c>
      <c r="D223" s="41" t="s">
        <v>217</v>
      </c>
      <c r="E223" s="42" t="s">
        <v>217</v>
      </c>
      <c r="F223" s="2">
        <v>0.0</v>
      </c>
      <c r="G223" s="2">
        <v>1.0</v>
      </c>
    </row>
    <row r="224" ht="15.75" customHeight="1">
      <c r="B224" s="5" t="s">
        <v>298</v>
      </c>
      <c r="C224" s="2" t="s">
        <v>180</v>
      </c>
      <c r="D224" s="43" t="s">
        <v>217</v>
      </c>
      <c r="E224" s="44" t="s">
        <v>217</v>
      </c>
      <c r="F224" s="2">
        <v>0.0</v>
      </c>
      <c r="G224" s="2">
        <v>1.0</v>
      </c>
    </row>
    <row r="225" ht="15.75" customHeight="1">
      <c r="B225" s="60" t="s">
        <v>298</v>
      </c>
      <c r="C225" s="61" t="s">
        <v>254</v>
      </c>
      <c r="D225" s="46" t="s">
        <v>217</v>
      </c>
      <c r="E225" s="47" t="s">
        <v>217</v>
      </c>
      <c r="F225" s="2">
        <v>0.0</v>
      </c>
      <c r="G225" s="2">
        <v>1.0</v>
      </c>
    </row>
    <row r="226" ht="15.75" customHeight="1">
      <c r="B226" s="5" t="s">
        <v>284</v>
      </c>
      <c r="C226" s="2" t="s">
        <v>169</v>
      </c>
      <c r="D226" s="48">
        <v>1.0</v>
      </c>
      <c r="E226" s="49">
        <v>1.0</v>
      </c>
      <c r="F226" s="2">
        <v>1.0</v>
      </c>
      <c r="G226" s="2">
        <v>1.0</v>
      </c>
    </row>
    <row r="227" ht="15.75" customHeight="1">
      <c r="B227" s="5" t="s">
        <v>284</v>
      </c>
      <c r="C227" s="2" t="s">
        <v>170</v>
      </c>
      <c r="D227" s="41">
        <v>1.0</v>
      </c>
      <c r="E227" s="42">
        <v>1.0</v>
      </c>
      <c r="F227" s="2">
        <v>1.0</v>
      </c>
      <c r="G227" s="2">
        <v>1.0</v>
      </c>
    </row>
    <row r="228" ht="15.75" customHeight="1">
      <c r="B228" s="5" t="s">
        <v>284</v>
      </c>
      <c r="C228" s="2" t="s">
        <v>171</v>
      </c>
      <c r="D228" s="41">
        <v>1.0</v>
      </c>
      <c r="E228" s="42">
        <v>0.0</v>
      </c>
      <c r="F228" s="2">
        <v>1.0</v>
      </c>
      <c r="G228" s="2">
        <v>1.0</v>
      </c>
    </row>
    <row r="229" ht="15.75" customHeight="1">
      <c r="B229" s="5" t="s">
        <v>284</v>
      </c>
      <c r="C229" s="2" t="s">
        <v>172</v>
      </c>
      <c r="D229" s="41">
        <v>1.0</v>
      </c>
      <c r="E229" s="42">
        <v>0.0</v>
      </c>
      <c r="F229" s="2">
        <v>1.0</v>
      </c>
      <c r="G229" s="2">
        <v>1.0</v>
      </c>
    </row>
    <row r="230" ht="15.75" customHeight="1">
      <c r="B230" s="5" t="s">
        <v>284</v>
      </c>
      <c r="C230" s="2" t="s">
        <v>173</v>
      </c>
      <c r="D230" s="41">
        <v>1.0</v>
      </c>
      <c r="E230" s="42">
        <v>0.0</v>
      </c>
      <c r="F230" s="2">
        <v>1.0</v>
      </c>
      <c r="G230" s="2">
        <v>1.0</v>
      </c>
    </row>
    <row r="231" ht="15.75" customHeight="1">
      <c r="B231" s="5" t="s">
        <v>284</v>
      </c>
      <c r="C231" s="2" t="s">
        <v>174</v>
      </c>
      <c r="D231" s="41">
        <v>1.0</v>
      </c>
      <c r="E231" s="42">
        <v>0.0</v>
      </c>
      <c r="F231" s="2">
        <v>1.0</v>
      </c>
      <c r="G231" s="2">
        <v>1.0</v>
      </c>
    </row>
    <row r="232" ht="15.75" customHeight="1">
      <c r="B232" s="5" t="s">
        <v>284</v>
      </c>
      <c r="C232" s="2" t="s">
        <v>175</v>
      </c>
      <c r="D232" s="41">
        <v>1.0</v>
      </c>
      <c r="E232" s="42">
        <v>0.0</v>
      </c>
      <c r="F232" s="2">
        <v>1.0</v>
      </c>
      <c r="G232" s="2">
        <v>1.0</v>
      </c>
    </row>
    <row r="233" ht="15.75" customHeight="1">
      <c r="B233" s="52" t="s">
        <v>284</v>
      </c>
      <c r="C233" s="53" t="s">
        <v>176</v>
      </c>
      <c r="D233" s="41">
        <v>1.0</v>
      </c>
      <c r="E233" s="42">
        <v>0.0</v>
      </c>
      <c r="F233" s="2">
        <v>1.0</v>
      </c>
      <c r="G233" s="2">
        <v>1.0</v>
      </c>
    </row>
    <row r="234" ht="15.75" customHeight="1">
      <c r="B234" s="5" t="s">
        <v>284</v>
      </c>
      <c r="C234" s="2" t="s">
        <v>177</v>
      </c>
      <c r="D234" s="48">
        <v>1.0</v>
      </c>
      <c r="E234" s="49">
        <v>1.0</v>
      </c>
      <c r="F234" s="2">
        <v>1.0</v>
      </c>
      <c r="G234" s="2">
        <v>1.0</v>
      </c>
    </row>
    <row r="235" ht="15.75" customHeight="1">
      <c r="B235" s="5" t="s">
        <v>284</v>
      </c>
      <c r="C235" s="2" t="s">
        <v>250</v>
      </c>
      <c r="D235" s="41">
        <v>1.0</v>
      </c>
      <c r="E235" s="42">
        <v>0.0</v>
      </c>
      <c r="F235" s="2">
        <v>1.0</v>
      </c>
      <c r="G235" s="2">
        <v>1.0</v>
      </c>
    </row>
    <row r="236" ht="15.75" customHeight="1">
      <c r="B236" s="5" t="s">
        <v>284</v>
      </c>
      <c r="C236" s="2" t="s">
        <v>179</v>
      </c>
      <c r="D236" s="41">
        <v>1.0</v>
      </c>
      <c r="E236" s="42">
        <v>0.0</v>
      </c>
      <c r="F236" s="2">
        <v>1.0</v>
      </c>
      <c r="G236" s="2">
        <v>1.0</v>
      </c>
    </row>
    <row r="237" ht="15.75" customHeight="1">
      <c r="B237" s="5" t="s">
        <v>285</v>
      </c>
      <c r="C237" s="2" t="s">
        <v>180</v>
      </c>
      <c r="D237" s="41" t="s">
        <v>217</v>
      </c>
      <c r="E237" s="42" t="s">
        <v>217</v>
      </c>
      <c r="F237" s="2">
        <v>0.0</v>
      </c>
      <c r="G237" s="2">
        <v>1.0</v>
      </c>
    </row>
    <row r="238" ht="15.75" customHeight="1">
      <c r="B238" s="5" t="s">
        <v>285</v>
      </c>
      <c r="C238" s="2" t="s">
        <v>254</v>
      </c>
      <c r="D238" s="43" t="s">
        <v>217</v>
      </c>
      <c r="E238" s="44" t="s">
        <v>217</v>
      </c>
      <c r="F238" s="2">
        <v>0.0</v>
      </c>
      <c r="G238" s="2">
        <v>1.0</v>
      </c>
    </row>
    <row r="239" ht="15.75" customHeight="1">
      <c r="B239" s="38" t="s">
        <v>273</v>
      </c>
      <c r="C239" s="19" t="s">
        <v>169</v>
      </c>
      <c r="D239" s="39">
        <v>1.0</v>
      </c>
      <c r="E239" s="40">
        <v>1.0</v>
      </c>
      <c r="F239" s="2">
        <v>1.0</v>
      </c>
      <c r="G239" s="2">
        <v>1.0</v>
      </c>
    </row>
    <row r="240" ht="15.75" customHeight="1">
      <c r="B240" s="5" t="s">
        <v>273</v>
      </c>
      <c r="C240" s="2" t="s">
        <v>170</v>
      </c>
      <c r="D240" s="41">
        <v>0.0</v>
      </c>
      <c r="E240" s="42">
        <v>0.0</v>
      </c>
      <c r="F240" s="2">
        <v>1.0</v>
      </c>
      <c r="G240" s="2">
        <v>1.0</v>
      </c>
    </row>
    <row r="241" ht="15.75" customHeight="1">
      <c r="B241" s="5" t="s">
        <v>273</v>
      </c>
      <c r="C241" s="2" t="s">
        <v>171</v>
      </c>
      <c r="D241" s="41">
        <v>0.0</v>
      </c>
      <c r="E241" s="42">
        <v>0.0</v>
      </c>
      <c r="F241" s="2">
        <v>1.0</v>
      </c>
      <c r="G241" s="2">
        <v>1.0</v>
      </c>
    </row>
    <row r="242" ht="15.75" customHeight="1">
      <c r="B242" s="5" t="s">
        <v>273</v>
      </c>
      <c r="C242" s="2" t="s">
        <v>172</v>
      </c>
      <c r="D242" s="41">
        <v>1.0</v>
      </c>
      <c r="E242" s="42">
        <v>1.0</v>
      </c>
      <c r="F242" s="2">
        <v>1.0</v>
      </c>
      <c r="G242" s="2">
        <v>1.0</v>
      </c>
    </row>
    <row r="243" ht="15.75" customHeight="1">
      <c r="B243" s="5" t="s">
        <v>273</v>
      </c>
      <c r="C243" s="2" t="s">
        <v>173</v>
      </c>
      <c r="D243" s="41">
        <v>0.0</v>
      </c>
      <c r="E243" s="42">
        <v>0.0</v>
      </c>
      <c r="F243" s="2">
        <v>1.0</v>
      </c>
      <c r="G243" s="2">
        <v>1.0</v>
      </c>
    </row>
    <row r="244" ht="15.75" customHeight="1">
      <c r="B244" s="5" t="s">
        <v>273</v>
      </c>
      <c r="C244" s="2" t="s">
        <v>174</v>
      </c>
      <c r="D244" s="43">
        <v>1.0</v>
      </c>
      <c r="E244" s="44">
        <v>1.0</v>
      </c>
      <c r="F244" s="2">
        <v>1.0</v>
      </c>
      <c r="G244" s="2">
        <v>1.0</v>
      </c>
    </row>
    <row r="245" ht="15.75" customHeight="1">
      <c r="B245" s="50" t="s">
        <v>273</v>
      </c>
      <c r="C245" s="51" t="s">
        <v>175</v>
      </c>
      <c r="D245" s="41">
        <v>0.0</v>
      </c>
      <c r="E245" s="42">
        <v>0.0</v>
      </c>
      <c r="F245" s="2">
        <v>1.0</v>
      </c>
      <c r="G245" s="2">
        <v>1.0</v>
      </c>
    </row>
    <row r="246" ht="15.75" customHeight="1">
      <c r="B246" s="5" t="s">
        <v>273</v>
      </c>
      <c r="C246" s="2" t="s">
        <v>176</v>
      </c>
      <c r="D246" s="41">
        <v>0.0</v>
      </c>
      <c r="E246" s="42">
        <v>0.0</v>
      </c>
      <c r="F246" s="2">
        <v>1.0</v>
      </c>
      <c r="G246" s="2">
        <v>1.0</v>
      </c>
    </row>
    <row r="247" ht="15.75" customHeight="1">
      <c r="B247" s="5" t="s">
        <v>273</v>
      </c>
      <c r="C247" s="2" t="s">
        <v>177</v>
      </c>
      <c r="D247" s="41">
        <v>0.0</v>
      </c>
      <c r="E247" s="42">
        <v>0.0</v>
      </c>
      <c r="F247" s="2">
        <v>1.0</v>
      </c>
      <c r="G247" s="2">
        <v>1.0</v>
      </c>
    </row>
    <row r="248" ht="15.75" customHeight="1">
      <c r="B248" s="5" t="s">
        <v>297</v>
      </c>
      <c r="C248" s="2" t="s">
        <v>250</v>
      </c>
      <c r="D248" s="41" t="s">
        <v>217</v>
      </c>
      <c r="E248" s="42" t="s">
        <v>217</v>
      </c>
      <c r="F248" s="2">
        <v>0.0</v>
      </c>
      <c r="G248" s="2">
        <v>1.0</v>
      </c>
    </row>
    <row r="249" ht="15.75" customHeight="1">
      <c r="B249" s="5" t="s">
        <v>297</v>
      </c>
      <c r="C249" s="2" t="s">
        <v>179</v>
      </c>
      <c r="D249" s="41" t="s">
        <v>217</v>
      </c>
      <c r="E249" s="42" t="s">
        <v>217</v>
      </c>
      <c r="F249" s="2">
        <v>0.0</v>
      </c>
      <c r="G249" s="2">
        <v>1.0</v>
      </c>
    </row>
    <row r="250" ht="15.75" customHeight="1">
      <c r="B250" s="5" t="s">
        <v>297</v>
      </c>
      <c r="C250" s="2" t="s">
        <v>180</v>
      </c>
      <c r="D250" s="41" t="s">
        <v>217</v>
      </c>
      <c r="E250" s="42" t="s">
        <v>217</v>
      </c>
      <c r="F250" s="2">
        <v>0.0</v>
      </c>
      <c r="G250" s="2">
        <v>1.0</v>
      </c>
    </row>
    <row r="251" ht="15.75" customHeight="1">
      <c r="B251" s="45" t="s">
        <v>297</v>
      </c>
      <c r="C251" s="30" t="s">
        <v>254</v>
      </c>
      <c r="D251" s="46" t="s">
        <v>217</v>
      </c>
      <c r="E251" s="47" t="s">
        <v>217</v>
      </c>
      <c r="F251" s="2">
        <v>0.0</v>
      </c>
      <c r="G251" s="2">
        <v>1.0</v>
      </c>
    </row>
    <row r="252" ht="15.75" customHeight="1">
      <c r="B252" s="5" t="s">
        <v>287</v>
      </c>
      <c r="C252" s="2" t="s">
        <v>169</v>
      </c>
      <c r="D252" s="48" t="s">
        <v>217</v>
      </c>
      <c r="E252" s="49" t="s">
        <v>217</v>
      </c>
      <c r="F252" s="2">
        <v>0.0</v>
      </c>
      <c r="G252" s="2">
        <v>0.0</v>
      </c>
    </row>
    <row r="253" ht="15.75" customHeight="1">
      <c r="B253" s="52" t="s">
        <v>287</v>
      </c>
      <c r="C253" s="53" t="s">
        <v>170</v>
      </c>
      <c r="D253" s="41" t="s">
        <v>217</v>
      </c>
      <c r="E253" s="42" t="s">
        <v>217</v>
      </c>
      <c r="F253" s="2">
        <v>0.0</v>
      </c>
      <c r="G253" s="2">
        <v>0.0</v>
      </c>
    </row>
    <row r="254" ht="15.75" customHeight="1">
      <c r="B254" s="5" t="s">
        <v>287</v>
      </c>
      <c r="C254" s="2" t="s">
        <v>171</v>
      </c>
      <c r="D254" s="48" t="s">
        <v>217</v>
      </c>
      <c r="E254" s="49" t="s">
        <v>217</v>
      </c>
      <c r="F254" s="2">
        <v>0.0</v>
      </c>
      <c r="G254" s="2">
        <v>0.0</v>
      </c>
    </row>
    <row r="255" ht="15.75" customHeight="1">
      <c r="B255" s="5" t="s">
        <v>287</v>
      </c>
      <c r="C255" s="2" t="s">
        <v>172</v>
      </c>
      <c r="D255" s="41" t="s">
        <v>217</v>
      </c>
      <c r="E255" s="42" t="s">
        <v>217</v>
      </c>
      <c r="F255" s="2">
        <v>0.0</v>
      </c>
      <c r="G255" s="2">
        <v>0.0</v>
      </c>
    </row>
    <row r="256" ht="15.75" customHeight="1">
      <c r="B256" s="5" t="s">
        <v>287</v>
      </c>
      <c r="C256" s="2" t="s">
        <v>173</v>
      </c>
      <c r="D256" s="41" t="s">
        <v>217</v>
      </c>
      <c r="E256" s="42" t="s">
        <v>217</v>
      </c>
      <c r="F256" s="2">
        <v>0.0</v>
      </c>
      <c r="G256" s="2">
        <v>0.0</v>
      </c>
    </row>
    <row r="257" ht="15.75" customHeight="1">
      <c r="B257" s="5" t="s">
        <v>287</v>
      </c>
      <c r="C257" s="2" t="s">
        <v>174</v>
      </c>
      <c r="D257" s="41" t="s">
        <v>217</v>
      </c>
      <c r="E257" s="42" t="s">
        <v>217</v>
      </c>
      <c r="F257" s="2">
        <v>0.0</v>
      </c>
      <c r="G257" s="2">
        <v>0.0</v>
      </c>
    </row>
    <row r="258" ht="15.75" customHeight="1">
      <c r="B258" s="5" t="s">
        <v>287</v>
      </c>
      <c r="C258" s="2" t="s">
        <v>175</v>
      </c>
      <c r="D258" s="41" t="s">
        <v>217</v>
      </c>
      <c r="E258" s="42" t="s">
        <v>217</v>
      </c>
      <c r="F258" s="2">
        <v>0.0</v>
      </c>
      <c r="G258" s="2">
        <v>0.0</v>
      </c>
    </row>
    <row r="259" ht="15.75" customHeight="1">
      <c r="B259" s="5" t="s">
        <v>287</v>
      </c>
      <c r="C259" s="2" t="s">
        <v>176</v>
      </c>
      <c r="D259" s="41" t="s">
        <v>217</v>
      </c>
      <c r="E259" s="42" t="s">
        <v>217</v>
      </c>
      <c r="F259" s="2">
        <v>0.0</v>
      </c>
      <c r="G259" s="2">
        <v>0.0</v>
      </c>
    </row>
    <row r="260" ht="15.75" customHeight="1">
      <c r="B260" s="5" t="s">
        <v>287</v>
      </c>
      <c r="C260" s="2" t="s">
        <v>177</v>
      </c>
      <c r="D260" s="41" t="s">
        <v>217</v>
      </c>
      <c r="E260" s="42" t="s">
        <v>217</v>
      </c>
      <c r="F260" s="2">
        <v>0.0</v>
      </c>
      <c r="G260" s="2">
        <v>0.0</v>
      </c>
    </row>
    <row r="261" ht="15.75" customHeight="1">
      <c r="B261" s="5" t="s">
        <v>287</v>
      </c>
      <c r="C261" s="2" t="s">
        <v>250</v>
      </c>
      <c r="D261" s="41" t="s">
        <v>217</v>
      </c>
      <c r="E261" s="42" t="s">
        <v>217</v>
      </c>
      <c r="F261" s="2">
        <v>0.0</v>
      </c>
      <c r="G261" s="2">
        <v>0.0</v>
      </c>
    </row>
    <row r="262" ht="15.75" customHeight="1">
      <c r="B262" s="5" t="s">
        <v>287</v>
      </c>
      <c r="C262" s="2" t="s">
        <v>179</v>
      </c>
      <c r="D262" s="41" t="s">
        <v>217</v>
      </c>
      <c r="E262" s="42" t="s">
        <v>217</v>
      </c>
      <c r="F262" s="2">
        <v>0.0</v>
      </c>
      <c r="G262" s="2">
        <v>0.0</v>
      </c>
    </row>
    <row r="263" ht="15.75" customHeight="1">
      <c r="B263" s="5" t="s">
        <v>287</v>
      </c>
      <c r="C263" s="2" t="s">
        <v>180</v>
      </c>
      <c r="D263" s="41" t="s">
        <v>217</v>
      </c>
      <c r="E263" s="42" t="s">
        <v>217</v>
      </c>
      <c r="F263" s="2">
        <v>0.0</v>
      </c>
      <c r="G263" s="2">
        <v>0.0</v>
      </c>
    </row>
    <row r="264" ht="15.75" customHeight="1">
      <c r="B264" s="5" t="s">
        <v>287</v>
      </c>
      <c r="C264" s="2" t="s">
        <v>254</v>
      </c>
      <c r="D264" s="43" t="s">
        <v>217</v>
      </c>
      <c r="E264" s="44" t="s">
        <v>217</v>
      </c>
      <c r="F264" s="2">
        <v>0.0</v>
      </c>
      <c r="G264" s="2">
        <v>0.0</v>
      </c>
    </row>
    <row r="265" ht="15.75" customHeight="1">
      <c r="B265" s="38" t="s">
        <v>301</v>
      </c>
      <c r="C265" s="19" t="s">
        <v>169</v>
      </c>
      <c r="D265" s="58" t="s">
        <v>217</v>
      </c>
      <c r="E265" s="59" t="s">
        <v>217</v>
      </c>
      <c r="F265" s="2">
        <v>0.0</v>
      </c>
      <c r="G265" s="2">
        <v>0.0</v>
      </c>
    </row>
    <row r="266" ht="15.75" customHeight="1">
      <c r="B266" s="50" t="s">
        <v>301</v>
      </c>
      <c r="C266" s="51" t="s">
        <v>170</v>
      </c>
      <c r="D266" s="41" t="s">
        <v>217</v>
      </c>
      <c r="E266" s="42" t="s">
        <v>217</v>
      </c>
      <c r="F266" s="2">
        <v>0.0</v>
      </c>
      <c r="G266" s="2">
        <v>0.0</v>
      </c>
    </row>
    <row r="267" ht="15.75" customHeight="1">
      <c r="B267" s="5" t="s">
        <v>301</v>
      </c>
      <c r="C267" s="2" t="s">
        <v>171</v>
      </c>
      <c r="D267" s="41" t="s">
        <v>217</v>
      </c>
      <c r="E267" s="42" t="s">
        <v>217</v>
      </c>
      <c r="F267" s="2">
        <v>0.0</v>
      </c>
      <c r="G267" s="2">
        <v>0.0</v>
      </c>
    </row>
    <row r="268" ht="15.75" customHeight="1">
      <c r="B268" s="5" t="s">
        <v>301</v>
      </c>
      <c r="C268" s="2" t="s">
        <v>172</v>
      </c>
      <c r="D268" s="41" t="s">
        <v>217</v>
      </c>
      <c r="E268" s="42" t="s">
        <v>217</v>
      </c>
      <c r="F268" s="2">
        <v>0.0</v>
      </c>
      <c r="G268" s="2">
        <v>0.0</v>
      </c>
    </row>
    <row r="269" ht="15.75" customHeight="1">
      <c r="B269" s="5" t="s">
        <v>301</v>
      </c>
      <c r="C269" s="2" t="s">
        <v>173</v>
      </c>
      <c r="D269" s="41" t="s">
        <v>217</v>
      </c>
      <c r="E269" s="42" t="s">
        <v>217</v>
      </c>
      <c r="F269" s="2">
        <v>0.0</v>
      </c>
      <c r="G269" s="2">
        <v>0.0</v>
      </c>
    </row>
    <row r="270" ht="15.75" customHeight="1">
      <c r="B270" s="5" t="s">
        <v>301</v>
      </c>
      <c r="C270" s="2" t="s">
        <v>174</v>
      </c>
      <c r="D270" s="41" t="s">
        <v>217</v>
      </c>
      <c r="E270" s="42" t="s">
        <v>217</v>
      </c>
      <c r="F270" s="2">
        <v>0.0</v>
      </c>
      <c r="G270" s="2">
        <v>0.0</v>
      </c>
    </row>
    <row r="271" ht="15.75" customHeight="1">
      <c r="B271" s="5" t="s">
        <v>301</v>
      </c>
      <c r="C271" s="2" t="s">
        <v>175</v>
      </c>
      <c r="D271" s="41" t="s">
        <v>217</v>
      </c>
      <c r="E271" s="42" t="s">
        <v>217</v>
      </c>
      <c r="F271" s="2">
        <v>0.0</v>
      </c>
      <c r="G271" s="2">
        <v>0.0</v>
      </c>
    </row>
    <row r="272" ht="15.75" customHeight="1">
      <c r="B272" s="5" t="s">
        <v>301</v>
      </c>
      <c r="C272" s="2" t="s">
        <v>176</v>
      </c>
      <c r="D272" s="41" t="s">
        <v>217</v>
      </c>
      <c r="E272" s="42" t="s">
        <v>217</v>
      </c>
      <c r="F272" s="2">
        <v>0.0</v>
      </c>
      <c r="G272" s="2">
        <v>0.0</v>
      </c>
    </row>
    <row r="273" ht="15.75" customHeight="1">
      <c r="B273" s="5" t="s">
        <v>301</v>
      </c>
      <c r="C273" s="2" t="s">
        <v>177</v>
      </c>
      <c r="D273" s="41" t="s">
        <v>217</v>
      </c>
      <c r="E273" s="42" t="s">
        <v>217</v>
      </c>
      <c r="F273" s="2">
        <v>0.0</v>
      </c>
      <c r="G273" s="2">
        <v>0.0</v>
      </c>
    </row>
    <row r="274" ht="15.75" customHeight="1">
      <c r="B274" s="52" t="s">
        <v>301</v>
      </c>
      <c r="C274" s="53" t="s">
        <v>250</v>
      </c>
      <c r="D274" s="41" t="s">
        <v>217</v>
      </c>
      <c r="E274" s="42" t="s">
        <v>217</v>
      </c>
      <c r="F274" s="2">
        <v>0.0</v>
      </c>
      <c r="G274" s="2">
        <v>0.0</v>
      </c>
    </row>
    <row r="275" ht="15.75" customHeight="1">
      <c r="B275" s="5" t="s">
        <v>301</v>
      </c>
      <c r="C275" s="2" t="s">
        <v>179</v>
      </c>
      <c r="D275" s="48" t="s">
        <v>217</v>
      </c>
      <c r="E275" s="49" t="s">
        <v>217</v>
      </c>
      <c r="F275" s="2">
        <v>0.0</v>
      </c>
      <c r="G275" s="2">
        <v>0.0</v>
      </c>
    </row>
    <row r="276" ht="15.75" customHeight="1">
      <c r="B276" s="5" t="s">
        <v>301</v>
      </c>
      <c r="C276" s="2" t="s">
        <v>180</v>
      </c>
      <c r="D276" s="41" t="s">
        <v>217</v>
      </c>
      <c r="E276" s="42" t="s">
        <v>217</v>
      </c>
      <c r="F276" s="2">
        <v>0.0</v>
      </c>
      <c r="G276" s="2">
        <v>0.0</v>
      </c>
    </row>
    <row r="277" ht="15.75" customHeight="1">
      <c r="B277" s="45" t="s">
        <v>301</v>
      </c>
      <c r="C277" s="30" t="s">
        <v>254</v>
      </c>
      <c r="D277" s="62" t="s">
        <v>217</v>
      </c>
      <c r="E277" s="63" t="s">
        <v>217</v>
      </c>
      <c r="F277" s="2">
        <v>0.0</v>
      </c>
      <c r="G277" s="2">
        <v>0.0</v>
      </c>
    </row>
    <row r="278" ht="15.75" customHeight="1">
      <c r="B278" s="5" t="s">
        <v>239</v>
      </c>
      <c r="C278" s="2" t="s">
        <v>169</v>
      </c>
      <c r="D278" s="48" t="s">
        <v>217</v>
      </c>
      <c r="E278" s="49" t="s">
        <v>217</v>
      </c>
      <c r="F278" s="2">
        <v>0.0</v>
      </c>
      <c r="G278" s="2">
        <v>0.0</v>
      </c>
    </row>
    <row r="279" ht="15.75" customHeight="1">
      <c r="B279" s="5" t="s">
        <v>239</v>
      </c>
      <c r="C279" s="2" t="s">
        <v>170</v>
      </c>
      <c r="D279" s="41" t="s">
        <v>217</v>
      </c>
      <c r="E279" s="42" t="s">
        <v>217</v>
      </c>
      <c r="F279" s="2">
        <v>0.0</v>
      </c>
      <c r="G279" s="2">
        <v>0.0</v>
      </c>
    </row>
    <row r="280" ht="15.75" customHeight="1">
      <c r="B280" s="5" t="s">
        <v>239</v>
      </c>
      <c r="C280" s="2" t="s">
        <v>171</v>
      </c>
      <c r="D280" s="41" t="s">
        <v>217</v>
      </c>
      <c r="E280" s="42" t="s">
        <v>217</v>
      </c>
      <c r="F280" s="2">
        <v>0.0</v>
      </c>
      <c r="G280" s="2">
        <v>0.0</v>
      </c>
    </row>
    <row r="281" ht="15.75" customHeight="1">
      <c r="B281" s="5" t="s">
        <v>239</v>
      </c>
      <c r="C281" s="2" t="s">
        <v>172</v>
      </c>
      <c r="D281" s="41" t="s">
        <v>217</v>
      </c>
      <c r="E281" s="42" t="s">
        <v>217</v>
      </c>
      <c r="F281" s="2">
        <v>0.0</v>
      </c>
      <c r="G281" s="2">
        <v>0.0</v>
      </c>
    </row>
    <row r="282" ht="15.75" customHeight="1">
      <c r="B282" s="5" t="s">
        <v>239</v>
      </c>
      <c r="C282" s="2" t="s">
        <v>173</v>
      </c>
      <c r="D282" s="41" t="s">
        <v>217</v>
      </c>
      <c r="E282" s="42" t="s">
        <v>217</v>
      </c>
      <c r="F282" s="2">
        <v>0.0</v>
      </c>
      <c r="G282" s="2">
        <v>0.0</v>
      </c>
    </row>
    <row r="283" ht="15.75" customHeight="1">
      <c r="B283" s="5" t="s">
        <v>239</v>
      </c>
      <c r="C283" s="2" t="s">
        <v>174</v>
      </c>
      <c r="D283" s="41" t="s">
        <v>217</v>
      </c>
      <c r="E283" s="42" t="s">
        <v>217</v>
      </c>
      <c r="F283" s="2">
        <v>0.0</v>
      </c>
      <c r="G283" s="2">
        <v>0.0</v>
      </c>
    </row>
    <row r="284" ht="15.75" customHeight="1">
      <c r="B284" s="5" t="s">
        <v>239</v>
      </c>
      <c r="C284" s="2" t="s">
        <v>175</v>
      </c>
      <c r="D284" s="41" t="s">
        <v>217</v>
      </c>
      <c r="E284" s="42" t="s">
        <v>217</v>
      </c>
      <c r="F284" s="2">
        <v>0.0</v>
      </c>
      <c r="G284" s="2">
        <v>0.0</v>
      </c>
    </row>
    <row r="285" ht="15.75" customHeight="1">
      <c r="B285" s="5" t="s">
        <v>239</v>
      </c>
      <c r="C285" s="2" t="s">
        <v>176</v>
      </c>
      <c r="D285" s="41" t="s">
        <v>217</v>
      </c>
      <c r="E285" s="42" t="s">
        <v>217</v>
      </c>
      <c r="F285" s="2">
        <v>0.0</v>
      </c>
      <c r="G285" s="2">
        <v>0.0</v>
      </c>
    </row>
    <row r="286" ht="15.75" customHeight="1">
      <c r="B286" s="5" t="s">
        <v>239</v>
      </c>
      <c r="C286" s="2" t="s">
        <v>177</v>
      </c>
      <c r="D286" s="41" t="s">
        <v>217</v>
      </c>
      <c r="E286" s="42" t="s">
        <v>217</v>
      </c>
      <c r="F286" s="2">
        <v>0.0</v>
      </c>
      <c r="G286" s="2">
        <v>0.0</v>
      </c>
    </row>
    <row r="287" ht="15.75" customHeight="1">
      <c r="B287" s="5" t="s">
        <v>239</v>
      </c>
      <c r="C287" s="2" t="s">
        <v>250</v>
      </c>
      <c r="D287" s="41" t="s">
        <v>217</v>
      </c>
      <c r="E287" s="42" t="s">
        <v>217</v>
      </c>
      <c r="F287" s="2">
        <v>0.0</v>
      </c>
      <c r="G287" s="2">
        <v>0.0</v>
      </c>
    </row>
    <row r="288" ht="15.75" customHeight="1">
      <c r="B288" s="5" t="s">
        <v>239</v>
      </c>
      <c r="C288" s="2" t="s">
        <v>179</v>
      </c>
      <c r="D288" s="41" t="s">
        <v>217</v>
      </c>
      <c r="E288" s="42" t="s">
        <v>217</v>
      </c>
      <c r="F288" s="2">
        <v>0.0</v>
      </c>
      <c r="G288" s="2">
        <v>0.0</v>
      </c>
    </row>
    <row r="289" ht="15.75" customHeight="1">
      <c r="B289" s="5" t="s">
        <v>239</v>
      </c>
      <c r="C289" s="2" t="s">
        <v>180</v>
      </c>
      <c r="D289" s="41" t="s">
        <v>217</v>
      </c>
      <c r="E289" s="42" t="s">
        <v>217</v>
      </c>
      <c r="F289" s="2">
        <v>0.0</v>
      </c>
      <c r="G289" s="2">
        <v>0.0</v>
      </c>
    </row>
    <row r="290" ht="15.75" customHeight="1">
      <c r="B290" s="5" t="s">
        <v>239</v>
      </c>
      <c r="C290" s="2" t="s">
        <v>254</v>
      </c>
      <c r="D290" s="43" t="s">
        <v>217</v>
      </c>
      <c r="E290" s="44" t="s">
        <v>217</v>
      </c>
      <c r="F290" s="2">
        <v>0.0</v>
      </c>
      <c r="G290" s="2">
        <v>0.0</v>
      </c>
    </row>
    <row r="291" ht="15.75" customHeight="1">
      <c r="B291" s="38" t="s">
        <v>299</v>
      </c>
      <c r="C291" s="19" t="s">
        <v>169</v>
      </c>
      <c r="D291" s="39" t="s">
        <v>217</v>
      </c>
      <c r="E291" s="40" t="s">
        <v>217</v>
      </c>
      <c r="F291" s="2">
        <v>0.0</v>
      </c>
      <c r="G291" s="2">
        <v>0.0</v>
      </c>
    </row>
    <row r="292" ht="15.75" customHeight="1">
      <c r="B292" s="5" t="s">
        <v>299</v>
      </c>
      <c r="C292" s="2" t="s">
        <v>170</v>
      </c>
      <c r="D292" s="41" t="s">
        <v>217</v>
      </c>
      <c r="E292" s="42" t="s">
        <v>217</v>
      </c>
      <c r="F292" s="2">
        <v>0.0</v>
      </c>
      <c r="G292" s="2">
        <v>0.0</v>
      </c>
    </row>
    <row r="293" ht="15.75" customHeight="1">
      <c r="B293" s="5" t="s">
        <v>299</v>
      </c>
      <c r="C293" s="2" t="s">
        <v>171</v>
      </c>
      <c r="D293" s="41" t="s">
        <v>217</v>
      </c>
      <c r="E293" s="42" t="s">
        <v>217</v>
      </c>
      <c r="F293" s="2">
        <v>0.0</v>
      </c>
      <c r="G293" s="2">
        <v>0.0</v>
      </c>
    </row>
    <row r="294" ht="15.75" customHeight="1">
      <c r="B294" s="5" t="s">
        <v>299</v>
      </c>
      <c r="C294" s="2" t="s">
        <v>172</v>
      </c>
      <c r="D294" s="41" t="s">
        <v>217</v>
      </c>
      <c r="E294" s="42" t="s">
        <v>217</v>
      </c>
      <c r="F294" s="2">
        <v>0.0</v>
      </c>
      <c r="G294" s="2">
        <v>0.0</v>
      </c>
    </row>
    <row r="295" ht="15.75" customHeight="1">
      <c r="B295" s="5" t="s">
        <v>299</v>
      </c>
      <c r="C295" s="2" t="s">
        <v>173</v>
      </c>
      <c r="D295" s="41" t="s">
        <v>217</v>
      </c>
      <c r="E295" s="42" t="s">
        <v>217</v>
      </c>
      <c r="F295" s="2">
        <v>0.0</v>
      </c>
      <c r="G295" s="2">
        <v>0.0</v>
      </c>
    </row>
    <row r="296" ht="15.75" customHeight="1">
      <c r="B296" s="5" t="s">
        <v>299</v>
      </c>
      <c r="C296" s="2" t="s">
        <v>174</v>
      </c>
      <c r="D296" s="41" t="s">
        <v>217</v>
      </c>
      <c r="E296" s="42" t="s">
        <v>217</v>
      </c>
      <c r="F296" s="2">
        <v>0.0</v>
      </c>
      <c r="G296" s="2">
        <v>0.0</v>
      </c>
    </row>
    <row r="297" ht="15.75" customHeight="1">
      <c r="B297" s="5" t="s">
        <v>299</v>
      </c>
      <c r="C297" s="2" t="s">
        <v>175</v>
      </c>
      <c r="D297" s="41" t="s">
        <v>217</v>
      </c>
      <c r="E297" s="42" t="s">
        <v>217</v>
      </c>
      <c r="F297" s="2">
        <v>0.0</v>
      </c>
      <c r="G297" s="2">
        <v>0.0</v>
      </c>
    </row>
    <row r="298" ht="15.75" customHeight="1">
      <c r="B298" s="5" t="s">
        <v>299</v>
      </c>
      <c r="C298" s="2" t="s">
        <v>176</v>
      </c>
      <c r="D298" s="41" t="s">
        <v>217</v>
      </c>
      <c r="E298" s="42" t="s">
        <v>217</v>
      </c>
      <c r="F298" s="2">
        <v>0.0</v>
      </c>
      <c r="G298" s="2">
        <v>0.0</v>
      </c>
    </row>
    <row r="299" ht="15.75" customHeight="1">
      <c r="B299" s="5" t="s">
        <v>299</v>
      </c>
      <c r="C299" s="2" t="s">
        <v>177</v>
      </c>
      <c r="D299" s="41" t="s">
        <v>217</v>
      </c>
      <c r="E299" s="42" t="s">
        <v>217</v>
      </c>
      <c r="F299" s="2">
        <v>0.0</v>
      </c>
      <c r="G299" s="2">
        <v>0.0</v>
      </c>
    </row>
    <row r="300" ht="15.75" customHeight="1">
      <c r="B300" s="5" t="s">
        <v>299</v>
      </c>
      <c r="C300" s="2" t="s">
        <v>250</v>
      </c>
      <c r="D300" s="41" t="s">
        <v>217</v>
      </c>
      <c r="E300" s="42" t="s">
        <v>217</v>
      </c>
      <c r="F300" s="2">
        <v>0.0</v>
      </c>
      <c r="G300" s="2">
        <v>0.0</v>
      </c>
    </row>
    <row r="301" ht="15.75" customHeight="1">
      <c r="B301" s="5" t="s">
        <v>299</v>
      </c>
      <c r="C301" s="2" t="s">
        <v>179</v>
      </c>
      <c r="D301" s="41" t="s">
        <v>217</v>
      </c>
      <c r="E301" s="42" t="s">
        <v>217</v>
      </c>
      <c r="F301" s="2">
        <v>0.0</v>
      </c>
      <c r="G301" s="2">
        <v>0.0</v>
      </c>
    </row>
    <row r="302" ht="15.75" customHeight="1">
      <c r="B302" s="5" t="s">
        <v>299</v>
      </c>
      <c r="C302" s="2" t="s">
        <v>180</v>
      </c>
      <c r="D302" s="41" t="s">
        <v>217</v>
      </c>
      <c r="E302" s="42" t="s">
        <v>217</v>
      </c>
      <c r="F302" s="2">
        <v>0.0</v>
      </c>
      <c r="G302" s="2">
        <v>0.0</v>
      </c>
    </row>
    <row r="303" ht="15.75" customHeight="1">
      <c r="B303" s="45" t="s">
        <v>299</v>
      </c>
      <c r="C303" s="30" t="s">
        <v>254</v>
      </c>
      <c r="D303" s="46" t="s">
        <v>217</v>
      </c>
      <c r="E303" s="47" t="s">
        <v>217</v>
      </c>
      <c r="F303" s="2">
        <v>0.0</v>
      </c>
      <c r="G303" s="2">
        <v>0.0</v>
      </c>
    </row>
    <row r="304" ht="15.75" customHeight="1">
      <c r="B304" s="5" t="s">
        <v>291</v>
      </c>
      <c r="C304" s="2" t="s">
        <v>169</v>
      </c>
      <c r="D304" s="48" t="s">
        <v>217</v>
      </c>
      <c r="E304" s="49" t="s">
        <v>217</v>
      </c>
      <c r="F304" s="2">
        <v>0.0</v>
      </c>
      <c r="G304" s="2">
        <v>0.0</v>
      </c>
    </row>
    <row r="305" ht="15.75" customHeight="1">
      <c r="B305" s="5" t="s">
        <v>291</v>
      </c>
      <c r="C305" s="2" t="s">
        <v>170</v>
      </c>
      <c r="D305" s="41" t="s">
        <v>217</v>
      </c>
      <c r="E305" s="42" t="s">
        <v>217</v>
      </c>
      <c r="F305" s="2">
        <v>0.0</v>
      </c>
      <c r="G305" s="2">
        <v>0.0</v>
      </c>
    </row>
    <row r="306" ht="15.75" customHeight="1">
      <c r="B306" s="5" t="s">
        <v>291</v>
      </c>
      <c r="C306" s="2" t="s">
        <v>171</v>
      </c>
      <c r="D306" s="41" t="s">
        <v>217</v>
      </c>
      <c r="E306" s="42" t="s">
        <v>217</v>
      </c>
      <c r="F306" s="2">
        <v>0.0</v>
      </c>
      <c r="G306" s="2">
        <v>0.0</v>
      </c>
    </row>
    <row r="307" ht="15.75" customHeight="1">
      <c r="B307" s="5" t="s">
        <v>291</v>
      </c>
      <c r="C307" s="2" t="s">
        <v>172</v>
      </c>
      <c r="D307" s="41" t="s">
        <v>217</v>
      </c>
      <c r="E307" s="42" t="s">
        <v>217</v>
      </c>
      <c r="F307" s="2">
        <v>0.0</v>
      </c>
      <c r="G307" s="2">
        <v>0.0</v>
      </c>
    </row>
    <row r="308" ht="15.75" customHeight="1">
      <c r="B308" s="5" t="s">
        <v>291</v>
      </c>
      <c r="C308" s="2" t="s">
        <v>173</v>
      </c>
      <c r="D308" s="41" t="s">
        <v>217</v>
      </c>
      <c r="E308" s="42" t="s">
        <v>217</v>
      </c>
      <c r="F308" s="2">
        <v>0.0</v>
      </c>
      <c r="G308" s="2">
        <v>0.0</v>
      </c>
    </row>
    <row r="309" ht="15.75" customHeight="1">
      <c r="B309" s="5" t="s">
        <v>291</v>
      </c>
      <c r="C309" s="2" t="s">
        <v>174</v>
      </c>
      <c r="D309" s="41" t="s">
        <v>217</v>
      </c>
      <c r="E309" s="42" t="s">
        <v>217</v>
      </c>
      <c r="F309" s="2">
        <v>0.0</v>
      </c>
      <c r="G309" s="2">
        <v>0.0</v>
      </c>
    </row>
    <row r="310" ht="15.75" customHeight="1">
      <c r="B310" s="5" t="s">
        <v>291</v>
      </c>
      <c r="C310" s="2" t="s">
        <v>175</v>
      </c>
      <c r="D310" s="41" t="s">
        <v>217</v>
      </c>
      <c r="E310" s="42" t="s">
        <v>217</v>
      </c>
      <c r="F310" s="2">
        <v>0.0</v>
      </c>
      <c r="G310" s="2">
        <v>0.0</v>
      </c>
    </row>
    <row r="311" ht="15.75" customHeight="1">
      <c r="B311" s="5" t="s">
        <v>291</v>
      </c>
      <c r="C311" s="2" t="s">
        <v>176</v>
      </c>
      <c r="D311" s="41" t="s">
        <v>217</v>
      </c>
      <c r="E311" s="42" t="s">
        <v>217</v>
      </c>
      <c r="F311" s="2">
        <v>0.0</v>
      </c>
      <c r="G311" s="2">
        <v>0.0</v>
      </c>
    </row>
    <row r="312" ht="15.75" customHeight="1">
      <c r="B312" s="5" t="s">
        <v>291</v>
      </c>
      <c r="C312" s="2" t="s">
        <v>177</v>
      </c>
      <c r="D312" s="41" t="s">
        <v>217</v>
      </c>
      <c r="E312" s="42" t="s">
        <v>217</v>
      </c>
      <c r="F312" s="2">
        <v>0.0</v>
      </c>
      <c r="G312" s="2">
        <v>0.0</v>
      </c>
    </row>
    <row r="313" ht="15.75" customHeight="1">
      <c r="B313" s="5" t="s">
        <v>291</v>
      </c>
      <c r="C313" s="2" t="s">
        <v>250</v>
      </c>
      <c r="D313" s="41" t="s">
        <v>217</v>
      </c>
      <c r="E313" s="42" t="s">
        <v>217</v>
      </c>
      <c r="F313" s="2">
        <v>0.0</v>
      </c>
      <c r="G313" s="2">
        <v>0.0</v>
      </c>
    </row>
    <row r="314" ht="15.75" customHeight="1">
      <c r="B314" s="5" t="s">
        <v>291</v>
      </c>
      <c r="C314" s="2" t="s">
        <v>179</v>
      </c>
      <c r="D314" s="41" t="s">
        <v>217</v>
      </c>
      <c r="E314" s="42" t="s">
        <v>217</v>
      </c>
      <c r="F314" s="2">
        <v>0.0</v>
      </c>
      <c r="G314" s="2">
        <v>0.0</v>
      </c>
    </row>
    <row r="315" ht="15.75" customHeight="1">
      <c r="B315" s="5" t="s">
        <v>291</v>
      </c>
      <c r="C315" s="2" t="s">
        <v>180</v>
      </c>
      <c r="D315" s="41" t="s">
        <v>217</v>
      </c>
      <c r="E315" s="42" t="s">
        <v>217</v>
      </c>
      <c r="F315" s="2">
        <v>0.0</v>
      </c>
      <c r="G315" s="2">
        <v>0.0</v>
      </c>
    </row>
    <row r="316" ht="15.75" customHeight="1">
      <c r="B316" s="5" t="s">
        <v>291</v>
      </c>
      <c r="C316" s="2" t="s">
        <v>254</v>
      </c>
      <c r="D316" s="43" t="s">
        <v>217</v>
      </c>
      <c r="E316" s="44" t="s">
        <v>217</v>
      </c>
      <c r="F316" s="2">
        <v>0.0</v>
      </c>
      <c r="G316" s="2">
        <v>0.0</v>
      </c>
    </row>
    <row r="317" ht="15.75" customHeight="1">
      <c r="B317" s="38" t="s">
        <v>238</v>
      </c>
      <c r="C317" s="19" t="s">
        <v>169</v>
      </c>
      <c r="D317" s="39" t="s">
        <v>217</v>
      </c>
      <c r="E317" s="40" t="s">
        <v>217</v>
      </c>
      <c r="F317" s="2">
        <v>0.0</v>
      </c>
      <c r="G317" s="2">
        <v>0.0</v>
      </c>
    </row>
    <row r="318" ht="15.75" customHeight="1">
      <c r="B318" s="5" t="s">
        <v>238</v>
      </c>
      <c r="C318" s="2" t="s">
        <v>170</v>
      </c>
      <c r="D318" s="41" t="s">
        <v>217</v>
      </c>
      <c r="E318" s="42" t="s">
        <v>217</v>
      </c>
      <c r="F318" s="2">
        <v>0.0</v>
      </c>
      <c r="G318" s="2">
        <v>0.0</v>
      </c>
    </row>
    <row r="319" ht="15.75" customHeight="1">
      <c r="B319" s="5" t="s">
        <v>238</v>
      </c>
      <c r="C319" s="2" t="s">
        <v>171</v>
      </c>
      <c r="D319" s="41" t="s">
        <v>217</v>
      </c>
      <c r="E319" s="42" t="s">
        <v>217</v>
      </c>
      <c r="F319" s="2">
        <v>0.0</v>
      </c>
      <c r="G319" s="2">
        <v>0.0</v>
      </c>
    </row>
    <row r="320" ht="15.75" customHeight="1">
      <c r="B320" s="5" t="s">
        <v>238</v>
      </c>
      <c r="C320" s="2" t="s">
        <v>172</v>
      </c>
      <c r="D320" s="41" t="s">
        <v>217</v>
      </c>
      <c r="E320" s="42" t="s">
        <v>217</v>
      </c>
      <c r="F320" s="2">
        <v>0.0</v>
      </c>
      <c r="G320" s="2">
        <v>0.0</v>
      </c>
    </row>
    <row r="321" ht="15.75" customHeight="1">
      <c r="B321" s="5" t="s">
        <v>238</v>
      </c>
      <c r="C321" s="2" t="s">
        <v>173</v>
      </c>
      <c r="D321" s="41" t="s">
        <v>217</v>
      </c>
      <c r="E321" s="42" t="s">
        <v>217</v>
      </c>
      <c r="F321" s="2">
        <v>0.0</v>
      </c>
      <c r="G321" s="2">
        <v>0.0</v>
      </c>
    </row>
    <row r="322" ht="15.75" customHeight="1">
      <c r="B322" s="5" t="s">
        <v>238</v>
      </c>
      <c r="C322" s="2" t="s">
        <v>174</v>
      </c>
      <c r="D322" s="41" t="s">
        <v>217</v>
      </c>
      <c r="E322" s="42" t="s">
        <v>217</v>
      </c>
      <c r="F322" s="2">
        <v>0.0</v>
      </c>
      <c r="G322" s="2">
        <v>0.0</v>
      </c>
    </row>
    <row r="323" ht="15.75" customHeight="1">
      <c r="B323" s="5" t="s">
        <v>238</v>
      </c>
      <c r="C323" s="2" t="s">
        <v>175</v>
      </c>
      <c r="D323" s="41" t="s">
        <v>217</v>
      </c>
      <c r="E323" s="42" t="s">
        <v>217</v>
      </c>
      <c r="F323" s="2">
        <v>0.0</v>
      </c>
      <c r="G323" s="2">
        <v>0.0</v>
      </c>
    </row>
    <row r="324" ht="15.75" customHeight="1">
      <c r="B324" s="5" t="s">
        <v>238</v>
      </c>
      <c r="C324" s="2" t="s">
        <v>176</v>
      </c>
      <c r="D324" s="41" t="s">
        <v>217</v>
      </c>
      <c r="E324" s="42" t="s">
        <v>217</v>
      </c>
      <c r="F324" s="2">
        <v>0.0</v>
      </c>
      <c r="G324" s="2">
        <v>0.0</v>
      </c>
    </row>
    <row r="325" ht="15.75" customHeight="1">
      <c r="B325" s="5" t="s">
        <v>238</v>
      </c>
      <c r="C325" s="2" t="s">
        <v>177</v>
      </c>
      <c r="D325" s="41" t="s">
        <v>217</v>
      </c>
      <c r="E325" s="42" t="s">
        <v>217</v>
      </c>
      <c r="F325" s="2">
        <v>0.0</v>
      </c>
      <c r="G325" s="2">
        <v>0.0</v>
      </c>
    </row>
    <row r="326" ht="15.75" customHeight="1">
      <c r="B326" s="5" t="s">
        <v>238</v>
      </c>
      <c r="C326" s="2" t="s">
        <v>250</v>
      </c>
      <c r="D326" s="41" t="s">
        <v>217</v>
      </c>
      <c r="E326" s="42" t="s">
        <v>217</v>
      </c>
      <c r="F326" s="2">
        <v>0.0</v>
      </c>
      <c r="G326" s="2">
        <v>0.0</v>
      </c>
    </row>
    <row r="327" ht="15.75" customHeight="1">
      <c r="B327" s="5" t="s">
        <v>238</v>
      </c>
      <c r="C327" s="2" t="s">
        <v>179</v>
      </c>
      <c r="D327" s="41" t="s">
        <v>217</v>
      </c>
      <c r="E327" s="42" t="s">
        <v>217</v>
      </c>
      <c r="F327" s="2">
        <v>0.0</v>
      </c>
      <c r="G327" s="2">
        <v>0.0</v>
      </c>
    </row>
    <row r="328" ht="15.75" customHeight="1">
      <c r="B328" s="5" t="s">
        <v>238</v>
      </c>
      <c r="C328" s="2" t="s">
        <v>180</v>
      </c>
      <c r="D328" s="41" t="s">
        <v>217</v>
      </c>
      <c r="E328" s="42" t="s">
        <v>217</v>
      </c>
      <c r="F328" s="2">
        <v>0.0</v>
      </c>
      <c r="G328" s="2">
        <v>0.0</v>
      </c>
    </row>
    <row r="329" ht="15.75" customHeight="1">
      <c r="B329" s="45" t="s">
        <v>238</v>
      </c>
      <c r="C329" s="30" t="s">
        <v>254</v>
      </c>
      <c r="D329" s="46" t="s">
        <v>217</v>
      </c>
      <c r="E329" s="47" t="s">
        <v>217</v>
      </c>
      <c r="F329" s="2">
        <v>0.0</v>
      </c>
      <c r="G329" s="2">
        <v>0.0</v>
      </c>
    </row>
    <row r="330" ht="15.75" customHeight="1">
      <c r="B330" s="5" t="s">
        <v>296</v>
      </c>
      <c r="C330" s="2" t="s">
        <v>169</v>
      </c>
      <c r="D330" s="48" t="s">
        <v>217</v>
      </c>
      <c r="E330" s="49" t="s">
        <v>217</v>
      </c>
      <c r="F330" s="2">
        <v>0.0</v>
      </c>
      <c r="G330" s="2">
        <v>0.0</v>
      </c>
    </row>
    <row r="331" ht="15.75" customHeight="1">
      <c r="B331" s="5" t="s">
        <v>296</v>
      </c>
      <c r="C331" s="2" t="s">
        <v>170</v>
      </c>
      <c r="D331" s="41" t="s">
        <v>217</v>
      </c>
      <c r="E331" s="42" t="s">
        <v>217</v>
      </c>
      <c r="F331" s="2">
        <v>0.0</v>
      </c>
      <c r="G331" s="2">
        <v>0.0</v>
      </c>
    </row>
    <row r="332" ht="15.75" customHeight="1">
      <c r="B332" s="5" t="s">
        <v>296</v>
      </c>
      <c r="C332" s="2" t="s">
        <v>171</v>
      </c>
      <c r="D332" s="41" t="s">
        <v>217</v>
      </c>
      <c r="E332" s="42" t="s">
        <v>217</v>
      </c>
      <c r="F332" s="2">
        <v>0.0</v>
      </c>
      <c r="G332" s="2">
        <v>0.0</v>
      </c>
    </row>
    <row r="333" ht="15.75" customHeight="1">
      <c r="B333" s="5" t="s">
        <v>296</v>
      </c>
      <c r="C333" s="2" t="s">
        <v>172</v>
      </c>
      <c r="D333" s="41" t="s">
        <v>217</v>
      </c>
      <c r="E333" s="42" t="s">
        <v>217</v>
      </c>
      <c r="F333" s="2">
        <v>0.0</v>
      </c>
      <c r="G333" s="2">
        <v>0.0</v>
      </c>
    </row>
    <row r="334" ht="15.75" customHeight="1">
      <c r="B334" s="5" t="s">
        <v>296</v>
      </c>
      <c r="C334" s="2" t="s">
        <v>173</v>
      </c>
      <c r="D334" s="41" t="s">
        <v>217</v>
      </c>
      <c r="E334" s="42" t="s">
        <v>217</v>
      </c>
      <c r="F334" s="2">
        <v>0.0</v>
      </c>
      <c r="G334" s="2">
        <v>0.0</v>
      </c>
    </row>
    <row r="335" ht="15.75" customHeight="1">
      <c r="B335" s="5" t="s">
        <v>296</v>
      </c>
      <c r="C335" s="2" t="s">
        <v>174</v>
      </c>
      <c r="D335" s="41" t="s">
        <v>217</v>
      </c>
      <c r="E335" s="42" t="s">
        <v>217</v>
      </c>
      <c r="F335" s="2">
        <v>0.0</v>
      </c>
      <c r="G335" s="2">
        <v>0.0</v>
      </c>
    </row>
    <row r="336" ht="15.75" customHeight="1">
      <c r="B336" s="5" t="s">
        <v>296</v>
      </c>
      <c r="C336" s="2" t="s">
        <v>175</v>
      </c>
      <c r="D336" s="41" t="s">
        <v>217</v>
      </c>
      <c r="E336" s="42" t="s">
        <v>217</v>
      </c>
      <c r="F336" s="2">
        <v>0.0</v>
      </c>
      <c r="G336" s="2">
        <v>0.0</v>
      </c>
    </row>
    <row r="337" ht="15.75" customHeight="1">
      <c r="B337" s="5" t="s">
        <v>296</v>
      </c>
      <c r="C337" s="2" t="s">
        <v>176</v>
      </c>
      <c r="D337" s="41" t="s">
        <v>217</v>
      </c>
      <c r="E337" s="42" t="s">
        <v>217</v>
      </c>
      <c r="F337" s="2">
        <v>0.0</v>
      </c>
      <c r="G337" s="2">
        <v>0.0</v>
      </c>
    </row>
    <row r="338" ht="15.75" customHeight="1">
      <c r="B338" s="5" t="s">
        <v>296</v>
      </c>
      <c r="C338" s="2" t="s">
        <v>177</v>
      </c>
      <c r="D338" s="41" t="s">
        <v>217</v>
      </c>
      <c r="E338" s="42" t="s">
        <v>217</v>
      </c>
      <c r="F338" s="2">
        <v>0.0</v>
      </c>
      <c r="G338" s="2">
        <v>0.0</v>
      </c>
    </row>
    <row r="339" ht="15.75" customHeight="1">
      <c r="B339" s="5" t="s">
        <v>296</v>
      </c>
      <c r="C339" s="2" t="s">
        <v>250</v>
      </c>
      <c r="D339" s="41" t="s">
        <v>217</v>
      </c>
      <c r="E339" s="42" t="s">
        <v>217</v>
      </c>
      <c r="F339" s="2">
        <v>0.0</v>
      </c>
      <c r="G339" s="2">
        <v>0.0</v>
      </c>
    </row>
    <row r="340" ht="15.75" customHeight="1">
      <c r="B340" s="5" t="s">
        <v>296</v>
      </c>
      <c r="C340" s="2" t="s">
        <v>179</v>
      </c>
      <c r="D340" s="41" t="s">
        <v>217</v>
      </c>
      <c r="E340" s="42" t="s">
        <v>217</v>
      </c>
      <c r="F340" s="2">
        <v>0.0</v>
      </c>
      <c r="G340" s="2">
        <v>0.0</v>
      </c>
    </row>
    <row r="341" ht="15.75" customHeight="1">
      <c r="B341" s="5" t="s">
        <v>296</v>
      </c>
      <c r="C341" s="2" t="s">
        <v>180</v>
      </c>
      <c r="D341" s="41" t="s">
        <v>217</v>
      </c>
      <c r="E341" s="42" t="s">
        <v>217</v>
      </c>
      <c r="F341" s="2">
        <v>0.0</v>
      </c>
      <c r="G341" s="2">
        <v>0.0</v>
      </c>
    </row>
    <row r="342" ht="15.75" customHeight="1">
      <c r="B342" s="5" t="s">
        <v>296</v>
      </c>
      <c r="C342" s="2" t="s">
        <v>254</v>
      </c>
      <c r="D342" s="43" t="s">
        <v>217</v>
      </c>
      <c r="E342" s="44" t="s">
        <v>217</v>
      </c>
      <c r="F342" s="2">
        <v>0.0</v>
      </c>
      <c r="G342" s="2">
        <v>0.0</v>
      </c>
    </row>
    <row r="343" ht="15.75" customHeight="1">
      <c r="B343" s="38" t="s">
        <v>290</v>
      </c>
      <c r="C343" s="19" t="s">
        <v>169</v>
      </c>
      <c r="D343" s="39" t="s">
        <v>217</v>
      </c>
      <c r="E343" s="40" t="s">
        <v>217</v>
      </c>
      <c r="F343" s="2">
        <v>0.0</v>
      </c>
      <c r="G343" s="2">
        <v>0.0</v>
      </c>
    </row>
    <row r="344" ht="15.75" customHeight="1">
      <c r="B344" s="5" t="s">
        <v>290</v>
      </c>
      <c r="C344" s="2" t="s">
        <v>170</v>
      </c>
      <c r="D344" s="41" t="s">
        <v>217</v>
      </c>
      <c r="E344" s="42" t="s">
        <v>217</v>
      </c>
      <c r="F344" s="2">
        <v>0.0</v>
      </c>
      <c r="G344" s="2">
        <v>0.0</v>
      </c>
    </row>
    <row r="345" ht="15.75" customHeight="1">
      <c r="B345" s="5" t="s">
        <v>290</v>
      </c>
      <c r="C345" s="2" t="s">
        <v>171</v>
      </c>
      <c r="D345" s="41" t="s">
        <v>217</v>
      </c>
      <c r="E345" s="42" t="s">
        <v>217</v>
      </c>
      <c r="F345" s="2">
        <v>0.0</v>
      </c>
      <c r="G345" s="2">
        <v>0.0</v>
      </c>
    </row>
    <row r="346" ht="15.75" customHeight="1">
      <c r="B346" s="5" t="s">
        <v>290</v>
      </c>
      <c r="C346" s="2" t="s">
        <v>172</v>
      </c>
      <c r="D346" s="41" t="s">
        <v>217</v>
      </c>
      <c r="E346" s="42" t="s">
        <v>217</v>
      </c>
      <c r="F346" s="2">
        <v>0.0</v>
      </c>
      <c r="G346" s="2">
        <v>0.0</v>
      </c>
    </row>
    <row r="347" ht="15.75" customHeight="1">
      <c r="B347" s="5" t="s">
        <v>290</v>
      </c>
      <c r="C347" s="2" t="s">
        <v>173</v>
      </c>
      <c r="D347" s="41" t="s">
        <v>217</v>
      </c>
      <c r="E347" s="42" t="s">
        <v>217</v>
      </c>
      <c r="F347" s="2">
        <v>0.0</v>
      </c>
      <c r="G347" s="2">
        <v>0.0</v>
      </c>
    </row>
    <row r="348" ht="15.75" customHeight="1">
      <c r="B348" s="5" t="s">
        <v>290</v>
      </c>
      <c r="C348" s="2" t="s">
        <v>174</v>
      </c>
      <c r="D348" s="41" t="s">
        <v>217</v>
      </c>
      <c r="E348" s="42" t="s">
        <v>217</v>
      </c>
      <c r="F348" s="2">
        <v>0.0</v>
      </c>
      <c r="G348" s="2">
        <v>0.0</v>
      </c>
    </row>
    <row r="349" ht="15.75" customHeight="1">
      <c r="B349" s="5" t="s">
        <v>290</v>
      </c>
      <c r="C349" s="2" t="s">
        <v>175</v>
      </c>
      <c r="D349" s="41" t="s">
        <v>217</v>
      </c>
      <c r="E349" s="42" t="s">
        <v>217</v>
      </c>
      <c r="F349" s="2">
        <v>0.0</v>
      </c>
      <c r="G349" s="2">
        <v>0.0</v>
      </c>
    </row>
    <row r="350" ht="15.75" customHeight="1">
      <c r="B350" s="5" t="s">
        <v>290</v>
      </c>
      <c r="C350" s="2" t="s">
        <v>176</v>
      </c>
      <c r="D350" s="41" t="s">
        <v>217</v>
      </c>
      <c r="E350" s="42" t="s">
        <v>217</v>
      </c>
      <c r="F350" s="2">
        <v>0.0</v>
      </c>
      <c r="G350" s="2">
        <v>0.0</v>
      </c>
    </row>
    <row r="351" ht="15.75" customHeight="1">
      <c r="B351" s="5" t="s">
        <v>290</v>
      </c>
      <c r="C351" s="2" t="s">
        <v>177</v>
      </c>
      <c r="D351" s="41" t="s">
        <v>217</v>
      </c>
      <c r="E351" s="42" t="s">
        <v>217</v>
      </c>
      <c r="F351" s="2">
        <v>0.0</v>
      </c>
      <c r="G351" s="2">
        <v>0.0</v>
      </c>
    </row>
    <row r="352" ht="15.75" customHeight="1">
      <c r="B352" s="5" t="s">
        <v>290</v>
      </c>
      <c r="C352" s="2" t="s">
        <v>250</v>
      </c>
      <c r="D352" s="41" t="s">
        <v>217</v>
      </c>
      <c r="E352" s="42" t="s">
        <v>217</v>
      </c>
      <c r="F352" s="2">
        <v>0.0</v>
      </c>
      <c r="G352" s="2">
        <v>0.0</v>
      </c>
    </row>
    <row r="353" ht="15.75" customHeight="1">
      <c r="B353" s="5" t="s">
        <v>290</v>
      </c>
      <c r="C353" s="2" t="s">
        <v>179</v>
      </c>
      <c r="D353" s="41" t="s">
        <v>217</v>
      </c>
      <c r="E353" s="42" t="s">
        <v>217</v>
      </c>
      <c r="F353" s="2">
        <v>0.0</v>
      </c>
      <c r="G353" s="2">
        <v>0.0</v>
      </c>
    </row>
    <row r="354" ht="15.75" customHeight="1">
      <c r="B354" s="5" t="s">
        <v>290</v>
      </c>
      <c r="C354" s="2" t="s">
        <v>180</v>
      </c>
      <c r="D354" s="41" t="s">
        <v>217</v>
      </c>
      <c r="E354" s="42" t="s">
        <v>217</v>
      </c>
      <c r="F354" s="2">
        <v>0.0</v>
      </c>
      <c r="G354" s="2">
        <v>0.0</v>
      </c>
    </row>
    <row r="355" ht="15.75" customHeight="1">
      <c r="B355" s="45" t="s">
        <v>290</v>
      </c>
      <c r="C355" s="30" t="s">
        <v>254</v>
      </c>
      <c r="D355" s="46" t="s">
        <v>217</v>
      </c>
      <c r="E355" s="47" t="s">
        <v>217</v>
      </c>
      <c r="F355" s="2">
        <v>0.0</v>
      </c>
      <c r="G355" s="2">
        <v>0.0</v>
      </c>
    </row>
    <row r="356" ht="15.75" customHeight="1">
      <c r="B356" s="5" t="s">
        <v>295</v>
      </c>
      <c r="C356" s="2" t="s">
        <v>169</v>
      </c>
      <c r="D356" s="48" t="s">
        <v>217</v>
      </c>
      <c r="E356" s="49" t="s">
        <v>217</v>
      </c>
      <c r="F356" s="2">
        <v>0.0</v>
      </c>
      <c r="G356" s="2">
        <v>0.0</v>
      </c>
    </row>
    <row r="357" ht="15.75" customHeight="1">
      <c r="B357" s="5" t="s">
        <v>295</v>
      </c>
      <c r="C357" s="2" t="s">
        <v>170</v>
      </c>
      <c r="D357" s="41" t="s">
        <v>217</v>
      </c>
      <c r="E357" s="42" t="s">
        <v>217</v>
      </c>
      <c r="F357" s="2">
        <v>0.0</v>
      </c>
      <c r="G357" s="2">
        <v>0.0</v>
      </c>
    </row>
    <row r="358" ht="15.75" customHeight="1">
      <c r="B358" s="5" t="s">
        <v>295</v>
      </c>
      <c r="C358" s="2" t="s">
        <v>171</v>
      </c>
      <c r="D358" s="41" t="s">
        <v>217</v>
      </c>
      <c r="E358" s="42" t="s">
        <v>217</v>
      </c>
      <c r="F358" s="2">
        <v>0.0</v>
      </c>
      <c r="G358" s="2">
        <v>0.0</v>
      </c>
    </row>
    <row r="359" ht="15.75" customHeight="1">
      <c r="B359" s="5" t="s">
        <v>295</v>
      </c>
      <c r="C359" s="2" t="s">
        <v>172</v>
      </c>
      <c r="D359" s="41" t="s">
        <v>217</v>
      </c>
      <c r="E359" s="42" t="s">
        <v>217</v>
      </c>
      <c r="F359" s="2">
        <v>0.0</v>
      </c>
      <c r="G359" s="2">
        <v>0.0</v>
      </c>
    </row>
    <row r="360" ht="15.75" customHeight="1">
      <c r="B360" s="5" t="s">
        <v>295</v>
      </c>
      <c r="C360" s="2" t="s">
        <v>173</v>
      </c>
      <c r="D360" s="41" t="s">
        <v>217</v>
      </c>
      <c r="E360" s="42" t="s">
        <v>217</v>
      </c>
      <c r="F360" s="2">
        <v>0.0</v>
      </c>
      <c r="G360" s="2">
        <v>0.0</v>
      </c>
    </row>
    <row r="361" ht="15.75" customHeight="1">
      <c r="B361" s="5" t="s">
        <v>295</v>
      </c>
      <c r="C361" s="2" t="s">
        <v>174</v>
      </c>
      <c r="D361" s="41" t="s">
        <v>217</v>
      </c>
      <c r="E361" s="42" t="s">
        <v>217</v>
      </c>
      <c r="F361" s="2">
        <v>0.0</v>
      </c>
      <c r="G361" s="2">
        <v>0.0</v>
      </c>
    </row>
    <row r="362" ht="15.75" customHeight="1">
      <c r="B362" s="5" t="s">
        <v>295</v>
      </c>
      <c r="C362" s="2" t="s">
        <v>175</v>
      </c>
      <c r="D362" s="41" t="s">
        <v>217</v>
      </c>
      <c r="E362" s="42" t="s">
        <v>217</v>
      </c>
      <c r="F362" s="2">
        <v>0.0</v>
      </c>
      <c r="G362" s="2">
        <v>0.0</v>
      </c>
    </row>
    <row r="363" ht="15.75" customHeight="1">
      <c r="B363" s="5" t="s">
        <v>295</v>
      </c>
      <c r="C363" s="2" t="s">
        <v>176</v>
      </c>
      <c r="D363" s="41" t="s">
        <v>217</v>
      </c>
      <c r="E363" s="42" t="s">
        <v>217</v>
      </c>
      <c r="F363" s="2">
        <v>0.0</v>
      </c>
      <c r="G363" s="2">
        <v>0.0</v>
      </c>
    </row>
    <row r="364" ht="15.75" customHeight="1">
      <c r="B364" s="5" t="s">
        <v>295</v>
      </c>
      <c r="C364" s="2" t="s">
        <v>177</v>
      </c>
      <c r="D364" s="41" t="s">
        <v>217</v>
      </c>
      <c r="E364" s="42" t="s">
        <v>217</v>
      </c>
      <c r="F364" s="2">
        <v>0.0</v>
      </c>
      <c r="G364" s="2">
        <v>0.0</v>
      </c>
    </row>
    <row r="365" ht="15.75" customHeight="1">
      <c r="B365" s="5" t="s">
        <v>295</v>
      </c>
      <c r="C365" s="2" t="s">
        <v>250</v>
      </c>
      <c r="D365" s="41" t="s">
        <v>217</v>
      </c>
      <c r="E365" s="42" t="s">
        <v>217</v>
      </c>
      <c r="F365" s="2">
        <v>0.0</v>
      </c>
      <c r="G365" s="2">
        <v>0.0</v>
      </c>
    </row>
    <row r="366" ht="15.75" customHeight="1">
      <c r="B366" s="5" t="s">
        <v>295</v>
      </c>
      <c r="C366" s="2" t="s">
        <v>179</v>
      </c>
      <c r="D366" s="41" t="s">
        <v>217</v>
      </c>
      <c r="E366" s="42" t="s">
        <v>217</v>
      </c>
      <c r="F366" s="2">
        <v>0.0</v>
      </c>
      <c r="G366" s="2">
        <v>0.0</v>
      </c>
    </row>
    <row r="367" ht="15.75" customHeight="1">
      <c r="B367" s="5" t="s">
        <v>295</v>
      </c>
      <c r="C367" s="2" t="s">
        <v>180</v>
      </c>
      <c r="D367" s="41" t="s">
        <v>217</v>
      </c>
      <c r="E367" s="42" t="s">
        <v>217</v>
      </c>
      <c r="F367" s="2">
        <v>0.0</v>
      </c>
      <c r="G367" s="2">
        <v>0.0</v>
      </c>
    </row>
    <row r="368" ht="15.75" customHeight="1">
      <c r="B368" s="5" t="s">
        <v>295</v>
      </c>
      <c r="C368" s="2" t="s">
        <v>254</v>
      </c>
      <c r="D368" s="43" t="s">
        <v>217</v>
      </c>
      <c r="E368" s="44" t="s">
        <v>217</v>
      </c>
      <c r="F368" s="2">
        <v>0.0</v>
      </c>
      <c r="G368" s="2">
        <v>0.0</v>
      </c>
    </row>
    <row r="369" ht="15.75" customHeight="1">
      <c r="B369" s="38" t="s">
        <v>294</v>
      </c>
      <c r="C369" s="19" t="s">
        <v>169</v>
      </c>
      <c r="D369" s="39" t="s">
        <v>217</v>
      </c>
      <c r="E369" s="40" t="s">
        <v>217</v>
      </c>
      <c r="F369" s="2">
        <v>0.0</v>
      </c>
      <c r="G369" s="2">
        <v>0.0</v>
      </c>
    </row>
    <row r="370" ht="15.75" customHeight="1">
      <c r="B370" s="5" t="s">
        <v>294</v>
      </c>
      <c r="C370" s="2" t="s">
        <v>170</v>
      </c>
      <c r="D370" s="41" t="s">
        <v>217</v>
      </c>
      <c r="E370" s="42" t="s">
        <v>217</v>
      </c>
      <c r="F370" s="2">
        <v>0.0</v>
      </c>
      <c r="G370" s="2">
        <v>0.0</v>
      </c>
    </row>
    <row r="371" ht="15.75" customHeight="1">
      <c r="B371" s="5" t="s">
        <v>294</v>
      </c>
      <c r="C371" s="2" t="s">
        <v>171</v>
      </c>
      <c r="D371" s="41" t="s">
        <v>217</v>
      </c>
      <c r="E371" s="42" t="s">
        <v>217</v>
      </c>
      <c r="F371" s="2">
        <v>0.0</v>
      </c>
      <c r="G371" s="2">
        <v>0.0</v>
      </c>
    </row>
    <row r="372" ht="15.75" customHeight="1">
      <c r="B372" s="5" t="s">
        <v>294</v>
      </c>
      <c r="C372" s="2" t="s">
        <v>172</v>
      </c>
      <c r="D372" s="41" t="s">
        <v>217</v>
      </c>
      <c r="E372" s="42" t="s">
        <v>217</v>
      </c>
      <c r="F372" s="2">
        <v>0.0</v>
      </c>
      <c r="G372" s="2">
        <v>0.0</v>
      </c>
    </row>
    <row r="373" ht="15.75" customHeight="1">
      <c r="B373" s="5" t="s">
        <v>294</v>
      </c>
      <c r="C373" s="2" t="s">
        <v>173</v>
      </c>
      <c r="D373" s="41" t="s">
        <v>217</v>
      </c>
      <c r="E373" s="42" t="s">
        <v>217</v>
      </c>
      <c r="F373" s="2">
        <v>0.0</v>
      </c>
      <c r="G373" s="2">
        <v>0.0</v>
      </c>
    </row>
    <row r="374" ht="15.75" customHeight="1">
      <c r="B374" s="5" t="s">
        <v>294</v>
      </c>
      <c r="C374" s="2" t="s">
        <v>174</v>
      </c>
      <c r="D374" s="41" t="s">
        <v>217</v>
      </c>
      <c r="E374" s="42" t="s">
        <v>217</v>
      </c>
      <c r="F374" s="2">
        <v>0.0</v>
      </c>
      <c r="G374" s="2">
        <v>0.0</v>
      </c>
    </row>
    <row r="375" ht="15.75" customHeight="1">
      <c r="B375" s="5" t="s">
        <v>294</v>
      </c>
      <c r="C375" s="2" t="s">
        <v>175</v>
      </c>
      <c r="D375" s="41" t="s">
        <v>217</v>
      </c>
      <c r="E375" s="42" t="s">
        <v>217</v>
      </c>
      <c r="F375" s="2">
        <v>0.0</v>
      </c>
      <c r="G375" s="2">
        <v>0.0</v>
      </c>
    </row>
    <row r="376" ht="15.75" customHeight="1">
      <c r="B376" s="5" t="s">
        <v>294</v>
      </c>
      <c r="C376" s="2" t="s">
        <v>176</v>
      </c>
      <c r="D376" s="41" t="s">
        <v>217</v>
      </c>
      <c r="E376" s="42" t="s">
        <v>217</v>
      </c>
      <c r="F376" s="2">
        <v>0.0</v>
      </c>
      <c r="G376" s="2">
        <v>0.0</v>
      </c>
    </row>
    <row r="377" ht="15.75" customHeight="1">
      <c r="B377" s="5" t="s">
        <v>294</v>
      </c>
      <c r="C377" s="2" t="s">
        <v>177</v>
      </c>
      <c r="D377" s="41" t="s">
        <v>217</v>
      </c>
      <c r="E377" s="42" t="s">
        <v>217</v>
      </c>
      <c r="F377" s="2">
        <v>0.0</v>
      </c>
      <c r="G377" s="2">
        <v>0.0</v>
      </c>
    </row>
    <row r="378" ht="15.75" customHeight="1">
      <c r="B378" s="5" t="s">
        <v>294</v>
      </c>
      <c r="C378" s="2" t="s">
        <v>250</v>
      </c>
      <c r="D378" s="41" t="s">
        <v>217</v>
      </c>
      <c r="E378" s="42" t="s">
        <v>217</v>
      </c>
      <c r="F378" s="2">
        <v>0.0</v>
      </c>
      <c r="G378" s="2">
        <v>0.0</v>
      </c>
    </row>
    <row r="379" ht="15.75" customHeight="1">
      <c r="B379" s="5" t="s">
        <v>294</v>
      </c>
      <c r="C379" s="2" t="s">
        <v>179</v>
      </c>
      <c r="D379" s="41" t="s">
        <v>217</v>
      </c>
      <c r="E379" s="42" t="s">
        <v>217</v>
      </c>
      <c r="F379" s="2">
        <v>0.0</v>
      </c>
      <c r="G379" s="2">
        <v>0.0</v>
      </c>
    </row>
    <row r="380" ht="15.75" customHeight="1">
      <c r="B380" s="5" t="s">
        <v>294</v>
      </c>
      <c r="C380" s="2" t="s">
        <v>180</v>
      </c>
      <c r="D380" s="41" t="s">
        <v>217</v>
      </c>
      <c r="E380" s="42" t="s">
        <v>217</v>
      </c>
      <c r="F380" s="2">
        <v>0.0</v>
      </c>
      <c r="G380" s="2">
        <v>0.0</v>
      </c>
    </row>
    <row r="381" ht="15.75" customHeight="1">
      <c r="B381" s="45" t="s">
        <v>294</v>
      </c>
      <c r="C381" s="30" t="s">
        <v>254</v>
      </c>
      <c r="D381" s="46" t="s">
        <v>217</v>
      </c>
      <c r="E381" s="47" t="s">
        <v>217</v>
      </c>
      <c r="F381" s="2">
        <v>0.0</v>
      </c>
      <c r="G381" s="2">
        <v>0.0</v>
      </c>
    </row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conditionalFormatting sqref="D5:E381 L5:M149">
    <cfRule type="cellIs" dxfId="2" priority="1" stopIfTrue="1" operator="equal">
      <formula>"NA"</formula>
    </cfRule>
  </conditionalFormatting>
  <conditionalFormatting sqref="D5:E381 L5:M149">
    <cfRule type="cellIs" dxfId="0" priority="2" stopIfTrue="1" operator="lessThanOrEqual">
      <formula>0.5</formula>
    </cfRule>
  </conditionalFormatting>
  <conditionalFormatting sqref="D5:E381 L5:M149">
    <cfRule type="cellIs" dxfId="0" priority="3" operator="lessThanOrEqual">
      <formula>0.33</formula>
    </cfRule>
  </conditionalFormatting>
  <conditionalFormatting sqref="D5:E381 L5:M149">
    <cfRule type="cellIs" dxfId="1" priority="4" stopIfTrue="1" operator="greaterThan">
      <formula>0.5</formula>
    </cfRule>
  </conditionalFormatting>
  <conditionalFormatting sqref="D5:E381 L5:M149">
    <cfRule type="cellIs" dxfId="1" priority="5" operator="greaterThanOrEqual">
      <formula>0.66</formula>
    </cfRule>
  </conditionalFormatting>
  <conditionalFormatting sqref="D5:E381 L5:M149">
    <cfRule type="cellIs" dxfId="3" priority="6" operator="greaterThan">
      <formula>0.33</formula>
    </cfRule>
  </conditionalFormatting>
  <conditionalFormatting sqref="J168:M168">
    <cfRule type="colorScale" priority="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Q4">
    <cfRule type="colorScale" priority="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Q24 Q26:Q29">
    <cfRule type="colorScale" priority="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Q3 S3:T3">
    <cfRule type="colorScale" priority="1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V8">
    <cfRule type="colorScale" priority="11">
      <colorScale>
        <cfvo type="percent" val="0"/>
        <cfvo type="percent" val="50"/>
        <cfvo type="percent" val="100"/>
        <color rgb="FF57BB8A"/>
        <color rgb="FFABDDC5"/>
        <color rgb="FFFFFFFF"/>
      </colorScale>
    </cfRule>
  </conditionalFormatting>
  <conditionalFormatting sqref="T6">
    <cfRule type="colorScale" priority="12">
      <colorScale>
        <cfvo type="percent" val="100"/>
        <cfvo type="percent" val="50"/>
        <cfvo type="percent" val="0"/>
        <color rgb="FF57BB8A"/>
        <color rgb="FFABDDC5"/>
        <color rgb="FFFFFFFF"/>
      </colorScale>
    </cfRule>
  </conditionalFormatting>
  <printOptions/>
  <pageMargins bottom="0.75" footer="0.0" header="0.0" left="0.7" right="0.7" top="0.75"/>
  <pageSetup paperSize="9"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2021-09-16T06:42:00Z</dcterms:created>
  <dc:creator>Alexander Jarde</dc:creator>
</cp:coreProperties>
</file>