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leeds.ac.uk\Staff\staff15\libaek\Repositories\Items for Deposit\"/>
    </mc:Choice>
  </mc:AlternateContent>
  <bookViews>
    <workbookView xWindow="0" yWindow="0" windowWidth="20010" windowHeight="8160" firstSheet="1" activeTab="1"/>
  </bookViews>
  <sheets>
    <sheet name="Savings" sheetId="1" state="hidden" r:id="rId1"/>
    <sheet name="Contents" sheetId="16" r:id="rId2"/>
    <sheet name="Strategies" sheetId="2" r:id="rId3"/>
    <sheet name="Baseline emissions" sheetId="7" r:id="rId4"/>
    <sheet name="Case study descriptions" sheetId="15" r:id="rId5"/>
    <sheet name="Savings by case study" sheetId="3" r:id="rId6"/>
    <sheet name="Savings Product" sheetId="8" state="hidden" r:id="rId7"/>
    <sheet name="Savings by strategy" sheetId="4" r:id="rId8"/>
    <sheet name="Adoption and ambition" sheetId="14" r:id="rId9"/>
    <sheet name="Macro strategies_product" sheetId="9" state="hidden" r:id="rId10"/>
    <sheet name="Cars" sheetId="6" state="hidden" r:id="rId11"/>
    <sheet name="Results summary" sheetId="13" r:id="rId12"/>
  </sheet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3" l="1"/>
  <c r="G10" i="13"/>
  <c r="G8" i="13"/>
  <c r="F8" i="13"/>
  <c r="F9" i="13"/>
  <c r="F10" i="13"/>
  <c r="F7" i="13"/>
  <c r="E10" i="13"/>
  <c r="E9" i="13"/>
  <c r="E8" i="13"/>
  <c r="E7" i="13"/>
  <c r="E6" i="13"/>
  <c r="B131" i="15"/>
  <c r="B128" i="15"/>
  <c r="B125" i="15"/>
  <c r="B122" i="15"/>
  <c r="B119" i="15"/>
  <c r="B116" i="15"/>
  <c r="B113" i="15"/>
  <c r="B110" i="15"/>
  <c r="B107" i="15"/>
  <c r="B104" i="15"/>
  <c r="B101" i="15"/>
  <c r="B98" i="15"/>
  <c r="B95" i="15"/>
  <c r="B92" i="15"/>
  <c r="B89" i="15"/>
  <c r="B86" i="15"/>
  <c r="B83" i="15"/>
  <c r="B80" i="15"/>
  <c r="B77" i="15"/>
  <c r="B74" i="15"/>
  <c r="B71" i="15"/>
  <c r="B68" i="15"/>
  <c r="B65" i="15"/>
  <c r="B62" i="15"/>
  <c r="B59" i="15"/>
  <c r="B56" i="15"/>
  <c r="B53" i="15"/>
  <c r="B50" i="15"/>
  <c r="B47" i="15"/>
  <c r="B44" i="15"/>
  <c r="B41" i="15"/>
  <c r="B38" i="15"/>
  <c r="B35" i="15"/>
  <c r="B32" i="15"/>
  <c r="B29" i="15"/>
  <c r="B26" i="15"/>
  <c r="B23" i="15"/>
  <c r="B20" i="15"/>
  <c r="B17" i="15"/>
  <c r="B14" i="15"/>
  <c r="B11" i="15"/>
  <c r="B8" i="15"/>
  <c r="B5" i="15"/>
  <c r="E7" i="7" l="1"/>
  <c r="F7" i="7"/>
  <c r="E8" i="7"/>
  <c r="F8" i="7"/>
  <c r="E9" i="7"/>
  <c r="F9" i="7"/>
  <c r="E10" i="7"/>
  <c r="F10" i="7"/>
  <c r="E11" i="7"/>
  <c r="F11" i="7"/>
  <c r="E12" i="7"/>
  <c r="F12" i="7"/>
  <c r="E13" i="7"/>
  <c r="F13" i="7"/>
  <c r="E14" i="7"/>
  <c r="F14" i="7"/>
  <c r="E15" i="7"/>
  <c r="F15" i="7"/>
  <c r="E16" i="7"/>
  <c r="F16" i="7"/>
  <c r="E17" i="7"/>
  <c r="F17" i="7"/>
  <c r="E18" i="7"/>
  <c r="F18" i="7"/>
  <c r="E19" i="7"/>
  <c r="F19" i="7"/>
  <c r="E20" i="7"/>
  <c r="F20" i="7"/>
  <c r="E21" i="7"/>
  <c r="F21" i="7"/>
  <c r="E22" i="7"/>
  <c r="F22" i="7"/>
  <c r="E23" i="7"/>
  <c r="F23" i="7"/>
  <c r="E24" i="7"/>
  <c r="F24" i="7"/>
  <c r="E25" i="7"/>
  <c r="F25" i="7"/>
  <c r="E26" i="7"/>
  <c r="F26" i="7"/>
  <c r="E27" i="7"/>
  <c r="F27" i="7"/>
  <c r="E28" i="7"/>
  <c r="F28" i="7"/>
  <c r="E29" i="7"/>
  <c r="F29" i="7"/>
  <c r="E30" i="7"/>
  <c r="F30" i="7"/>
  <c r="E31" i="7"/>
  <c r="F31" i="7"/>
  <c r="E32" i="7"/>
  <c r="F32" i="7"/>
  <c r="E33" i="7"/>
  <c r="F33" i="7"/>
  <c r="E34" i="7"/>
  <c r="F34" i="7"/>
  <c r="E35" i="7"/>
  <c r="F35" i="7"/>
  <c r="E36" i="7"/>
  <c r="F36" i="7"/>
  <c r="E37" i="7"/>
  <c r="F37" i="7"/>
  <c r="E38" i="7"/>
  <c r="F38" i="7"/>
  <c r="E39" i="7"/>
  <c r="F39" i="7"/>
  <c r="E40" i="7"/>
  <c r="F40" i="7"/>
  <c r="E41" i="7"/>
  <c r="F41" i="7"/>
  <c r="E42" i="7"/>
  <c r="F42" i="7"/>
  <c r="E43" i="7"/>
  <c r="F43" i="7"/>
  <c r="E44" i="7"/>
  <c r="F44" i="7"/>
  <c r="E45" i="7"/>
  <c r="F45" i="7"/>
  <c r="E46" i="7"/>
  <c r="F46" i="7"/>
  <c r="E47" i="7"/>
  <c r="F47" i="7"/>
  <c r="E48" i="7"/>
  <c r="F48" i="7"/>
  <c r="E49" i="7"/>
  <c r="F49" i="7"/>
  <c r="E50" i="7"/>
  <c r="F50" i="7"/>
  <c r="E51" i="7"/>
  <c r="F51" i="7"/>
  <c r="E52" i="7"/>
  <c r="F52" i="7"/>
  <c r="E53" i="7"/>
  <c r="F53" i="7"/>
  <c r="E54" i="7"/>
  <c r="F54" i="7"/>
  <c r="E55" i="7"/>
  <c r="F55" i="7"/>
  <c r="E56" i="7"/>
  <c r="F56" i="7"/>
  <c r="E57" i="7"/>
  <c r="F57" i="7"/>
  <c r="E58" i="7"/>
  <c r="F58" i="7"/>
  <c r="E59" i="7"/>
  <c r="F59" i="7"/>
  <c r="E60" i="7"/>
  <c r="F60" i="7"/>
  <c r="E61" i="7"/>
  <c r="F61" i="7"/>
  <c r="E62" i="7"/>
  <c r="F62" i="7"/>
  <c r="E63" i="7"/>
  <c r="F63" i="7"/>
  <c r="E64" i="7"/>
  <c r="F64" i="7"/>
  <c r="E65" i="7"/>
  <c r="F65" i="7"/>
  <c r="E66" i="7"/>
  <c r="F66" i="7"/>
  <c r="E67" i="7"/>
  <c r="F67" i="7"/>
  <c r="E68" i="7"/>
  <c r="F68" i="7"/>
  <c r="E69" i="7"/>
  <c r="F69" i="7"/>
  <c r="E70" i="7"/>
  <c r="F70" i="7"/>
  <c r="E71" i="7"/>
  <c r="F71" i="7"/>
  <c r="E72" i="7"/>
  <c r="F72" i="7"/>
  <c r="E73" i="7"/>
  <c r="F73" i="7"/>
  <c r="E74" i="7"/>
  <c r="F74" i="7"/>
  <c r="E75" i="7"/>
  <c r="F75" i="7"/>
  <c r="E76" i="7"/>
  <c r="F76" i="7"/>
  <c r="E77" i="7"/>
  <c r="F77" i="7"/>
  <c r="E78" i="7"/>
  <c r="F78" i="7"/>
  <c r="E79" i="7"/>
  <c r="F79" i="7"/>
  <c r="E80" i="7"/>
  <c r="F80" i="7"/>
  <c r="E81" i="7"/>
  <c r="F81" i="7"/>
  <c r="E82" i="7"/>
  <c r="F82" i="7"/>
  <c r="E83" i="7"/>
  <c r="F83" i="7"/>
  <c r="E84" i="7"/>
  <c r="F84" i="7"/>
  <c r="E85" i="7"/>
  <c r="F85" i="7"/>
  <c r="E86" i="7"/>
  <c r="F86" i="7"/>
  <c r="E87" i="7"/>
  <c r="F87" i="7"/>
  <c r="E88" i="7"/>
  <c r="F88" i="7"/>
  <c r="E89" i="7"/>
  <c r="F89" i="7"/>
  <c r="E90" i="7"/>
  <c r="F90" i="7"/>
  <c r="E91" i="7"/>
  <c r="F91" i="7"/>
  <c r="E92" i="7"/>
  <c r="F92" i="7"/>
  <c r="E93" i="7"/>
  <c r="F93" i="7"/>
  <c r="E94" i="7"/>
  <c r="F94" i="7"/>
  <c r="E95" i="7"/>
  <c r="F95" i="7"/>
  <c r="E96" i="7"/>
  <c r="F96" i="7"/>
  <c r="E97" i="7"/>
  <c r="F97" i="7"/>
  <c r="E98" i="7"/>
  <c r="F98" i="7"/>
  <c r="E99" i="7"/>
  <c r="F99" i="7"/>
  <c r="E100" i="7"/>
  <c r="F100" i="7"/>
  <c r="E101" i="7"/>
  <c r="F101" i="7"/>
  <c r="E102" i="7"/>
  <c r="F102" i="7"/>
  <c r="E103" i="7"/>
  <c r="F103" i="7"/>
  <c r="E104" i="7"/>
  <c r="F104" i="7"/>
  <c r="E105" i="7"/>
  <c r="F105" i="7"/>
  <c r="E106" i="7"/>
  <c r="F106" i="7"/>
  <c r="E107" i="7"/>
  <c r="F107" i="7"/>
  <c r="E108" i="7"/>
  <c r="F108" i="7"/>
  <c r="E109" i="7"/>
  <c r="F109" i="7"/>
  <c r="E110" i="7"/>
  <c r="F110" i="7"/>
  <c r="E111" i="7"/>
  <c r="F111" i="7"/>
  <c r="E112" i="7"/>
  <c r="F112" i="7"/>
  <c r="F6" i="7"/>
  <c r="E6" i="7"/>
  <c r="B11" i="3" l="1"/>
  <c r="B14" i="3"/>
  <c r="B17" i="3"/>
  <c r="B20" i="3"/>
  <c r="B23" i="3"/>
  <c r="B26" i="3"/>
  <c r="B29" i="3"/>
  <c r="B32" i="3"/>
  <c r="B35" i="3"/>
  <c r="B38" i="3"/>
  <c r="B41" i="3"/>
  <c r="B44" i="3"/>
  <c r="B47" i="3"/>
  <c r="B50" i="3"/>
  <c r="B53" i="3"/>
  <c r="B56" i="3"/>
  <c r="B59" i="3"/>
  <c r="B62" i="3"/>
  <c r="B65" i="3"/>
  <c r="B68" i="3"/>
  <c r="B71" i="3"/>
  <c r="B74" i="3"/>
  <c r="B77" i="3"/>
  <c r="B80" i="3"/>
  <c r="B83" i="3"/>
  <c r="B86" i="3"/>
  <c r="B89" i="3"/>
  <c r="B92" i="3"/>
  <c r="B95" i="3"/>
  <c r="B98" i="3"/>
  <c r="B101" i="3"/>
  <c r="B104" i="3"/>
  <c r="B107" i="3"/>
  <c r="B110" i="3"/>
  <c r="B113" i="3"/>
  <c r="B116" i="3"/>
  <c r="B119" i="3"/>
  <c r="B122" i="3"/>
  <c r="B125" i="3"/>
  <c r="B128" i="3"/>
  <c r="B131" i="3"/>
  <c r="D6" i="7" l="1"/>
  <c r="C6" i="7"/>
  <c r="E19" i="4" l="1"/>
  <c r="E20" i="4"/>
  <c r="E18" i="4"/>
  <c r="M9" i="9"/>
  <c r="M10" i="9"/>
  <c r="M8" i="9"/>
  <c r="L9" i="9"/>
  <c r="L10" i="9"/>
  <c r="L8" i="9"/>
  <c r="K9" i="9"/>
  <c r="K10" i="9"/>
  <c r="K8" i="9"/>
  <c r="F4" i="9"/>
  <c r="H48" i="9"/>
  <c r="G48" i="9"/>
  <c r="F48" i="9"/>
  <c r="H47" i="9"/>
  <c r="G47" i="9"/>
  <c r="F47" i="9"/>
  <c r="H46" i="9"/>
  <c r="G46" i="9"/>
  <c r="F46" i="9"/>
  <c r="H36" i="9"/>
  <c r="G36" i="9"/>
  <c r="F36" i="9"/>
  <c r="H35" i="9"/>
  <c r="G35" i="9"/>
  <c r="F35" i="9"/>
  <c r="H34" i="9"/>
  <c r="G34" i="9"/>
  <c r="F34" i="9"/>
  <c r="H24" i="9"/>
  <c r="G24" i="9"/>
  <c r="F24" i="9"/>
  <c r="H23" i="9"/>
  <c r="G23" i="9"/>
  <c r="F23" i="9"/>
  <c r="H22" i="9"/>
  <c r="G22" i="9"/>
  <c r="F22" i="9"/>
  <c r="H5" i="9"/>
  <c r="G5" i="9"/>
  <c r="K5" i="9" s="1"/>
  <c r="F5" i="9"/>
  <c r="H4" i="9"/>
  <c r="G4" i="9"/>
  <c r="K4" i="9" s="1"/>
  <c r="K3" i="9"/>
  <c r="H3" i="9"/>
  <c r="G3" i="9"/>
  <c r="F3" i="9"/>
  <c r="C149" i="8"/>
  <c r="C148" i="8"/>
  <c r="C147" i="8"/>
  <c r="B147" i="8"/>
  <c r="C146" i="8"/>
  <c r="C145" i="8"/>
  <c r="C144" i="8"/>
  <c r="B144" i="8"/>
  <c r="C143" i="8"/>
  <c r="C142" i="8"/>
  <c r="C141" i="8"/>
  <c r="B141" i="8"/>
  <c r="C140" i="8"/>
  <c r="C139" i="8"/>
  <c r="C138" i="8"/>
  <c r="B138" i="8"/>
  <c r="C137" i="8"/>
  <c r="C136" i="8"/>
  <c r="C135" i="8"/>
  <c r="B135" i="8"/>
  <c r="C134" i="8"/>
  <c r="C133" i="8"/>
  <c r="C132" i="8"/>
  <c r="B132" i="8"/>
  <c r="C131" i="8"/>
  <c r="C130" i="8"/>
  <c r="C129" i="8"/>
  <c r="B129" i="8"/>
  <c r="C128" i="8"/>
  <c r="C127" i="8"/>
  <c r="C126" i="8"/>
  <c r="B126" i="8"/>
  <c r="C125" i="8"/>
  <c r="C124" i="8"/>
  <c r="C123" i="8"/>
  <c r="B123" i="8"/>
  <c r="C122" i="8"/>
  <c r="C121" i="8"/>
  <c r="C120" i="8"/>
  <c r="B120" i="8"/>
  <c r="C119" i="8"/>
  <c r="C118" i="8"/>
  <c r="C117" i="8"/>
  <c r="B117" i="8"/>
  <c r="C116" i="8"/>
  <c r="C115" i="8"/>
  <c r="C114" i="8"/>
  <c r="B114" i="8"/>
  <c r="C113" i="8"/>
  <c r="C112" i="8"/>
  <c r="C111" i="8"/>
  <c r="B111" i="8"/>
  <c r="C110" i="8"/>
  <c r="C109" i="8"/>
  <c r="C108" i="8"/>
  <c r="B108" i="8"/>
  <c r="C107" i="8"/>
  <c r="C106" i="8"/>
  <c r="C105" i="8"/>
  <c r="B105" i="8"/>
  <c r="C104" i="8"/>
  <c r="C103" i="8"/>
  <c r="C102" i="8"/>
  <c r="B102" i="8"/>
  <c r="C101" i="8"/>
  <c r="C100" i="8"/>
  <c r="C99" i="8"/>
  <c r="B99" i="8"/>
  <c r="C98" i="8"/>
  <c r="C97" i="8"/>
  <c r="C96" i="8"/>
  <c r="B96" i="8"/>
  <c r="C95" i="8"/>
  <c r="C94" i="8"/>
  <c r="C93" i="8"/>
  <c r="B93" i="8"/>
  <c r="C92" i="8"/>
  <c r="C91" i="8"/>
  <c r="C90" i="8"/>
  <c r="B90" i="8"/>
  <c r="C89" i="8"/>
  <c r="C88" i="8"/>
  <c r="C87" i="8"/>
  <c r="B87" i="8"/>
  <c r="C86" i="8"/>
  <c r="C85" i="8"/>
  <c r="C84" i="8"/>
  <c r="B84" i="8"/>
  <c r="C83" i="8"/>
  <c r="C82" i="8"/>
  <c r="C81" i="8"/>
  <c r="B81" i="8"/>
  <c r="C80" i="8"/>
  <c r="C79" i="8"/>
  <c r="C78" i="8"/>
  <c r="B78" i="8"/>
  <c r="C77" i="8"/>
  <c r="C76" i="8"/>
  <c r="C75" i="8"/>
  <c r="B75" i="8"/>
  <c r="C74" i="8"/>
  <c r="C73" i="8"/>
  <c r="C72" i="8"/>
  <c r="B72" i="8"/>
  <c r="C71" i="8"/>
  <c r="C70" i="8"/>
  <c r="C69" i="8"/>
  <c r="B69" i="8"/>
  <c r="C68" i="8"/>
  <c r="C67" i="8"/>
  <c r="C66" i="8"/>
  <c r="B66" i="8"/>
  <c r="C65" i="8"/>
  <c r="C64" i="8"/>
  <c r="C63" i="8"/>
  <c r="B63" i="8"/>
  <c r="C62" i="8"/>
  <c r="C61" i="8"/>
  <c r="C60" i="8"/>
  <c r="B60" i="8"/>
  <c r="C59" i="8"/>
  <c r="C58" i="8"/>
  <c r="C57" i="8"/>
  <c r="B57" i="8"/>
  <c r="C56" i="8"/>
  <c r="C55" i="8"/>
  <c r="C54" i="8"/>
  <c r="B54" i="8"/>
  <c r="C53" i="8"/>
  <c r="C52" i="8"/>
  <c r="C51" i="8"/>
  <c r="B51" i="8"/>
  <c r="C50" i="8"/>
  <c r="C49" i="8"/>
  <c r="C48" i="8"/>
  <c r="B48" i="8"/>
  <c r="C47" i="8"/>
  <c r="C46" i="8"/>
  <c r="C45" i="8"/>
  <c r="B45" i="8"/>
  <c r="C44" i="8"/>
  <c r="C43" i="8"/>
  <c r="C42" i="8"/>
  <c r="B42" i="8"/>
  <c r="C41" i="8"/>
  <c r="C40" i="8"/>
  <c r="C39" i="8"/>
  <c r="B39" i="8"/>
  <c r="C38" i="8"/>
  <c r="C37" i="8"/>
  <c r="C36" i="8"/>
  <c r="B36" i="8"/>
  <c r="C35" i="8"/>
  <c r="C34" i="8"/>
  <c r="C33" i="8"/>
  <c r="B33" i="8"/>
  <c r="C32" i="8"/>
  <c r="C31" i="8"/>
  <c r="C30" i="8"/>
  <c r="B30" i="8"/>
  <c r="C29" i="8"/>
  <c r="C28" i="8"/>
  <c r="C27" i="8"/>
  <c r="B27" i="8"/>
  <c r="C26" i="8"/>
  <c r="C25" i="8"/>
  <c r="C24" i="8"/>
  <c r="B24" i="8"/>
  <c r="C23" i="8"/>
  <c r="C22" i="8"/>
  <c r="C21" i="8"/>
  <c r="B21" i="8"/>
  <c r="C20" i="8"/>
  <c r="C19" i="8"/>
  <c r="C18" i="8"/>
  <c r="B18" i="8"/>
  <c r="C17" i="8"/>
  <c r="C16" i="8"/>
  <c r="C15" i="8"/>
  <c r="B15" i="8"/>
  <c r="C14" i="8"/>
  <c r="C13" i="8"/>
  <c r="C12" i="8"/>
  <c r="B12" i="8"/>
  <c r="C11" i="8"/>
  <c r="C10" i="8"/>
  <c r="C9" i="8"/>
  <c r="B9" i="8"/>
  <c r="C8" i="8"/>
  <c r="C7" i="8"/>
  <c r="C6" i="8"/>
  <c r="B6" i="8"/>
  <c r="C5" i="8"/>
  <c r="C4" i="8"/>
  <c r="C3" i="8"/>
  <c r="B3" i="8"/>
  <c r="E7" i="4"/>
  <c r="E8" i="4"/>
  <c r="E9" i="4"/>
  <c r="E10" i="4"/>
  <c r="E11" i="4"/>
  <c r="E12" i="4"/>
  <c r="E13" i="4"/>
  <c r="E14" i="4"/>
  <c r="E6" i="4"/>
  <c r="D27" i="13" l="1"/>
  <c r="D19" i="13"/>
  <c r="D35" i="13"/>
  <c r="D31" i="13"/>
  <c r="D23" i="13"/>
  <c r="D21" i="13"/>
  <c r="D29" i="13"/>
  <c r="D17" i="13"/>
  <c r="D33" i="13"/>
  <c r="D25" i="13"/>
  <c r="D34" i="13"/>
  <c r="D18" i="13"/>
  <c r="D22" i="13"/>
  <c r="D26" i="13"/>
  <c r="D30" i="1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5" i="3"/>
  <c r="J13" i="4" l="1"/>
  <c r="J12" i="4"/>
  <c r="H13" i="4"/>
  <c r="I13" i="4"/>
  <c r="I12" i="4"/>
  <c r="H12" i="4"/>
  <c r="J11" i="4"/>
  <c r="I11" i="4"/>
  <c r="H11" i="4"/>
  <c r="J8" i="4"/>
  <c r="I8" i="4"/>
  <c r="H8" i="4"/>
  <c r="J7" i="4"/>
  <c r="I7" i="4"/>
  <c r="H7" i="4"/>
  <c r="J6" i="4"/>
  <c r="I6" i="4"/>
  <c r="H6" i="4"/>
  <c r="C17" i="6" l="1"/>
  <c r="G6" i="6" s="1"/>
  <c r="G16" i="6" s="1"/>
  <c r="C18" i="6"/>
  <c r="H6" i="6" s="1"/>
  <c r="H16" i="6" s="1"/>
  <c r="C16" i="6"/>
  <c r="F6" i="6" s="1"/>
  <c r="F16" i="6" s="1"/>
  <c r="A17" i="6"/>
  <c r="A18" i="6"/>
  <c r="A16" i="6"/>
  <c r="C14" i="6"/>
  <c r="G5" i="6" s="1"/>
  <c r="G15" i="6" s="1"/>
  <c r="C15" i="6"/>
  <c r="H5" i="6" s="1"/>
  <c r="H15" i="6" s="1"/>
  <c r="C13" i="6"/>
  <c r="F5" i="6" s="1"/>
  <c r="F10" i="6" s="1"/>
  <c r="C11" i="6"/>
  <c r="C12" i="6"/>
  <c r="C10" i="6"/>
  <c r="C8" i="6"/>
  <c r="C9" i="6"/>
  <c r="C7" i="6"/>
  <c r="C5" i="6"/>
  <c r="C6" i="6"/>
  <c r="C4" i="6"/>
  <c r="A5" i="6"/>
  <c r="A6" i="6"/>
  <c r="A4" i="6"/>
  <c r="A7" i="6"/>
  <c r="A8" i="6"/>
  <c r="A9" i="6"/>
  <c r="A10" i="6"/>
  <c r="A11" i="6"/>
  <c r="A12" i="6"/>
  <c r="A13" i="6"/>
  <c r="A14" i="6"/>
  <c r="A15" i="6"/>
  <c r="G4" i="6" l="1"/>
  <c r="G14" i="6" s="1"/>
  <c r="G10" i="6"/>
  <c r="F15" i="6"/>
  <c r="F4" i="6"/>
  <c r="F14" i="6" s="1"/>
  <c r="H4" i="6"/>
  <c r="H9" i="6" s="1"/>
  <c r="H11" i="6"/>
  <c r="G11" i="6"/>
  <c r="F11" i="6"/>
  <c r="H10" i="6"/>
  <c r="H14" i="6" l="1"/>
  <c r="G9" i="6"/>
  <c r="F9" i="6"/>
  <c r="B8" i="3"/>
  <c r="E126" i="1" l="1"/>
  <c r="F126" i="1"/>
  <c r="E127" i="1"/>
  <c r="F127" i="1"/>
  <c r="E128" i="1"/>
  <c r="F128" i="1"/>
  <c r="F125" i="1"/>
  <c r="E125" i="1"/>
  <c r="F124" i="1"/>
  <c r="E124" i="1"/>
  <c r="F123" i="1"/>
  <c r="E123" i="1"/>
  <c r="B5" i="3"/>
  <c r="E144" i="1" l="1"/>
  <c r="E145" i="1"/>
  <c r="E146" i="1"/>
  <c r="E147" i="1"/>
  <c r="E148" i="1"/>
  <c r="E149" i="1"/>
  <c r="E143" i="1"/>
  <c r="E142" i="1"/>
  <c r="E141" i="1"/>
  <c r="F140" i="1"/>
  <c r="E140" i="1"/>
  <c r="F139" i="1"/>
  <c r="E139" i="1"/>
  <c r="F138" i="1"/>
  <c r="E138" i="1"/>
  <c r="F137" i="1"/>
  <c r="E137" i="1"/>
  <c r="F136" i="1"/>
  <c r="E136" i="1"/>
  <c r="F135" i="1"/>
  <c r="E135" i="1"/>
  <c r="F134" i="1" l="1"/>
  <c r="E134" i="1"/>
  <c r="F133" i="1"/>
  <c r="E133" i="1"/>
  <c r="F132" i="1"/>
  <c r="E132" i="1"/>
  <c r="F131" i="1"/>
  <c r="E131" i="1"/>
  <c r="F130" i="1"/>
  <c r="E130" i="1"/>
  <c r="F129" i="1"/>
  <c r="E129" i="1"/>
  <c r="F112" i="1" l="1"/>
  <c r="F113" i="1"/>
  <c r="F114" i="1"/>
  <c r="F115" i="1"/>
  <c r="F116" i="1"/>
  <c r="F117" i="1"/>
  <c r="F118" i="1"/>
  <c r="F119" i="1"/>
  <c r="F120" i="1"/>
  <c r="F121" i="1"/>
  <c r="F122" i="1"/>
  <c r="F111" i="1"/>
  <c r="E111" i="1"/>
  <c r="E112" i="1"/>
  <c r="E113" i="1"/>
  <c r="E114" i="1"/>
  <c r="E115" i="1"/>
  <c r="E116" i="1"/>
  <c r="E117" i="1"/>
  <c r="E118" i="1"/>
  <c r="E119" i="1"/>
  <c r="E120" i="1"/>
  <c r="E121" i="1"/>
  <c r="E122" i="1"/>
  <c r="F55" i="1"/>
  <c r="F56" i="1"/>
  <c r="F54" i="1"/>
  <c r="E55" i="1"/>
  <c r="E56" i="1"/>
  <c r="E54" i="1"/>
  <c r="E52" i="1" l="1"/>
  <c r="F52" i="1"/>
  <c r="E53" i="1"/>
  <c r="F53" i="1"/>
  <c r="F51" i="1"/>
  <c r="E51" i="1"/>
  <c r="E99" i="1"/>
  <c r="E100" i="1"/>
  <c r="E101" i="1"/>
  <c r="E102" i="1"/>
  <c r="E103" i="1"/>
  <c r="E104" i="1"/>
  <c r="E105" i="1"/>
  <c r="E106" i="1"/>
  <c r="E107" i="1"/>
  <c r="E108" i="1"/>
  <c r="E109" i="1"/>
  <c r="E110" i="1"/>
  <c r="E97" i="1"/>
  <c r="E98" i="1"/>
  <c r="E96" i="1"/>
  <c r="E94" i="1"/>
  <c r="E95" i="1"/>
  <c r="E93" i="1"/>
  <c r="E85" i="1"/>
  <c r="E86" i="1"/>
  <c r="E87" i="1"/>
  <c r="E88" i="1"/>
  <c r="E89" i="1"/>
  <c r="E90" i="1"/>
  <c r="E91" i="1"/>
  <c r="E92" i="1"/>
  <c r="E84" i="1"/>
  <c r="E82" i="1"/>
  <c r="F82" i="1"/>
  <c r="E83" i="1"/>
  <c r="F83" i="1"/>
  <c r="F81" i="1"/>
  <c r="E81" i="1"/>
  <c r="E64" i="1"/>
  <c r="F64" i="1"/>
  <c r="E65" i="1"/>
  <c r="F65" i="1"/>
  <c r="E66" i="1"/>
  <c r="F66" i="1"/>
  <c r="E67" i="1"/>
  <c r="F67" i="1"/>
  <c r="E68" i="1"/>
  <c r="F68" i="1"/>
  <c r="E69" i="1"/>
  <c r="F69" i="1"/>
  <c r="E70" i="1"/>
  <c r="F70" i="1"/>
  <c r="E71" i="1"/>
  <c r="F71" i="1"/>
  <c r="E72" i="1"/>
  <c r="F72" i="1"/>
  <c r="E73" i="1"/>
  <c r="F73" i="1"/>
  <c r="E74" i="1"/>
  <c r="F74" i="1"/>
  <c r="F63" i="1"/>
  <c r="E63" i="1"/>
  <c r="E58" i="1"/>
  <c r="F58" i="1"/>
  <c r="E59" i="1"/>
  <c r="F59" i="1"/>
  <c r="E60" i="1"/>
  <c r="F60" i="1"/>
  <c r="E61" i="1"/>
  <c r="F61" i="1"/>
  <c r="E62" i="1"/>
  <c r="F62" i="1"/>
  <c r="F57" i="1"/>
  <c r="E57" i="1"/>
  <c r="E30" i="1"/>
  <c r="F30" i="1"/>
  <c r="E31" i="1"/>
  <c r="F31" i="1"/>
  <c r="E32" i="1"/>
  <c r="F32" i="1"/>
  <c r="E33" i="1"/>
  <c r="F33" i="1"/>
  <c r="E34" i="1"/>
  <c r="F34" i="1"/>
  <c r="E35" i="1"/>
  <c r="F35" i="1"/>
  <c r="E36" i="1"/>
  <c r="F36" i="1"/>
  <c r="E37" i="1"/>
  <c r="F37" i="1"/>
  <c r="E38" i="1"/>
  <c r="F38" i="1"/>
  <c r="E39" i="1"/>
  <c r="F39" i="1"/>
  <c r="E40" i="1"/>
  <c r="F40" i="1"/>
  <c r="E41" i="1"/>
  <c r="F41" i="1"/>
  <c r="E42" i="1"/>
  <c r="F42" i="1"/>
  <c r="E43" i="1"/>
  <c r="F43" i="1"/>
  <c r="E44" i="1"/>
  <c r="F44" i="1"/>
  <c r="E45" i="1"/>
  <c r="F45" i="1"/>
  <c r="E46" i="1"/>
  <c r="F46" i="1"/>
  <c r="E47" i="1"/>
  <c r="F47" i="1"/>
  <c r="E48" i="1"/>
  <c r="F48" i="1"/>
  <c r="E49" i="1"/>
  <c r="F49" i="1"/>
  <c r="E50" i="1"/>
  <c r="F50" i="1"/>
  <c r="E4" i="1"/>
  <c r="F4" i="1"/>
  <c r="E5" i="1"/>
  <c r="F5" i="1"/>
  <c r="E6" i="1"/>
  <c r="F6" i="1"/>
  <c r="E7" i="1"/>
  <c r="F7" i="1"/>
  <c r="E8" i="1"/>
  <c r="F8" i="1"/>
  <c r="E9" i="1"/>
  <c r="F9" i="1"/>
  <c r="E10" i="1"/>
  <c r="F10" i="1"/>
  <c r="E11" i="1"/>
  <c r="F11" i="1"/>
  <c r="E12" i="1"/>
  <c r="F12" i="1"/>
  <c r="E13" i="1"/>
  <c r="F13" i="1"/>
  <c r="E14" i="1"/>
  <c r="F14" i="1"/>
  <c r="E15" i="1"/>
  <c r="F15" i="1"/>
  <c r="E16" i="1"/>
  <c r="F16" i="1"/>
  <c r="E17" i="1"/>
  <c r="F17" i="1"/>
  <c r="E18" i="1"/>
  <c r="F18" i="1"/>
  <c r="E19" i="1"/>
  <c r="F19" i="1"/>
  <c r="E20" i="1"/>
  <c r="F20" i="1"/>
  <c r="E21" i="1"/>
  <c r="F21" i="1"/>
  <c r="E22" i="1"/>
  <c r="F22" i="1"/>
  <c r="E23" i="1"/>
  <c r="F23" i="1"/>
  <c r="E24" i="1"/>
  <c r="F24" i="1"/>
  <c r="E25" i="1"/>
  <c r="F25" i="1"/>
  <c r="E26" i="1"/>
  <c r="F26" i="1"/>
  <c r="E27" i="1"/>
  <c r="F27" i="1"/>
  <c r="E28" i="1"/>
  <c r="F28" i="1"/>
  <c r="E29" i="1"/>
  <c r="F29" i="1"/>
  <c r="F3" i="1"/>
  <c r="E3" i="1"/>
</calcChain>
</file>

<file path=xl/comments1.xml><?xml version="1.0" encoding="utf-8"?>
<comments xmlns="http://schemas.openxmlformats.org/spreadsheetml/2006/main">
  <authors>
    <author>Review</author>
  </authors>
  <commentList>
    <comment ref="A2" authorId="0" shapeId="0">
      <text>
        <r>
          <rPr>
            <b/>
            <sz val="9"/>
            <color indexed="81"/>
            <rFont val="Tahoma"/>
            <family val="2"/>
          </rPr>
          <t>Review:</t>
        </r>
        <r>
          <rPr>
            <sz val="9"/>
            <color indexed="81"/>
            <rFont val="Tahoma"/>
            <family val="2"/>
          </rPr>
          <t xml:space="preserve">
Excludes direct emissions from household private travel and heating
</t>
        </r>
      </text>
    </comment>
  </commentList>
</comments>
</file>

<file path=xl/comments2.xml><?xml version="1.0" encoding="utf-8"?>
<comments xmlns="http://schemas.openxmlformats.org/spreadsheetml/2006/main">
  <authors>
    <author>Review</author>
  </authors>
  <commentList>
    <comment ref="D8" authorId="0" shapeId="0">
      <text>
        <r>
          <rPr>
            <b/>
            <sz val="9"/>
            <color indexed="81"/>
            <rFont val="Tahoma"/>
            <family val="2"/>
          </rPr>
          <t>Review:</t>
        </r>
        <r>
          <rPr>
            <sz val="9"/>
            <color indexed="81"/>
            <rFont val="Tahoma"/>
            <family val="2"/>
          </rPr>
          <t xml:space="preserve">
e.g. doors, windows, cutlery, tools, hardware</t>
        </r>
      </text>
    </comment>
    <comment ref="D11" authorId="0" shapeId="0">
      <text>
        <r>
          <rPr>
            <b/>
            <sz val="9"/>
            <color indexed="81"/>
            <rFont val="Tahoma"/>
            <family val="2"/>
          </rPr>
          <t>Review:</t>
        </r>
        <r>
          <rPr>
            <sz val="9"/>
            <color indexed="81"/>
            <rFont val="Tahoma"/>
            <family val="2"/>
          </rPr>
          <t xml:space="preserve">
includes computers, phones and consumer electronics</t>
        </r>
      </text>
    </comment>
    <comment ref="D14" authorId="0" shapeId="0">
      <text>
        <r>
          <rPr>
            <b/>
            <sz val="9"/>
            <color indexed="81"/>
            <rFont val="Tahoma"/>
            <family val="2"/>
          </rPr>
          <t>Review:</t>
        </r>
        <r>
          <rPr>
            <sz val="9"/>
            <color indexed="81"/>
            <rFont val="Tahoma"/>
            <family val="2"/>
          </rPr>
          <t xml:space="preserve">
e.g. domestic appliances, batteries, wiring</t>
        </r>
      </text>
    </comment>
    <comment ref="D17" authorId="0" shapeId="0">
      <text>
        <r>
          <rPr>
            <b/>
            <sz val="9"/>
            <color indexed="81"/>
            <rFont val="Tahoma"/>
            <family val="2"/>
          </rPr>
          <t>Review:</t>
        </r>
        <r>
          <rPr>
            <sz val="9"/>
            <color indexed="81"/>
            <rFont val="Tahoma"/>
            <family val="2"/>
          </rPr>
          <t xml:space="preserve">
e.g. power driven hand tools, lifting equipment, pumps etc.</t>
        </r>
      </text>
    </comment>
    <comment ref="D20" authorId="0" shapeId="0">
      <text>
        <r>
          <rPr>
            <b/>
            <sz val="9"/>
            <color indexed="81"/>
            <rFont val="Tahoma"/>
            <family val="2"/>
          </rPr>
          <t>Review:</t>
        </r>
        <r>
          <rPr>
            <sz val="9"/>
            <color indexed="81"/>
            <rFont val="Tahoma"/>
            <family val="2"/>
          </rPr>
          <t xml:space="preserve">
Both buildings and civil engineering (roads, bridges, railways etc.)</t>
        </r>
      </text>
    </comment>
    <comment ref="D35" authorId="0" shapeId="0">
      <text>
        <r>
          <rPr>
            <b/>
            <sz val="9"/>
            <color indexed="81"/>
            <rFont val="Tahoma"/>
            <family val="2"/>
          </rPr>
          <t>Review:</t>
        </r>
        <r>
          <rPr>
            <sz val="9"/>
            <color indexed="81"/>
            <rFont val="Tahoma"/>
            <family val="2"/>
          </rPr>
          <t xml:space="preserve">
Embodied in gas pipes used for UK consumption </t>
        </r>
      </text>
    </comment>
    <comment ref="D44" authorId="0" shapeId="0">
      <text>
        <r>
          <rPr>
            <b/>
            <sz val="9"/>
            <color indexed="81"/>
            <rFont val="Tahoma"/>
            <family val="2"/>
          </rPr>
          <t>Review:</t>
        </r>
        <r>
          <rPr>
            <sz val="9"/>
            <color indexed="81"/>
            <rFont val="Tahoma"/>
            <family val="2"/>
          </rPr>
          <t xml:space="preserve">
e.g. doors, windows, cutlery, tools, hardware</t>
        </r>
      </text>
    </comment>
    <comment ref="D50" authorId="0" shapeId="0">
      <text>
        <r>
          <rPr>
            <b/>
            <sz val="9"/>
            <color indexed="81"/>
            <rFont val="Tahoma"/>
            <family val="2"/>
          </rPr>
          <t>Review:</t>
        </r>
        <r>
          <rPr>
            <sz val="9"/>
            <color indexed="81"/>
            <rFont val="Tahoma"/>
            <family val="2"/>
          </rPr>
          <t xml:space="preserve">
e.g. power driven hand tools, lifting equipment, pumps etc. bought by households</t>
        </r>
      </text>
    </comment>
    <comment ref="D101" authorId="0" shapeId="0">
      <text>
        <r>
          <rPr>
            <b/>
            <sz val="9"/>
            <color indexed="81"/>
            <rFont val="Tahoma"/>
            <family val="2"/>
          </rPr>
          <t>Review:</t>
        </r>
        <r>
          <rPr>
            <sz val="9"/>
            <color indexed="81"/>
            <rFont val="Tahoma"/>
            <family val="2"/>
          </rPr>
          <t xml:space="preserve">
sports, toys, games etc.</t>
        </r>
      </text>
    </comment>
  </commentList>
</comments>
</file>

<file path=xl/comments3.xml><?xml version="1.0" encoding="utf-8"?>
<comments xmlns="http://schemas.openxmlformats.org/spreadsheetml/2006/main">
  <authors>
    <author>Review</author>
  </authors>
  <commentList>
    <comment ref="E4" authorId="0" shapeId="0">
      <text>
        <r>
          <rPr>
            <b/>
            <sz val="9"/>
            <color indexed="81"/>
            <rFont val="Tahoma"/>
            <family val="2"/>
          </rPr>
          <t>Review:</t>
        </r>
        <r>
          <rPr>
            <sz val="9"/>
            <color indexed="81"/>
            <rFont val="Tahoma"/>
            <family val="2"/>
          </rPr>
          <t xml:space="preserve">
For example, accounts for emissions associated with all cars sold to UK consumers </t>
        </r>
      </text>
    </comment>
    <comment ref="D8" authorId="0" shapeId="0">
      <text>
        <r>
          <rPr>
            <b/>
            <sz val="9"/>
            <color indexed="81"/>
            <rFont val="Tahoma"/>
            <family val="2"/>
          </rPr>
          <t>Review:</t>
        </r>
        <r>
          <rPr>
            <sz val="9"/>
            <color indexed="81"/>
            <rFont val="Tahoma"/>
            <family val="2"/>
          </rPr>
          <t xml:space="preserve">
e.g. doors, windows, cutlery, tools, hardware</t>
        </r>
      </text>
    </comment>
    <comment ref="D11" authorId="0" shapeId="0">
      <text>
        <r>
          <rPr>
            <b/>
            <sz val="9"/>
            <color indexed="81"/>
            <rFont val="Tahoma"/>
            <family val="2"/>
          </rPr>
          <t>Review:</t>
        </r>
        <r>
          <rPr>
            <sz val="9"/>
            <color indexed="81"/>
            <rFont val="Tahoma"/>
            <family val="2"/>
          </rPr>
          <t xml:space="preserve">
includes computers, phones and consumer electronics</t>
        </r>
      </text>
    </comment>
    <comment ref="D14" authorId="0" shapeId="0">
      <text>
        <r>
          <rPr>
            <b/>
            <sz val="9"/>
            <color indexed="81"/>
            <rFont val="Tahoma"/>
            <family val="2"/>
          </rPr>
          <t>Review:</t>
        </r>
        <r>
          <rPr>
            <sz val="9"/>
            <color indexed="81"/>
            <rFont val="Tahoma"/>
            <family val="2"/>
          </rPr>
          <t xml:space="preserve">
e.g. domestic appliances, batteries, wiring</t>
        </r>
      </text>
    </comment>
    <comment ref="D17" authorId="0" shapeId="0">
      <text>
        <r>
          <rPr>
            <b/>
            <sz val="9"/>
            <color indexed="81"/>
            <rFont val="Tahoma"/>
            <family val="2"/>
          </rPr>
          <t>Review:</t>
        </r>
        <r>
          <rPr>
            <sz val="9"/>
            <color indexed="81"/>
            <rFont val="Tahoma"/>
            <family val="2"/>
          </rPr>
          <t xml:space="preserve">
e.g. power driven hand tools, lifting equipment, pumps etc.</t>
        </r>
      </text>
    </comment>
    <comment ref="D20" authorId="0" shapeId="0">
      <text>
        <r>
          <rPr>
            <b/>
            <sz val="9"/>
            <color indexed="81"/>
            <rFont val="Tahoma"/>
            <family val="2"/>
          </rPr>
          <t>Review:</t>
        </r>
        <r>
          <rPr>
            <sz val="9"/>
            <color indexed="81"/>
            <rFont val="Tahoma"/>
            <family val="2"/>
          </rPr>
          <t xml:space="preserve">
Both buildings and civil engineering (roads, bridges, railways etc.)</t>
        </r>
      </text>
    </comment>
    <comment ref="D35" authorId="0" shapeId="0">
      <text>
        <r>
          <rPr>
            <b/>
            <sz val="9"/>
            <color indexed="81"/>
            <rFont val="Tahoma"/>
            <family val="2"/>
          </rPr>
          <t>Review:</t>
        </r>
        <r>
          <rPr>
            <sz val="9"/>
            <color indexed="81"/>
            <rFont val="Tahoma"/>
            <family val="2"/>
          </rPr>
          <t xml:space="preserve">
Embodied in gas pipes used for UK consumption </t>
        </r>
      </text>
    </comment>
    <comment ref="D44" authorId="0" shapeId="0">
      <text>
        <r>
          <rPr>
            <b/>
            <sz val="9"/>
            <color indexed="81"/>
            <rFont val="Tahoma"/>
            <family val="2"/>
          </rPr>
          <t>Review:</t>
        </r>
        <r>
          <rPr>
            <sz val="9"/>
            <color indexed="81"/>
            <rFont val="Tahoma"/>
            <family val="2"/>
          </rPr>
          <t xml:space="preserve">
e.g. doors, windows, cutlery, tools, hardware</t>
        </r>
      </text>
    </comment>
    <comment ref="D50" authorId="0" shapeId="0">
      <text>
        <r>
          <rPr>
            <b/>
            <sz val="9"/>
            <color indexed="81"/>
            <rFont val="Tahoma"/>
            <family val="2"/>
          </rPr>
          <t>Review:</t>
        </r>
        <r>
          <rPr>
            <sz val="9"/>
            <color indexed="81"/>
            <rFont val="Tahoma"/>
            <family val="2"/>
          </rPr>
          <t xml:space="preserve">
e.g. power driven hand tools, lifting equipment, pumps etc. bought by households</t>
        </r>
      </text>
    </comment>
    <comment ref="D101" authorId="0" shapeId="0">
      <text>
        <r>
          <rPr>
            <b/>
            <sz val="9"/>
            <color indexed="81"/>
            <rFont val="Tahoma"/>
            <family val="2"/>
          </rPr>
          <t>Review:</t>
        </r>
        <r>
          <rPr>
            <sz val="9"/>
            <color indexed="81"/>
            <rFont val="Tahoma"/>
            <family val="2"/>
          </rPr>
          <t xml:space="preserve">
sports, toys, games etc.</t>
        </r>
      </text>
    </comment>
  </commentList>
</comments>
</file>

<file path=xl/comments4.xml><?xml version="1.0" encoding="utf-8"?>
<comments xmlns="http://schemas.openxmlformats.org/spreadsheetml/2006/main">
  <authors>
    <author>Review</author>
  </authors>
  <commentList>
    <comment ref="D2" authorId="0" shapeId="0">
      <text>
        <r>
          <rPr>
            <b/>
            <sz val="9"/>
            <color indexed="81"/>
            <rFont val="Tahoma"/>
            <family val="2"/>
          </rPr>
          <t>Review:</t>
        </r>
        <r>
          <rPr>
            <sz val="9"/>
            <color indexed="81"/>
            <rFont val="Tahoma"/>
            <family val="2"/>
          </rPr>
          <t xml:space="preserve">
Same order as is written in the code</t>
        </r>
      </text>
    </comment>
    <comment ref="E2" authorId="0" shapeId="0">
      <text>
        <r>
          <rPr>
            <b/>
            <sz val="9"/>
            <color indexed="81"/>
            <rFont val="Tahoma"/>
            <family val="2"/>
          </rPr>
          <t>Review:</t>
        </r>
        <r>
          <rPr>
            <sz val="9"/>
            <color indexed="81"/>
            <rFont val="Tahoma"/>
            <family val="2"/>
          </rPr>
          <t xml:space="preserve">
Accounts for emissions associated with all cars sold to UK consumers (MRIO_scenarios2)</t>
        </r>
      </text>
    </comment>
    <comment ref="D6" authorId="0" shapeId="0">
      <text>
        <r>
          <rPr>
            <b/>
            <sz val="9"/>
            <color indexed="81"/>
            <rFont val="Tahoma"/>
            <family val="2"/>
          </rPr>
          <t>Review:</t>
        </r>
        <r>
          <rPr>
            <sz val="9"/>
            <color indexed="81"/>
            <rFont val="Tahoma"/>
            <family val="2"/>
          </rPr>
          <t xml:space="preserve">
e.g. doors, windows, cutlery, tools, hardware</t>
        </r>
      </text>
    </comment>
    <comment ref="D9" authorId="0" shapeId="0">
      <text>
        <r>
          <rPr>
            <b/>
            <sz val="9"/>
            <color indexed="81"/>
            <rFont val="Tahoma"/>
            <family val="2"/>
          </rPr>
          <t>Review:</t>
        </r>
        <r>
          <rPr>
            <sz val="9"/>
            <color indexed="81"/>
            <rFont val="Tahoma"/>
            <family val="2"/>
          </rPr>
          <t xml:space="preserve">
includes computers, phones and consumer electronics</t>
        </r>
      </text>
    </comment>
    <comment ref="D12" authorId="0" shapeId="0">
      <text>
        <r>
          <rPr>
            <b/>
            <sz val="9"/>
            <color indexed="81"/>
            <rFont val="Tahoma"/>
            <family val="2"/>
          </rPr>
          <t>Review:</t>
        </r>
        <r>
          <rPr>
            <sz val="9"/>
            <color indexed="81"/>
            <rFont val="Tahoma"/>
            <family val="2"/>
          </rPr>
          <t xml:space="preserve">
e.g. domestic appliances, batteries, wiring</t>
        </r>
      </text>
    </comment>
    <comment ref="D15" authorId="0" shapeId="0">
      <text>
        <r>
          <rPr>
            <b/>
            <sz val="9"/>
            <color indexed="81"/>
            <rFont val="Tahoma"/>
            <family val="2"/>
          </rPr>
          <t>Review:</t>
        </r>
        <r>
          <rPr>
            <sz val="9"/>
            <color indexed="81"/>
            <rFont val="Tahoma"/>
            <family val="2"/>
          </rPr>
          <t xml:space="preserve">
e.g. power driven hand tools, lifting equipment, pumps etc.</t>
        </r>
      </text>
    </comment>
    <comment ref="D18" authorId="0" shapeId="0">
      <text>
        <r>
          <rPr>
            <b/>
            <sz val="9"/>
            <color indexed="81"/>
            <rFont val="Tahoma"/>
            <family val="2"/>
          </rPr>
          <t>Review:</t>
        </r>
        <r>
          <rPr>
            <sz val="9"/>
            <color indexed="81"/>
            <rFont val="Tahoma"/>
            <family val="2"/>
          </rPr>
          <t xml:space="preserve">
Both buildings and civil engineering (roads, bridges, railways etc.)</t>
        </r>
      </text>
    </comment>
    <comment ref="A33" authorId="0" shapeId="0">
      <text>
        <r>
          <rPr>
            <b/>
            <sz val="9"/>
            <color indexed="81"/>
            <rFont val="Tahoma"/>
            <family val="2"/>
          </rPr>
          <t>Review:</t>
        </r>
        <r>
          <rPr>
            <sz val="9"/>
            <color indexed="81"/>
            <rFont val="Tahoma"/>
            <family val="2"/>
          </rPr>
          <t xml:space="preserve">
Specific case studies with overlap therefore taken out of macro calculation</t>
        </r>
      </text>
    </comment>
    <comment ref="D45" authorId="0" shapeId="0">
      <text>
        <r>
          <rPr>
            <b/>
            <sz val="9"/>
            <color indexed="81"/>
            <rFont val="Tahoma"/>
            <family val="2"/>
          </rPr>
          <t>Review:</t>
        </r>
        <r>
          <rPr>
            <sz val="9"/>
            <color indexed="81"/>
            <rFont val="Tahoma"/>
            <family val="2"/>
          </rPr>
          <t xml:space="preserve">
Embodied in gas pipes used for UK consumption </t>
        </r>
      </text>
    </comment>
    <comment ref="D54" authorId="0" shapeId="0">
      <text>
        <r>
          <rPr>
            <b/>
            <sz val="9"/>
            <color indexed="81"/>
            <rFont val="Tahoma"/>
            <family val="2"/>
          </rPr>
          <t>Review:</t>
        </r>
        <r>
          <rPr>
            <sz val="9"/>
            <color indexed="81"/>
            <rFont val="Tahoma"/>
            <family val="2"/>
          </rPr>
          <t xml:space="preserve">
e.g. doors, windows, cutlery, tools, hardware</t>
        </r>
      </text>
    </comment>
    <comment ref="D60" authorId="0" shapeId="0">
      <text>
        <r>
          <rPr>
            <b/>
            <sz val="9"/>
            <color indexed="81"/>
            <rFont val="Tahoma"/>
            <family val="2"/>
          </rPr>
          <t>Review:</t>
        </r>
        <r>
          <rPr>
            <sz val="9"/>
            <color indexed="81"/>
            <rFont val="Tahoma"/>
            <family val="2"/>
          </rPr>
          <t xml:space="preserve">
e.g. power driven hand tools, lifting equipment, pumps etc. bought by households</t>
        </r>
      </text>
    </comment>
    <comment ref="D117" authorId="0" shapeId="0">
      <text>
        <r>
          <rPr>
            <b/>
            <sz val="9"/>
            <color indexed="81"/>
            <rFont val="Tahoma"/>
            <family val="2"/>
          </rPr>
          <t>Review:</t>
        </r>
        <r>
          <rPr>
            <sz val="9"/>
            <color indexed="81"/>
            <rFont val="Tahoma"/>
            <family val="2"/>
          </rPr>
          <t xml:space="preserve">
sports, toys, games etc.</t>
        </r>
      </text>
    </comment>
    <comment ref="H126" authorId="0" shapeId="0">
      <text>
        <r>
          <rPr>
            <b/>
            <sz val="9"/>
            <color indexed="81"/>
            <rFont val="Tahoma"/>
            <family val="2"/>
          </rPr>
          <t>Review:</t>
        </r>
        <r>
          <rPr>
            <sz val="9"/>
            <color indexed="81"/>
            <rFont val="Tahoma"/>
            <family val="2"/>
          </rPr>
          <t xml:space="preserve">
52% * 60% </t>
        </r>
      </text>
    </comment>
  </commentList>
</comments>
</file>

<file path=xl/sharedStrings.xml><?xml version="1.0" encoding="utf-8"?>
<sst xmlns="http://schemas.openxmlformats.org/spreadsheetml/2006/main" count="1578" uniqueCount="351">
  <si>
    <t>Reduce steel without material or alloy changes in cars</t>
  </si>
  <si>
    <t>Reduce steel without material or alloy changes in metal products</t>
  </si>
  <si>
    <t>Reduce steel without material or alloy changes in computers and electronics</t>
  </si>
  <si>
    <t>Reduce steel without material or alloy changes in electrical equipment</t>
  </si>
  <si>
    <t>Reduce steel without material or alloy changes in other machinery and equipment</t>
  </si>
  <si>
    <t>Reduce steel without material or alloy changes in construction</t>
  </si>
  <si>
    <t>Reduce steel without material or alloy changes in furniture</t>
  </si>
  <si>
    <t>Reduce aluminium without material or alloy changes in cars</t>
  </si>
  <si>
    <t>Additional weight saving of car bodies (i.e. metal products excl. steel and aluminium))</t>
  </si>
  <si>
    <t>Yield improvement (metals) in car structures through cutting techniques</t>
  </si>
  <si>
    <t xml:space="preserve">Case studies of lightweight design – Olympic park </t>
  </si>
  <si>
    <t xml:space="preserve">Case studies of lightweight design – Aquatics Centre </t>
  </si>
  <si>
    <t>Case studies of lightweight design – Velodrome</t>
  </si>
  <si>
    <t xml:space="preserve">Case studies of lightweight design – Structures, buildings and highways </t>
  </si>
  <si>
    <t>Lightweighting gas pipes</t>
  </si>
  <si>
    <t>Lightweighting railways</t>
  </si>
  <si>
    <t>Dispose of less clothes and reuse more</t>
  </si>
  <si>
    <t>Dispose of less clothes and recycle more</t>
  </si>
  <si>
    <t>Steel fabrication yield improvement in cars</t>
  </si>
  <si>
    <t>Steel fabrication yield improvement in products</t>
  </si>
  <si>
    <t>Reuse discarded steel products in vehicles</t>
  </si>
  <si>
    <t>Reuse discarded steel products in industrial equipment</t>
  </si>
  <si>
    <t>Reuse discarded steel products in construction</t>
  </si>
  <si>
    <t>Reuse discarded steel products in metal goods</t>
  </si>
  <si>
    <t>Diversion of steel scrap in fabrication</t>
  </si>
  <si>
    <t>Use electronics longer</t>
  </si>
  <si>
    <t>Use cars longer</t>
  </si>
  <si>
    <t>Car clubs</t>
  </si>
  <si>
    <t>med.</t>
  </si>
  <si>
    <t>high</t>
  </si>
  <si>
    <t>kt CO2</t>
  </si>
  <si>
    <t>Reduce supply chain waste through a 5% efficiency improvement in fibre and yarn production, dyeing  and finishing</t>
  </si>
  <si>
    <t>Waste prevention of glass packaging</t>
  </si>
  <si>
    <t>Waste prevention of metal packaging</t>
  </si>
  <si>
    <t>Waste prevention of plastic packaging</t>
  </si>
  <si>
    <t>Waste prevention of paper packaging</t>
  </si>
  <si>
    <t>Strategy</t>
  </si>
  <si>
    <t>Sub-strategy</t>
  </si>
  <si>
    <t>Product longevity</t>
  </si>
  <si>
    <t>Extended producer responsibility</t>
  </si>
  <si>
    <t>Remanufacturing</t>
  </si>
  <si>
    <t>Product service systems</t>
  </si>
  <si>
    <t>Increase asset utilisation</t>
  </si>
  <si>
    <t>Car sharing</t>
  </si>
  <si>
    <t>Library of things</t>
  </si>
  <si>
    <t>Redesigning products</t>
  </si>
  <si>
    <t xml:space="preserve">Dematerialisation </t>
  </si>
  <si>
    <t>I had this as waste butit could be any really?</t>
  </si>
  <si>
    <t>This scenario lightweights cement and steel into construction. Steel is ncluded in contsruction already (scen 6), therefore maybe only leave in cement?</t>
  </si>
  <si>
    <t>Already included in lightwegithing construction, therefore duplicate</t>
  </si>
  <si>
    <t>Could be longevity and remanufacture</t>
  </si>
  <si>
    <t>Shift from recycling to refurbishing for vehicles</t>
  </si>
  <si>
    <t>Remanufacturing electronics and computers (reduce material input)</t>
  </si>
  <si>
    <t>Remanufacturing electronics and computers (reduce energy input to manufacture)</t>
  </si>
  <si>
    <t>Use clothes and leather products (shoes, luggage etc.) for longer</t>
  </si>
  <si>
    <t>Dispose of less carpets and rugs and reuse more</t>
  </si>
  <si>
    <t>Dispose of less carpets and rugs and recycle more</t>
  </si>
  <si>
    <t>Dispose of less furniture and reuse more</t>
  </si>
  <si>
    <t>Dispose of less furniture and recycle more</t>
  </si>
  <si>
    <t xml:space="preserve">Sharing leisure equipment </t>
  </si>
  <si>
    <t>Sharing hand held power tools</t>
  </si>
  <si>
    <t>Material saving</t>
  </si>
  <si>
    <t>Adoption rate</t>
  </si>
  <si>
    <t>Reduce weight of metal packaging</t>
  </si>
  <si>
    <t>Reduce weight of plastic packaging</t>
  </si>
  <si>
    <t>Reduce weight of paper packaging</t>
  </si>
  <si>
    <t>Reduce weight of glass packaging</t>
  </si>
  <si>
    <t>Sharing less frequent electrical appliances (e.g. hoovers)</t>
  </si>
  <si>
    <t>Not modelled</t>
  </si>
  <si>
    <t>53%, 42%</t>
  </si>
  <si>
    <t>41%, 0%</t>
  </si>
  <si>
    <t>14%, 13%</t>
  </si>
  <si>
    <t>30%, 30%</t>
  </si>
  <si>
    <t>Percentage of sector</t>
  </si>
  <si>
    <t>QW</t>
  </si>
  <si>
    <t>BP</t>
  </si>
  <si>
    <t>BBP</t>
  </si>
  <si>
    <t>Asset utilisation</t>
  </si>
  <si>
    <t>Increased asset utilisation</t>
  </si>
  <si>
    <t>low</t>
  </si>
  <si>
    <t>Reduce steel without material or alloy changes to cars sold to UK consumers</t>
  </si>
  <si>
    <t>Reduce steel without material or alloy changes in computers and electronics sold to UK consumers</t>
  </si>
  <si>
    <t>Reduce steel without material or alloy changes in electrical equipment sold to UK consumers</t>
  </si>
  <si>
    <t>Reduce steel without material or alloy changes in other machinery and equipment sold to UK consumers</t>
  </si>
  <si>
    <t>Reduce steel without material or alloy changes in construction sold to UK consumers</t>
  </si>
  <si>
    <t>Reduce steel without material or alloy changes in furniture sold to UK consumers</t>
  </si>
  <si>
    <t>Reduce aluminium without material or alloy changes in cars sold to UK consumers</t>
  </si>
  <si>
    <t xml:space="preserve">Additional weight saving of car bodies sold to UK consumers (i.e. metal products excl. steel and aluminium)) </t>
  </si>
  <si>
    <t>Case studies of lightweight design – Olympic park (UK only)</t>
  </si>
  <si>
    <t>Case studies of lightweight design – Aquatics Centre (UK only)</t>
  </si>
  <si>
    <t>Case studies of lightweight design – Velodrome (UK only)</t>
  </si>
  <si>
    <t>Case studies of lightweight design – Structures, buildings and highways (UK only)</t>
  </si>
  <si>
    <t>Lightweighting gas pipes sold to UK consumers</t>
  </si>
  <si>
    <t>Lightweighting railways sold to UK consumers</t>
  </si>
  <si>
    <t>Steel fabrication yield improvement in cars sold to UK consumers</t>
  </si>
  <si>
    <t>Reuse discarded steel products in vehicles sold to UK consumers</t>
  </si>
  <si>
    <t>Reuse discarded steel products in industrial equipment sold to UK consumers</t>
  </si>
  <si>
    <t>Reuse discarded steel products in construction sold to UK consumers</t>
  </si>
  <si>
    <t>Shift from recycling to refurbishing for vehicles sold to UK consumers</t>
  </si>
  <si>
    <t>Reduce supply chain waste through a 5% efficiency improvement in fibre and yarn production, dyeing  and finishing sold to UK consumers</t>
  </si>
  <si>
    <t>Reduce weight of metal packaging sold to UK consumers</t>
  </si>
  <si>
    <t>Reduce weight of plastic packaging sold to UK consumers</t>
  </si>
  <si>
    <t>Reduce weight of paper packaging sold to UK consumers</t>
  </si>
  <si>
    <t>Reduce weight of glass packaging sold to UK consumers</t>
  </si>
  <si>
    <t>Waste prevention of metal packaging sold to UK consumers</t>
  </si>
  <si>
    <t>Waste prevention of plastic packaging sold to UK consumers</t>
  </si>
  <si>
    <t>Waste prevention of paper packaging sold to UK consumers</t>
  </si>
  <si>
    <t>Waste prevention of glass packaging sold to UK consumers</t>
  </si>
  <si>
    <t>Products redesigned sold in the UK</t>
  </si>
  <si>
    <t>Products redesigned produced in the UK</t>
  </si>
  <si>
    <t>Products redesigned sold in the UK, without olympic park case studies</t>
  </si>
  <si>
    <t>Reduce steel without material or alloy changes in fabricated metal products sold to UK consumers</t>
  </si>
  <si>
    <t xml:space="preserve">Yield improvement (metals) in car structures sold to UK consumers through cutting techniques </t>
  </si>
  <si>
    <t>Steel fabrication yield improvement in fabricated metal products sold to UK consumers</t>
  </si>
  <si>
    <t>Reuse discarded steel products in metal goods sold to UK consumers (fabricated metal products, computers, electronics and appliances, and furniture)</t>
  </si>
  <si>
    <t>kt CO2e</t>
  </si>
  <si>
    <t>Cars sold in the UK</t>
  </si>
  <si>
    <t xml:space="preserve">low </t>
  </si>
  <si>
    <t>Lightweighting cars</t>
  </si>
  <si>
    <t>Use cars for longer</t>
  </si>
  <si>
    <t>Low</t>
  </si>
  <si>
    <t>Medium</t>
  </si>
  <si>
    <t>High</t>
  </si>
  <si>
    <t>Savings within UK (kt CO2e)</t>
  </si>
  <si>
    <t>Savings outside UK (kt CO2e)</t>
  </si>
  <si>
    <t>Total</t>
  </si>
  <si>
    <t>Products redesigned sold in the UK, without olympic park case studies, split between region or origin</t>
  </si>
  <si>
    <t>RoW, kt CO2e</t>
  </si>
  <si>
    <t>UK</t>
  </si>
  <si>
    <t>RoW</t>
  </si>
  <si>
    <t>These are not in the coding order now</t>
  </si>
  <si>
    <t xml:space="preserve">Products of agriculture, hunting and related services         </t>
  </si>
  <si>
    <t xml:space="preserve">Products of forestry, logging and related services         </t>
  </si>
  <si>
    <t xml:space="preserve">Fish and other fishing products; aquaculture products; support services to fishing     </t>
  </si>
  <si>
    <t xml:space="preserve">Coal and lignite             </t>
  </si>
  <si>
    <t>Crude Petroleum And Natural Gas &amp; Metal Ores</t>
  </si>
  <si>
    <t xml:space="preserve">Other mining and quarrying products           </t>
  </si>
  <si>
    <t xml:space="preserve">Mining support services             </t>
  </si>
  <si>
    <t xml:space="preserve">Preserved meat and meat products           </t>
  </si>
  <si>
    <t xml:space="preserve">Processed and preserved fish, crustaceans, molluscs, fruit and vegetables       </t>
  </si>
  <si>
    <t xml:space="preserve">Vegetable and animal oils and fats          </t>
  </si>
  <si>
    <t xml:space="preserve">Dairy products              </t>
  </si>
  <si>
    <t xml:space="preserve">Grain mill products, starches and starch products         </t>
  </si>
  <si>
    <t xml:space="preserve">Bakery and farinaceous products            </t>
  </si>
  <si>
    <t xml:space="preserve">Other food products             </t>
  </si>
  <si>
    <t xml:space="preserve">Prepared animal feeds             </t>
  </si>
  <si>
    <t xml:space="preserve">Alcoholic beverages              </t>
  </si>
  <si>
    <t xml:space="preserve">Soft drinks              </t>
  </si>
  <si>
    <t xml:space="preserve">Tobacco products              </t>
  </si>
  <si>
    <t xml:space="preserve">Textiles               </t>
  </si>
  <si>
    <t xml:space="preserve">Wearing apparel              </t>
  </si>
  <si>
    <t xml:space="preserve">Leather and related products            </t>
  </si>
  <si>
    <t>Wood and of products of wood and cork, except furniture; articles of straw and plaiting materials</t>
  </si>
  <si>
    <t xml:space="preserve">Paper and paper products            </t>
  </si>
  <si>
    <t xml:space="preserve">Printing and recording services            </t>
  </si>
  <si>
    <t xml:space="preserve">Coke and refined petroleum products           </t>
  </si>
  <si>
    <t xml:space="preserve">Paints, varnishes and similar coatings, printing ink and mastics       </t>
  </si>
  <si>
    <t xml:space="preserve">Soap and detergents, cleaning and polishing preparations, perfumes and toilet preparations     </t>
  </si>
  <si>
    <t xml:space="preserve">Other chemical products             </t>
  </si>
  <si>
    <t xml:space="preserve">Industrial gases, inorganics and fertilisers (all inorganic chemicals) - 20.11/13/15      </t>
  </si>
  <si>
    <t xml:space="preserve">Petrochemicals - 20.14/16/17/60             </t>
  </si>
  <si>
    <t xml:space="preserve">Dyestuffs, agro-chemicals - 20.12/20            </t>
  </si>
  <si>
    <t xml:space="preserve">Basic pharmaceutical products and pharmaceutical preparations          </t>
  </si>
  <si>
    <t xml:space="preserve">Rubber and plastic products            </t>
  </si>
  <si>
    <t xml:space="preserve">Manufacture of cement, lime, plaster and articles of concrete, cement and plaster </t>
  </si>
  <si>
    <t>Glass, refractory, clay, other porcelain and ceramic, stone and abrasive products - 23.1-4/7-9</t>
  </si>
  <si>
    <t xml:space="preserve">Basic iron and steel            </t>
  </si>
  <si>
    <t xml:space="preserve">Other basic metals and casting           </t>
  </si>
  <si>
    <t xml:space="preserve">Weapons and ammunition             </t>
  </si>
  <si>
    <t xml:space="preserve">Fabricated metal products, excl. machinery and equipment and weapons &amp; ammunition - 25.1-3/25.5-9   </t>
  </si>
  <si>
    <t xml:space="preserve">Computer, electronic and optical products           </t>
  </si>
  <si>
    <t xml:space="preserve">Electrical equipment              </t>
  </si>
  <si>
    <t xml:space="preserve">Machinery and equipment n.e.c.            </t>
  </si>
  <si>
    <t xml:space="preserve">Motor vehicles, trailers and semi-trailers           </t>
  </si>
  <si>
    <t xml:space="preserve">Ships and boats             </t>
  </si>
  <si>
    <t xml:space="preserve">Air and spacecraft and related machinery          </t>
  </si>
  <si>
    <t xml:space="preserve">Other transport equipment - 30.2/4/9           </t>
  </si>
  <si>
    <t xml:space="preserve">Furniture               </t>
  </si>
  <si>
    <t xml:space="preserve">Other manufactured goods             </t>
  </si>
  <si>
    <t xml:space="preserve">Repair and maintenance of ships and boats         </t>
  </si>
  <si>
    <t xml:space="preserve">Repair and maintenance of aircraft and spacecraft         </t>
  </si>
  <si>
    <t xml:space="preserve">Rest of repair; Installation - 33.11-14/17/19/20          </t>
  </si>
  <si>
    <t>Electricity, transmission and distribution</t>
  </si>
  <si>
    <t xml:space="preserve">Gas; distribution of gaseous fuels through mains; steam and air conditioning supply    </t>
  </si>
  <si>
    <t xml:space="preserve">Natural water; water treatment and supply services         </t>
  </si>
  <si>
    <t xml:space="preserve">Sewerage services; sewage sludge            </t>
  </si>
  <si>
    <t xml:space="preserve">Waste collection, treatment and disposal services; materials recovery services       </t>
  </si>
  <si>
    <t xml:space="preserve">Remediation services and other waste management services         </t>
  </si>
  <si>
    <t>Construction</t>
  </si>
  <si>
    <t xml:space="preserve">Wholesale and retail trade and repair services of motor vehicles and motorcycles    </t>
  </si>
  <si>
    <t xml:space="preserve">Wholesale trade services, except of motor vehicles and motorcycles       </t>
  </si>
  <si>
    <t xml:space="preserve">Retail trade services, except of motor vehicles and motorcycles       </t>
  </si>
  <si>
    <t xml:space="preserve">Rail transport services             </t>
  </si>
  <si>
    <t xml:space="preserve">Land transport services and transport services via pipelines, excluding rail transport     </t>
  </si>
  <si>
    <t xml:space="preserve">Water transport services             </t>
  </si>
  <si>
    <t xml:space="preserve">Air transport services             </t>
  </si>
  <si>
    <t xml:space="preserve">Warehousing and support services for transportation          </t>
  </si>
  <si>
    <t xml:space="preserve">Postal and courier services            </t>
  </si>
  <si>
    <t xml:space="preserve">Accommodation services              </t>
  </si>
  <si>
    <t xml:space="preserve">Food and beverage serving services           </t>
  </si>
  <si>
    <t xml:space="preserve">Publishing services              </t>
  </si>
  <si>
    <t>Motion Picture, Video &amp; TV Programme Production, Sound Recording &amp; Music Publishing Activities &amp; Programming And Broadcasting Activities</t>
  </si>
  <si>
    <t xml:space="preserve">Telecommunications services              </t>
  </si>
  <si>
    <t xml:space="preserve">Computer programming, consultancy and related services          </t>
  </si>
  <si>
    <t xml:space="preserve">Information services              </t>
  </si>
  <si>
    <t xml:space="preserve">Financial services, except insurance and pension funding         </t>
  </si>
  <si>
    <t>Insurance and reinsurance, except compulsory social security &amp; Pension funding</t>
  </si>
  <si>
    <t xml:space="preserve">Services auxiliary to financial services and insurance services        </t>
  </si>
  <si>
    <t xml:space="preserve">Real estate services, excluding on a fee or contract basis and imputed rent   </t>
  </si>
  <si>
    <t>Owner-Occupiers' Housing Services</t>
  </si>
  <si>
    <t xml:space="preserve">Real estate activities on a fee or contract basis       </t>
  </si>
  <si>
    <t xml:space="preserve">Legal services              </t>
  </si>
  <si>
    <t xml:space="preserve">Accounting, bookkeeping and auditing services; tax consulting services        </t>
  </si>
  <si>
    <t xml:space="preserve">Services of head offices; management consulting services         </t>
  </si>
  <si>
    <t xml:space="preserve">Architectural and engineering services; technical testing and analysis services       </t>
  </si>
  <si>
    <t xml:space="preserve">Scientific research and development services           </t>
  </si>
  <si>
    <t xml:space="preserve">Advertising and market research services           </t>
  </si>
  <si>
    <t xml:space="preserve">Other professional, scientific and technical services          </t>
  </si>
  <si>
    <t xml:space="preserve">Veterinary services              </t>
  </si>
  <si>
    <t xml:space="preserve">Rental and leasing services            </t>
  </si>
  <si>
    <t xml:space="preserve">Employment services              </t>
  </si>
  <si>
    <t xml:space="preserve">Travel agency, tour operator and other reservation services and related services     </t>
  </si>
  <si>
    <t xml:space="preserve">Security and investigation services            </t>
  </si>
  <si>
    <t xml:space="preserve">Services to buildings and landscape           </t>
  </si>
  <si>
    <t xml:space="preserve">Office administrative, office support and other business support services       </t>
  </si>
  <si>
    <t xml:space="preserve">Public administration and defence services; compulsory social security services       </t>
  </si>
  <si>
    <t xml:space="preserve">Education services              </t>
  </si>
  <si>
    <t xml:space="preserve">Human health services             </t>
  </si>
  <si>
    <t>Residential Care  &amp; Social Work Activities</t>
  </si>
  <si>
    <t xml:space="preserve">Creative, arts and entertainment services           </t>
  </si>
  <si>
    <t xml:space="preserve">Libraries, archives, museums and other cultural services         </t>
  </si>
  <si>
    <t xml:space="preserve">Gambling and betting services            </t>
  </si>
  <si>
    <t xml:space="preserve">Sports services and amusement and recreation services         </t>
  </si>
  <si>
    <t xml:space="preserve">Services furnished by membership organisations           </t>
  </si>
  <si>
    <t xml:space="preserve">Repair services of computers and personal and household goods       </t>
  </si>
  <si>
    <t xml:space="preserve">Other personal services             </t>
  </si>
  <si>
    <t xml:space="preserve">Services of households as employers of domestic personnel        </t>
  </si>
  <si>
    <t>Overall results, products redesigned sold in the UK, without olympic park case studies, split between region or origin</t>
  </si>
  <si>
    <t>Med</t>
  </si>
  <si>
    <t>TOTAL</t>
  </si>
  <si>
    <t>Old results with MRIO v1</t>
  </si>
  <si>
    <t>MRIO v2</t>
  </si>
  <si>
    <t>med</t>
  </si>
  <si>
    <t>Savings (kt CO2e)</t>
  </si>
  <si>
    <t>UK total cf</t>
  </si>
  <si>
    <t>UK hh cf</t>
  </si>
  <si>
    <t>UK hh embodied emissions</t>
  </si>
  <si>
    <t>UK hh additional direct emissions</t>
  </si>
  <si>
    <t xml:space="preserve">Total savings low </t>
  </si>
  <si>
    <t xml:space="preserve">Total savings med. </t>
  </si>
  <si>
    <t xml:space="preserve">Total savings high </t>
  </si>
  <si>
    <t>Emissions reduction from 2013 total cf</t>
  </si>
  <si>
    <t>Emissions reduction from 2013 hh cf</t>
  </si>
  <si>
    <t>Emissions reduction from 2013 embodied hh cf</t>
  </si>
  <si>
    <t>UK hh embodied emissions of priority products</t>
  </si>
  <si>
    <t>Emissions reduction from 2013 embodied hh priority products</t>
  </si>
  <si>
    <t>Emissions reduction from 2013 hh direct</t>
  </si>
  <si>
    <t>cf = carbon footprint, hh = households</t>
  </si>
  <si>
    <t>Sub-strategy examples</t>
  </si>
  <si>
    <t>Product lightweighting</t>
  </si>
  <si>
    <t>Modular and repairable design</t>
  </si>
  <si>
    <t>Recyclable packaging</t>
  </si>
  <si>
    <t>Reusing vehicles and products</t>
  </si>
  <si>
    <t>Sharing of vehicles and products</t>
  </si>
  <si>
    <t>Increased product repair</t>
  </si>
  <si>
    <t>Strategy allocation</t>
  </si>
  <si>
    <t>Case study</t>
  </si>
  <si>
    <t>Med.</t>
  </si>
  <si>
    <t>*RoW = rest of world</t>
  </si>
  <si>
    <t>Baseline emissions embodied in products (2013), kt CO2e</t>
  </si>
  <si>
    <t>Products</t>
  </si>
  <si>
    <t>Embodied emissions</t>
  </si>
  <si>
    <t>Share of embodied emissions</t>
  </si>
  <si>
    <t>Priority products highlighted in yellow</t>
  </si>
  <si>
    <t>Description of case studies</t>
  </si>
  <si>
    <t>References</t>
  </si>
  <si>
    <t>* RoW = rest of world</t>
  </si>
  <si>
    <t>Emissions savings by case study, kt CO2e</t>
  </si>
  <si>
    <t>Cumulative emissions savings by strategy, kt CO2e</t>
  </si>
  <si>
    <t>Total cumulative emissions savings, kt CO2e</t>
  </si>
  <si>
    <t>Emissions</t>
  </si>
  <si>
    <t>Share of UK's total cf</t>
  </si>
  <si>
    <t>Share of UK's hh cf</t>
  </si>
  <si>
    <t>Share of UK hh embodied emissions</t>
  </si>
  <si>
    <t>Summary of the UK carbon footprint and emissions savings, kt CO2e</t>
  </si>
  <si>
    <t>Baseline emissions</t>
  </si>
  <si>
    <t>Emissions embodied in goods and services (i.e. products) consumed by UK households in 2013</t>
  </si>
  <si>
    <t>Case study descriptions</t>
  </si>
  <si>
    <t>Savings by case study</t>
  </si>
  <si>
    <t>Results summary</t>
  </si>
  <si>
    <t>Emissions saving by individual case studies, identifying the origin of emissions savings within and outside the UK</t>
  </si>
  <si>
    <t>Adoption and ambition</t>
  </si>
  <si>
    <t>Savings by strategy</t>
  </si>
  <si>
    <t xml:space="preserve">Cumulative emissions savings by strategy </t>
  </si>
  <si>
    <t>Total UK carbon footprint results and emissions savings from the 2013 baseline</t>
  </si>
  <si>
    <t>Sheet</t>
  </si>
  <si>
    <t>Description</t>
  </si>
  <si>
    <t>Contents</t>
  </si>
  <si>
    <t>A</t>
  </si>
  <si>
    <t>D</t>
  </si>
  <si>
    <t>E</t>
  </si>
  <si>
    <t>B</t>
  </si>
  <si>
    <t>C</t>
  </si>
  <si>
    <t>F</t>
  </si>
  <si>
    <t>Strategies</t>
  </si>
  <si>
    <t>Description of strategies</t>
  </si>
  <si>
    <t>G</t>
  </si>
  <si>
    <t>CHEAH, L., EVANS, C., BANDIVADEKAR, A. &amp; HEYWOOD, J. 2007. Factor of Two: Halving the Fuel Consumption of New U.S. Automobiles by 2035. Cambridge, MA, USA.</t>
  </si>
  <si>
    <t>CARRUTH, M. A., ALLWOOD, J. M. &amp; MOYNIHAN, M. C. 2011. The technical potential for reducing metal requirements through lightweight product design. Resources, Conservation and Recycling, 57, 48-60; CULLEN, J. M., ALLWOOD, J. M. &amp; BAMBACH, M. D. 2012. Mapping the Global Flow of Steel: From Steelmaking to End-Use Goods. Environmental Science &amp; Technology, 46, 13048-13055.</t>
  </si>
  <si>
    <t>MILFORD, R. L., PAULIUK, S., ALLWOOD, J. M. &amp; MÜLLER, D. B. 2013. The Roles of Energy and Material Efficiency in Meeting Steel Industry CO2 Targets. Environmental Science &amp; Technology, 47, 3455-3462.</t>
  </si>
  <si>
    <t>CULLEN, J. M., ALLWOOD, J. M. &amp; BAMBACH, M. D. 2012. Mapping the Global Flow of Steel: From Steelmaking to End-Use Goods. Environmental Science &amp; Technology, 46, 13048-13055.</t>
  </si>
  <si>
    <t>CARRUTH, M. A., ALLWOOD, J. M. &amp; MOYNIHAN, M. C. 2011. The technical potential for reducing metal requirements through lightweight product design. Resources, Conservation and Recycling, 57, 48-60</t>
  </si>
  <si>
    <t>WRAP (2012) Valuing our Clothes, The true cost of how we design use, and dispose of clothing the UK</t>
  </si>
  <si>
    <t>WRAP 2017. Valuing Our Clothes: the cost of UK fashion. UK.</t>
  </si>
  <si>
    <t>WRAP 2013. THE COURTAULD COMMITMENT PHASE 2 Final Results. UK.</t>
  </si>
  <si>
    <t>WRAP (2015) Estimates of Food and Packaging Waste in the UK Grocery Retail and Hospitality Supply Chains</t>
  </si>
  <si>
    <t>https://www.gov.uk/guidance/packaging-producer-responsibilities</t>
  </si>
  <si>
    <t xml:space="preserve">WRAP (2012) Valuing our Clothes, The true cost of how we design use, and dispose of clothing the UK; </t>
  </si>
  <si>
    <t>NEXT GREENCAR. 2016. Car Clubs: Are car clubs good for the environment? [Online]. Available: http://www.nextgreencar.com/car-clubs/#environment.</t>
  </si>
  <si>
    <t>Firnkorn, Jörg, and Martin Müller. "What will be the environmental effects of new free-floating car-sharing systems? The case of car2go in Ulm." Ecological Economics 70.8 2011, pp. 1519-1528.</t>
  </si>
  <si>
    <t>WRAP 2012. Textiles flow and market development opportunities in the UK. UK.</t>
  </si>
  <si>
    <t xml:space="preserve">DEFRA (2009) Maximising re-use and recycling of UK clothing and textiles; </t>
  </si>
  <si>
    <t>WRAP (2013) Demonstrating the viability of
collecting non-clothing textiles</t>
  </si>
  <si>
    <t>WRAP “Switched on to Value”, WRAP, London, 2013</t>
  </si>
  <si>
    <t>WALZ, R. 2011. Employment and structural impacts of material efficiency strategies: results from five case studies. Journal of Cleaner Production, 19, 805-815.</t>
  </si>
  <si>
    <t>Same as metal packaging</t>
  </si>
  <si>
    <t>Carruth, Mark A., and Julian M. Allwood. 2012. “The Development of a Hot Rolling Process for Variable Cross-Section I-Beams.” Journal of Materials Processing Technology 212 (8). Elsevier B.V.: 1640–53. doi:10.1016/j.jmatprotec.2012.03.006</t>
  </si>
  <si>
    <t xml:space="preserve">Public acceptance of resource efficiency strategies to mitigate climate change </t>
  </si>
  <si>
    <t>Catherine Cherry, Kate Scott, John Barrett and Nick Pidgeon</t>
  </si>
  <si>
    <t>Efficient products</t>
  </si>
  <si>
    <t>Product sharing</t>
  </si>
  <si>
    <t>Product lifetimes</t>
  </si>
  <si>
    <t>Efficienct products</t>
  </si>
  <si>
    <r>
      <t xml:space="preserve">MILFORD, R. L., PAULIUK, S., ALLWOOD, J. M. &amp; MÜLLER, D. B. 2013. The Roles of Energy and Material Efficiency in Meeting Steel Industry CO2 Targets. </t>
    </r>
    <r>
      <rPr>
        <i/>
        <sz val="10"/>
        <color theme="1"/>
        <rFont val="Arial"/>
        <family val="2"/>
      </rPr>
      <t>Environmental Science &amp; Technology,</t>
    </r>
    <r>
      <rPr>
        <sz val="10"/>
        <color theme="1"/>
        <rFont val="Arial"/>
        <family val="2"/>
      </rPr>
      <t xml:space="preserve"> 47</t>
    </r>
    <r>
      <rPr>
        <b/>
        <sz val="10"/>
        <color theme="1"/>
        <rFont val="Arial"/>
        <family val="2"/>
      </rPr>
      <t>,</t>
    </r>
    <r>
      <rPr>
        <sz val="10"/>
        <color theme="1"/>
        <rFont val="Arial"/>
        <family val="2"/>
      </rPr>
      <t xml:space="preserve"> 3455-3462.</t>
    </r>
  </si>
  <si>
    <r>
      <t xml:space="preserve">CARRUTH, M. A., ALLWOOD, J. M. &amp; MOYNIHAN, M. C. 2011. The technical potential for reducing metal requirements through lightweight product design. </t>
    </r>
    <r>
      <rPr>
        <i/>
        <sz val="10"/>
        <color theme="1"/>
        <rFont val="Arial"/>
        <family val="2"/>
      </rPr>
      <t>Resources, Conservation and Recycling,</t>
    </r>
    <r>
      <rPr>
        <sz val="10"/>
        <color theme="1"/>
        <rFont val="Arial"/>
        <family val="2"/>
      </rPr>
      <t xml:space="preserve"> 57</t>
    </r>
    <r>
      <rPr>
        <b/>
        <sz val="10"/>
        <color theme="1"/>
        <rFont val="Arial"/>
        <family val="2"/>
      </rPr>
      <t>,</t>
    </r>
    <r>
      <rPr>
        <sz val="10"/>
        <color theme="1"/>
        <rFont val="Arial"/>
        <family val="2"/>
      </rPr>
      <t xml:space="preserve"> 48-60.</t>
    </r>
  </si>
  <si>
    <t>Allwood, J. M., Cullen, J. M., Carruth, M. A., Cooper, D. R., McBrien, M., Milford, R. L., … Patel, A. C. (2012). Sustainable Materials With Both Open Eyes. Cambridge, UK: Cambridge University Press. Retrieved from http://www.withbotheyesopen.com/pdftransponder.php?c=100</t>
  </si>
  <si>
    <t>GIESEKAM, J., BARRETT, J., TAYLOR, P. &amp; OWEN, A. 2014. The greenhouse gas emissions and mitigation options for materials used in UK construction. Energy and Buildings, 78, 202-214.</t>
  </si>
  <si>
    <t>Ellen Macarthur Foundation (accessed online): https://www.ellenmacarthurfoundation.org/news/in-depth-light-commercial-vehicle</t>
  </si>
  <si>
    <t>WRAP (2012) Composition and re-use potential of household bulky furniture in the UK, UK</t>
  </si>
  <si>
    <t>GUTOWSKI, T. G., SAHNI, S., BOUSTANI, A. &amp; GRAVES, S. C. 2011. Remanufacturing and Energy Savings. Environmental Science &amp; Technology, 45, 4540-4547.</t>
  </si>
  <si>
    <t>Ellen Macarthur Foundation (Accessed online: https://www.ellenmacarthurfoundation.org/circular-economy/interactive-diagram/in-depth-mobile-phones)</t>
  </si>
  <si>
    <t>KERR, W. &amp; RYAN, C. 2001. Eco-efficiency gains from remanufacturing. Journal of Cleaner Production, 9, 75-81.</t>
  </si>
  <si>
    <t>PRETTENTHALER, F. E. &amp; STEININGER, K. 1999. From ownership to service use lifestyle: the potential of car sharing. Ecological Economics, 28, 443-453.</t>
  </si>
  <si>
    <t>BAKKER, C., WANG, F., HUISMAN, J. &amp; DEN HOLLANDER, M. 2014. Products that go round: exploring product life extension through design. Journal of Cleaner Production, 69, 10-16.</t>
  </si>
  <si>
    <t>Level of material ambition</t>
  </si>
  <si>
    <t>Level of adoption</t>
  </si>
  <si>
    <t>The impact of material ambition and adoption levels on emissions savings by strategy, kt CO2e</t>
  </si>
  <si>
    <t>Material ambition</t>
  </si>
  <si>
    <t>Adoption</t>
  </si>
  <si>
    <t>Description of case studies, allocation to strategies, material ambition and adoption level assumptions and references</t>
  </si>
  <si>
    <t>Identifies the emissions savings resulting from the level of material ambition and adoption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</si>
</sst>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
  </numFmts>
  <fonts count="19" x14ac:knownFonts="1">
    <font>
      <sz val="10"/>
      <color theme="1"/>
      <name val="Arial"/>
      <family val="2"/>
    </font>
    <font>
      <sz val="10"/>
      <color theme="1"/>
      <name val="Arial"/>
      <family val="2"/>
    </font>
    <font>
      <sz val="9"/>
      <color indexed="81"/>
      <name val="Tahoma"/>
      <family val="2"/>
    </font>
    <font>
      <b/>
      <sz val="9"/>
      <color indexed="81"/>
      <name val="Tahoma"/>
      <family val="2"/>
    </font>
    <font>
      <b/>
      <sz val="10"/>
      <color theme="1"/>
      <name val="Arial"/>
      <family val="2"/>
    </font>
    <font>
      <sz val="10"/>
      <color theme="0" tint="-0.14999847407452621"/>
      <name val="Arial"/>
      <family val="2"/>
    </font>
    <font>
      <sz val="10"/>
      <color theme="0" tint="-0.34998626667073579"/>
      <name val="Arial"/>
      <family val="2"/>
    </font>
    <font>
      <sz val="10"/>
      <color rgb="FFFF0000"/>
      <name val="Arial"/>
      <family val="2"/>
    </font>
    <font>
      <sz val="10"/>
      <name val="Arial"/>
      <family val="2"/>
    </font>
    <font>
      <sz val="10"/>
      <color theme="0" tint="-0.499984740745262"/>
      <name val="Arial"/>
      <family val="2"/>
    </font>
    <font>
      <i/>
      <sz val="10"/>
      <color theme="1"/>
      <name val="Arial"/>
      <family val="2"/>
    </font>
    <font>
      <sz val="9"/>
      <color theme="1"/>
      <name val="Arial"/>
      <family val="2"/>
    </font>
    <font>
      <b/>
      <sz val="9"/>
      <color theme="1"/>
      <name val="Arial"/>
      <family val="2"/>
    </font>
    <font>
      <b/>
      <sz val="10"/>
      <name val="Arial"/>
      <family val="2"/>
    </font>
    <font>
      <i/>
      <sz val="10"/>
      <color theme="0" tint="-0.34998626667073579"/>
      <name val="Arial"/>
      <family val="2"/>
    </font>
    <font>
      <b/>
      <sz val="12"/>
      <color theme="1"/>
      <name val="Arial"/>
      <family val="2"/>
    </font>
    <font>
      <b/>
      <sz val="12"/>
      <name val="Arial"/>
      <family val="2"/>
    </font>
    <font>
      <i/>
      <sz val="9"/>
      <color theme="1"/>
      <name val="Arial"/>
      <family val="2"/>
    </font>
    <font>
      <u/>
      <sz val="10"/>
      <color theme="10"/>
      <name val="Arial"/>
      <family val="2"/>
    </font>
  </fonts>
  <fills count="9">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rgb="FFFF0000"/>
        <bgColor indexed="64"/>
      </patternFill>
    </fill>
    <fill>
      <patternFill patternType="solid">
        <fgColor theme="0" tint="-0.14999847407452621"/>
        <bgColor indexed="64"/>
      </patternFill>
    </fill>
  </fills>
  <borders count="1">
    <border>
      <left/>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xf numFmtId="0" fontId="1" fillId="0" borderId="0"/>
  </cellStyleXfs>
  <cellXfs count="138">
    <xf numFmtId="0" fontId="0" fillId="0" borderId="0" xfId="0"/>
    <xf numFmtId="43" fontId="0" fillId="0" borderId="0" xfId="1" applyFont="1"/>
    <xf numFmtId="0" fontId="0" fillId="0" borderId="0" xfId="0" applyAlignment="1">
      <alignment vertical="top"/>
    </xf>
    <xf numFmtId="0" fontId="4" fillId="0" borderId="0" xfId="0" applyFont="1"/>
    <xf numFmtId="0" fontId="5" fillId="6" borderId="0" xfId="0" applyFont="1" applyFill="1"/>
    <xf numFmtId="43" fontId="5" fillId="6" borderId="0" xfId="1" applyFont="1" applyFill="1"/>
    <xf numFmtId="0" fontId="0" fillId="0" borderId="0" xfId="0" applyAlignment="1"/>
    <xf numFmtId="0" fontId="0" fillId="3" borderId="0" xfId="0" applyFill="1" applyAlignment="1"/>
    <xf numFmtId="43" fontId="0" fillId="0" borderId="0" xfId="1" applyFont="1" applyAlignment="1"/>
    <xf numFmtId="9" fontId="0" fillId="0" borderId="0" xfId="2" applyFont="1" applyAlignment="1"/>
    <xf numFmtId="0" fontId="0" fillId="5" borderId="0" xfId="0" applyFill="1" applyAlignment="1"/>
    <xf numFmtId="0" fontId="5" fillId="6" borderId="0" xfId="0" applyFont="1" applyFill="1" applyAlignment="1"/>
    <xf numFmtId="0" fontId="0" fillId="4" borderId="0" xfId="0" applyFill="1" applyAlignment="1"/>
    <xf numFmtId="0" fontId="6" fillId="0" borderId="0" xfId="0" applyFont="1"/>
    <xf numFmtId="0" fontId="0" fillId="7" borderId="0" xfId="0" applyFill="1" applyAlignment="1"/>
    <xf numFmtId="0" fontId="7" fillId="0" borderId="0" xfId="0" applyFont="1" applyFill="1"/>
    <xf numFmtId="43" fontId="7" fillId="0" borderId="0" xfId="1" applyFont="1" applyFill="1"/>
    <xf numFmtId="0" fontId="7" fillId="0" borderId="0" xfId="0" applyFont="1" applyFill="1" applyAlignment="1"/>
    <xf numFmtId="43" fontId="7" fillId="0" borderId="0" xfId="1" applyFont="1" applyFill="1" applyAlignment="1"/>
    <xf numFmtId="0" fontId="7" fillId="0" borderId="0" xfId="0" applyFont="1"/>
    <xf numFmtId="43" fontId="7" fillId="0" borderId="0" xfId="1" applyFont="1"/>
    <xf numFmtId="0" fontId="7" fillId="3" borderId="0" xfId="0" applyFont="1" applyFill="1" applyAlignment="1"/>
    <xf numFmtId="43" fontId="7" fillId="0" borderId="0" xfId="1" applyFont="1" applyAlignment="1"/>
    <xf numFmtId="0" fontId="7" fillId="0" borderId="0" xfId="0" applyFont="1" applyAlignment="1"/>
    <xf numFmtId="0" fontId="8" fillId="0" borderId="0" xfId="0" applyFont="1" applyFill="1" applyAlignment="1">
      <alignment vertical="top"/>
    </xf>
    <xf numFmtId="0" fontId="8" fillId="0" borderId="0" xfId="0" applyFont="1" applyFill="1"/>
    <xf numFmtId="9" fontId="8" fillId="0" borderId="0" xfId="2" applyFont="1" applyFill="1" applyAlignment="1"/>
    <xf numFmtId="0" fontId="8" fillId="0" borderId="0" xfId="0" applyFont="1" applyFill="1" applyAlignment="1">
      <alignment wrapText="1"/>
    </xf>
    <xf numFmtId="0" fontId="0" fillId="3" borderId="0" xfId="0" applyFill="1" applyAlignment="1">
      <alignment wrapText="1"/>
    </xf>
    <xf numFmtId="0" fontId="0" fillId="0" borderId="0" xfId="0" applyAlignment="1">
      <alignment wrapText="1"/>
    </xf>
    <xf numFmtId="0" fontId="0" fillId="5" borderId="0" xfId="0" applyFill="1" applyAlignment="1">
      <alignment wrapText="1"/>
    </xf>
    <xf numFmtId="0" fontId="0" fillId="4" borderId="0" xfId="0" applyFill="1" applyAlignment="1">
      <alignment wrapText="1"/>
    </xf>
    <xf numFmtId="0" fontId="0" fillId="3" borderId="0" xfId="0" applyFill="1" applyAlignment="1">
      <alignment horizontal="left" vertical="top"/>
    </xf>
    <xf numFmtId="164" fontId="8" fillId="0" borderId="0" xfId="1" applyNumberFormat="1" applyFont="1" applyFill="1" applyAlignment="1">
      <alignment wrapText="1"/>
    </xf>
    <xf numFmtId="0" fontId="8" fillId="0" borderId="0" xfId="0" applyFont="1" applyFill="1" applyAlignment="1">
      <alignment vertical="top" wrapText="1"/>
    </xf>
    <xf numFmtId="9" fontId="8" fillId="0" borderId="0" xfId="2" applyFont="1" applyFill="1" applyAlignment="1">
      <alignment wrapText="1"/>
    </xf>
    <xf numFmtId="0" fontId="9" fillId="2" borderId="0" xfId="0" applyFont="1" applyFill="1" applyAlignment="1">
      <alignment wrapText="1"/>
    </xf>
    <xf numFmtId="0" fontId="9" fillId="0" borderId="0" xfId="0" applyFont="1" applyFill="1"/>
    <xf numFmtId="9" fontId="9" fillId="0" borderId="0" xfId="2" applyFont="1" applyFill="1" applyAlignment="1"/>
    <xf numFmtId="0" fontId="9" fillId="0" borderId="0" xfId="0" applyFont="1"/>
    <xf numFmtId="43" fontId="8" fillId="0" borderId="0" xfId="1" applyNumberFormat="1" applyFont="1" applyFill="1" applyAlignment="1">
      <alignment wrapText="1"/>
    </xf>
    <xf numFmtId="0" fontId="0" fillId="3" borderId="0" xfId="0" applyFill="1"/>
    <xf numFmtId="0" fontId="0" fillId="8" borderId="0" xfId="0" applyFill="1"/>
    <xf numFmtId="0" fontId="0" fillId="4" borderId="0" xfId="0" applyFill="1"/>
    <xf numFmtId="164" fontId="0" fillId="0" borderId="0" xfId="1" applyNumberFormat="1" applyFont="1"/>
    <xf numFmtId="9" fontId="9" fillId="0" borderId="0" xfId="2" applyFont="1" applyFill="1" applyAlignment="1">
      <alignment wrapText="1"/>
    </xf>
    <xf numFmtId="0" fontId="9" fillId="0" borderId="0" xfId="0" applyFont="1" applyFill="1" applyAlignment="1">
      <alignment wrapText="1"/>
    </xf>
    <xf numFmtId="164" fontId="8" fillId="0" borderId="0" xfId="1" applyNumberFormat="1" applyFont="1" applyFill="1" applyAlignment="1">
      <alignment vertical="top" wrapText="1"/>
    </xf>
    <xf numFmtId="0" fontId="10" fillId="0" borderId="0" xfId="0" applyFont="1"/>
    <xf numFmtId="0" fontId="9" fillId="3" borderId="0" xfId="0" applyFont="1" applyFill="1" applyAlignment="1">
      <alignment wrapText="1"/>
    </xf>
    <xf numFmtId="0" fontId="0" fillId="0" borderId="0" xfId="0" applyFill="1"/>
    <xf numFmtId="1" fontId="0" fillId="3" borderId="0" xfId="0" applyNumberFormat="1" applyFill="1" applyAlignment="1"/>
    <xf numFmtId="1" fontId="0" fillId="3" borderId="0" xfId="0" applyNumberFormat="1" applyFill="1"/>
    <xf numFmtId="1" fontId="0" fillId="8" borderId="0" xfId="0" applyNumberFormat="1" applyFill="1"/>
    <xf numFmtId="1" fontId="0" fillId="4" borderId="0" xfId="1" applyNumberFormat="1" applyFont="1" applyFill="1"/>
    <xf numFmtId="43" fontId="0" fillId="0" borderId="0" xfId="1" applyNumberFormat="1" applyFont="1"/>
    <xf numFmtId="43" fontId="8" fillId="0" borderId="0" xfId="1" applyFont="1" applyFill="1"/>
    <xf numFmtId="43" fontId="9" fillId="0" borderId="0" xfId="1" applyFont="1" applyFill="1"/>
    <xf numFmtId="43" fontId="8" fillId="0" borderId="0" xfId="0" applyNumberFormat="1" applyFont="1" applyFill="1"/>
    <xf numFmtId="164" fontId="8" fillId="0" borderId="0" xfId="1" applyNumberFormat="1" applyFont="1" applyFill="1"/>
    <xf numFmtId="0" fontId="11" fillId="0" borderId="0" xfId="0" applyFont="1"/>
    <xf numFmtId="0" fontId="11" fillId="0" borderId="0" xfId="0" applyFont="1" applyAlignment="1">
      <alignment wrapText="1"/>
    </xf>
    <xf numFmtId="164" fontId="0" fillId="0" borderId="0" xfId="1" applyNumberFormat="1" applyFont="1" applyFill="1"/>
    <xf numFmtId="164" fontId="0" fillId="0" borderId="0" xfId="0" applyNumberFormat="1"/>
    <xf numFmtId="0" fontId="12" fillId="0" borderId="0" xfId="0" applyFont="1"/>
    <xf numFmtId="0" fontId="12" fillId="0" borderId="0" xfId="0" applyFont="1" applyAlignment="1">
      <alignment wrapText="1"/>
    </xf>
    <xf numFmtId="43" fontId="13" fillId="0" borderId="0" xfId="1" applyNumberFormat="1" applyFont="1" applyFill="1" applyAlignment="1">
      <alignment wrapText="1"/>
    </xf>
    <xf numFmtId="164" fontId="13" fillId="0" borderId="0" xfId="1" applyNumberFormat="1" applyFont="1" applyFill="1" applyAlignment="1">
      <alignment vertical="top" wrapText="1"/>
    </xf>
    <xf numFmtId="164" fontId="13" fillId="0" borderId="0" xfId="1" applyNumberFormat="1" applyFont="1" applyFill="1" applyAlignment="1">
      <alignment wrapText="1"/>
    </xf>
    <xf numFmtId="0" fontId="8" fillId="0" borderId="0" xfId="0" applyFont="1"/>
    <xf numFmtId="164" fontId="8" fillId="0" borderId="0" xfId="1" applyNumberFormat="1" applyFont="1"/>
    <xf numFmtId="0" fontId="14" fillId="0" borderId="0" xfId="0" applyFont="1"/>
    <xf numFmtId="0" fontId="6" fillId="3" borderId="0" xfId="0" applyFont="1" applyFill="1"/>
    <xf numFmtId="164" fontId="6" fillId="0" borderId="0" xfId="1" applyNumberFormat="1" applyFont="1"/>
    <xf numFmtId="43" fontId="6" fillId="0" borderId="0" xfId="1" applyNumberFormat="1" applyFont="1"/>
    <xf numFmtId="0" fontId="6" fillId="8" borderId="0" xfId="0" applyFont="1" applyFill="1"/>
    <xf numFmtId="0" fontId="6" fillId="4" borderId="0" xfId="0" applyFont="1" applyFill="1"/>
    <xf numFmtId="0" fontId="0" fillId="0" borderId="0" xfId="0" applyFont="1"/>
    <xf numFmtId="9" fontId="0" fillId="0" borderId="0" xfId="2" applyFont="1"/>
    <xf numFmtId="165" fontId="0" fillId="0" borderId="0" xfId="2" applyNumberFormat="1" applyFont="1"/>
    <xf numFmtId="43" fontId="0" fillId="0" borderId="0" xfId="1" applyNumberFormat="1" applyFont="1" applyFill="1"/>
    <xf numFmtId="164" fontId="6" fillId="0" borderId="0" xfId="1" applyNumberFormat="1" applyFont="1" applyFill="1"/>
    <xf numFmtId="164" fontId="8" fillId="0" borderId="0" xfId="0" applyNumberFormat="1" applyFont="1" applyFill="1"/>
    <xf numFmtId="9" fontId="8" fillId="0" borderId="0" xfId="2" applyFont="1" applyFill="1"/>
    <xf numFmtId="1" fontId="8" fillId="0" borderId="0" xfId="0" applyNumberFormat="1" applyFont="1" applyFill="1"/>
    <xf numFmtId="1" fontId="8" fillId="0" borderId="0" xfId="1" applyNumberFormat="1" applyFont="1" applyFill="1"/>
    <xf numFmtId="1" fontId="6" fillId="0" borderId="0" xfId="0" applyNumberFormat="1" applyFont="1"/>
    <xf numFmtId="1" fontId="0" fillId="0" borderId="0" xfId="0" applyNumberFormat="1"/>
    <xf numFmtId="165" fontId="0" fillId="0" borderId="0" xfId="1" applyNumberFormat="1" applyFont="1"/>
    <xf numFmtId="0" fontId="8" fillId="0" borderId="0" xfId="0" applyFont="1" applyAlignment="1">
      <alignment horizontal="right"/>
    </xf>
    <xf numFmtId="0" fontId="5" fillId="0" borderId="0" xfId="0" applyFont="1" applyFill="1"/>
    <xf numFmtId="9" fontId="9" fillId="0" borderId="0" xfId="2" applyFont="1"/>
    <xf numFmtId="0" fontId="15" fillId="0" borderId="0" xfId="0" applyFont="1"/>
    <xf numFmtId="0" fontId="16" fillId="0" borderId="0" xfId="0" applyFont="1" applyAlignment="1"/>
    <xf numFmtId="9" fontId="1" fillId="0" borderId="0" xfId="2" applyFont="1"/>
    <xf numFmtId="0" fontId="11" fillId="2" borderId="0" xfId="0" applyFont="1" applyFill="1"/>
    <xf numFmtId="0" fontId="11" fillId="2" borderId="0" xfId="0" applyFont="1" applyFill="1" applyAlignment="1">
      <alignment wrapText="1"/>
    </xf>
    <xf numFmtId="164" fontId="8" fillId="2" borderId="0" xfId="1" applyNumberFormat="1" applyFont="1" applyFill="1"/>
    <xf numFmtId="9" fontId="1" fillId="2" borderId="0" xfId="2" applyFont="1" applyFill="1"/>
    <xf numFmtId="0" fontId="4" fillId="0" borderId="0" xfId="0" applyFont="1" applyAlignment="1">
      <alignment wrapText="1"/>
    </xf>
    <xf numFmtId="0" fontId="13" fillId="0" borderId="0" xfId="0" applyFont="1" applyFill="1"/>
    <xf numFmtId="0" fontId="16" fillId="0" borderId="0" xfId="0" applyFont="1" applyFill="1" applyAlignment="1">
      <alignment vertical="top"/>
    </xf>
    <xf numFmtId="0" fontId="16" fillId="0" borderId="0" xfId="0" applyFont="1" applyFill="1"/>
    <xf numFmtId="0" fontId="15" fillId="0" borderId="0" xfId="0" applyFont="1" applyAlignment="1"/>
    <xf numFmtId="0" fontId="13" fillId="0" borderId="0" xfId="0" applyFont="1" applyFill="1" applyAlignment="1">
      <alignment vertical="top" wrapText="1"/>
    </xf>
    <xf numFmtId="0" fontId="13" fillId="0" borderId="0" xfId="0" applyFont="1" applyFill="1" applyAlignment="1">
      <alignment wrapText="1"/>
    </xf>
    <xf numFmtId="9" fontId="13" fillId="0" borderId="0" xfId="2" applyFont="1" applyFill="1" applyAlignment="1">
      <alignment wrapText="1"/>
    </xf>
    <xf numFmtId="0" fontId="13" fillId="0" borderId="0" xfId="0" applyFont="1"/>
    <xf numFmtId="9" fontId="10" fillId="0" borderId="0" xfId="2" applyFont="1"/>
    <xf numFmtId="0" fontId="17" fillId="0" borderId="0" xfId="0" applyFont="1"/>
    <xf numFmtId="0" fontId="17" fillId="0" borderId="0" xfId="0" applyFont="1" applyAlignment="1">
      <alignment wrapText="1"/>
    </xf>
    <xf numFmtId="164" fontId="10" fillId="0" borderId="0" xfId="0" applyNumberFormat="1" applyFont="1"/>
    <xf numFmtId="0" fontId="4" fillId="0" borderId="0" xfId="0" applyFont="1" applyFill="1"/>
    <xf numFmtId="9" fontId="8" fillId="0" borderId="0" xfId="2" applyFont="1"/>
    <xf numFmtId="164" fontId="4" fillId="0" borderId="0" xfId="1" applyNumberFormat="1" applyFont="1"/>
    <xf numFmtId="0" fontId="4" fillId="0" borderId="0" xfId="0" applyFont="1" applyAlignment="1">
      <alignment horizontal="left" wrapText="1"/>
    </xf>
    <xf numFmtId="0" fontId="18" fillId="0" borderId="0" xfId="3"/>
    <xf numFmtId="0" fontId="18" fillId="0" borderId="0" xfId="3" applyAlignment="1">
      <alignment wrapText="1"/>
    </xf>
    <xf numFmtId="0" fontId="4" fillId="0" borderId="0" xfId="0" applyFont="1" applyAlignment="1"/>
    <xf numFmtId="0" fontId="0" fillId="0" borderId="0" xfId="0" applyFont="1" applyAlignment="1">
      <alignment horizontal="left" vertical="top"/>
    </xf>
    <xf numFmtId="0" fontId="0" fillId="0" borderId="0" xfId="4" applyFont="1" applyAlignment="1">
      <alignment horizontal="left" vertical="top"/>
    </xf>
    <xf numFmtId="0" fontId="0" fillId="0" borderId="0" xfId="0" applyFont="1" applyAlignment="1">
      <alignment horizontal="left" vertical="center"/>
    </xf>
    <xf numFmtId="0" fontId="18" fillId="0" borderId="0" xfId="3" applyFont="1" applyAlignment="1">
      <alignment horizontal="left" vertical="top"/>
    </xf>
    <xf numFmtId="0" fontId="0" fillId="0" borderId="0" xfId="0" applyFont="1" applyFill="1"/>
    <xf numFmtId="0" fontId="0" fillId="0" borderId="0" xfId="0" applyAlignment="1">
      <alignment horizontal="center" vertical="top"/>
    </xf>
    <xf numFmtId="0" fontId="7" fillId="0" borderId="0" xfId="0" applyFont="1" applyAlignment="1">
      <alignment horizontal="center" vertical="top"/>
    </xf>
    <xf numFmtId="0" fontId="7" fillId="0" borderId="0" xfId="0" applyFont="1" applyFill="1" applyAlignment="1">
      <alignment horizontal="center" vertical="top"/>
    </xf>
    <xf numFmtId="0" fontId="8" fillId="0" borderId="0" xfId="0" applyFont="1" applyFill="1" applyAlignment="1">
      <alignment horizontal="center" vertical="top"/>
    </xf>
    <xf numFmtId="0" fontId="5" fillId="6" borderId="0" xfId="0" applyFont="1" applyFill="1" applyAlignment="1">
      <alignment horizontal="center" vertical="top"/>
    </xf>
    <xf numFmtId="0" fontId="0" fillId="4" borderId="0" xfId="0" applyFill="1" applyAlignment="1">
      <alignment horizontal="left" vertical="top" wrapText="1"/>
    </xf>
    <xf numFmtId="0" fontId="0" fillId="5" borderId="0" xfId="0" applyFill="1" applyAlignment="1">
      <alignment horizontal="left" vertical="top" wrapText="1"/>
    </xf>
    <xf numFmtId="0" fontId="0" fillId="3" borderId="0" xfId="0" applyFill="1" applyAlignment="1">
      <alignment horizontal="left" vertical="top" wrapText="1"/>
    </xf>
    <xf numFmtId="0" fontId="11" fillId="2" borderId="0" xfId="0" applyFont="1" applyFill="1" applyAlignment="1">
      <alignment horizontal="left"/>
    </xf>
    <xf numFmtId="0" fontId="13" fillId="0" borderId="0" xfId="0" applyFont="1" applyAlignment="1">
      <alignment horizontal="center"/>
    </xf>
    <xf numFmtId="0" fontId="4" fillId="0" borderId="0" xfId="0" applyFont="1" applyAlignment="1">
      <alignment horizontal="center" wrapText="1"/>
    </xf>
    <xf numFmtId="0" fontId="9" fillId="0" borderId="0" xfId="0" applyFont="1" applyFill="1" applyAlignment="1">
      <alignment horizontal="center" vertical="top"/>
    </xf>
    <xf numFmtId="0" fontId="4" fillId="0" borderId="0" xfId="0" applyFont="1" applyAlignment="1">
      <alignment horizontal="right" vertical="center"/>
    </xf>
    <xf numFmtId="0" fontId="4" fillId="0" borderId="0" xfId="0" applyFont="1" applyAlignment="1">
      <alignment horizontal="center"/>
    </xf>
  </cellXfs>
  <cellStyles count="5">
    <cellStyle name="Comma" xfId="1" builtinId="3"/>
    <cellStyle name="Hyperlink" xfId="3" builtinId="8"/>
    <cellStyle name="Normal" xfId="0" builtinId="0"/>
    <cellStyle name="Normal 2" xfId="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tockChart>
        <c:ser>
          <c:idx val="3"/>
          <c:order val="0"/>
          <c:tx>
            <c:strRef>
              <c:f>'Macro strategies_product'!$F$21</c:f>
              <c:strCache>
                <c:ptCount val="1"/>
                <c:pt idx="0">
                  <c:v>QW</c:v>
                </c:pt>
              </c:strCache>
            </c:strRef>
          </c:tx>
          <c:spPr>
            <a:ln w="25400" cap="rnd">
              <a:noFill/>
              <a:round/>
            </a:ln>
            <a:effectLst/>
          </c:spPr>
          <c:marker>
            <c:symbol val="none"/>
          </c:marker>
          <c:cat>
            <c:strRef>
              <c:f>'Macro strategies_product'!$E$22:$E$24</c:f>
              <c:strCache>
                <c:ptCount val="3"/>
                <c:pt idx="0">
                  <c:v>Redesigning products</c:v>
                </c:pt>
                <c:pt idx="1">
                  <c:v>Asset utilisation</c:v>
                </c:pt>
                <c:pt idx="2">
                  <c:v>Product longevity</c:v>
                </c:pt>
              </c:strCache>
            </c:strRef>
          </c:cat>
          <c:val>
            <c:numRef>
              <c:f>'Macro strategies_product'!$F$22:$F$24</c:f>
              <c:numCache>
                <c:formatCode>_(* #,##0.00_);_(* \(#,##0.00\);_(* "-"??_);_(@_)</c:formatCode>
                <c:ptCount val="3"/>
                <c:pt idx="0">
                  <c:v>-747.42</c:v>
                </c:pt>
                <c:pt idx="1">
                  <c:v>-1166.2</c:v>
                </c:pt>
                <c:pt idx="2">
                  <c:v>-3639.1</c:v>
                </c:pt>
              </c:numCache>
            </c:numRef>
          </c:val>
          <c:smooth val="0"/>
        </c:ser>
        <c:ser>
          <c:idx val="4"/>
          <c:order val="1"/>
          <c:tx>
            <c:strRef>
              <c:f>'Macro strategies_product'!$G$21</c:f>
              <c:strCache>
                <c:ptCount val="1"/>
                <c:pt idx="0">
                  <c:v>BP</c:v>
                </c:pt>
              </c:strCache>
            </c:strRef>
          </c:tx>
          <c:spPr>
            <a:ln w="25400" cap="rnd">
              <a:noFill/>
              <a:round/>
            </a:ln>
            <a:effectLst/>
          </c:spPr>
          <c:marker>
            <c:symbol val="none"/>
          </c:marker>
          <c:cat>
            <c:strRef>
              <c:f>'Macro strategies_product'!$E$22:$E$24</c:f>
              <c:strCache>
                <c:ptCount val="3"/>
                <c:pt idx="0">
                  <c:v>Redesigning products</c:v>
                </c:pt>
                <c:pt idx="1">
                  <c:v>Asset utilisation</c:v>
                </c:pt>
                <c:pt idx="2">
                  <c:v>Product longevity</c:v>
                </c:pt>
              </c:strCache>
            </c:strRef>
          </c:cat>
          <c:val>
            <c:numRef>
              <c:f>'Macro strategies_product'!$G$22:$G$24</c:f>
              <c:numCache>
                <c:formatCode>_(* #,##0.00_);_(* \(#,##0.00\);_(* "-"??_);_(@_)</c:formatCode>
                <c:ptCount val="3"/>
                <c:pt idx="0">
                  <c:v>-1884.8</c:v>
                </c:pt>
                <c:pt idx="1">
                  <c:v>-2040.6</c:v>
                </c:pt>
                <c:pt idx="2" formatCode="_-* #,##0_-;\-* #,##0_-;_-* &quot;-&quot;??_-;_-@_-">
                  <c:v>-10792</c:v>
                </c:pt>
              </c:numCache>
            </c:numRef>
          </c:val>
          <c:smooth val="0"/>
        </c:ser>
        <c:ser>
          <c:idx val="5"/>
          <c:order val="2"/>
          <c:tx>
            <c:strRef>
              <c:f>'Macro strategies_product'!$H$21</c:f>
              <c:strCache>
                <c:ptCount val="1"/>
                <c:pt idx="0">
                  <c:v>BBP</c:v>
                </c:pt>
              </c:strCache>
            </c:strRef>
          </c:tx>
          <c:spPr>
            <a:ln w="25400" cap="rnd">
              <a:noFill/>
              <a:round/>
            </a:ln>
            <a:effectLst/>
          </c:spPr>
          <c:marker>
            <c:symbol val="none"/>
          </c:marker>
          <c:cat>
            <c:strRef>
              <c:f>'Macro strategies_product'!$E$22:$E$24</c:f>
              <c:strCache>
                <c:ptCount val="3"/>
                <c:pt idx="0">
                  <c:v>Redesigning products</c:v>
                </c:pt>
                <c:pt idx="1">
                  <c:v>Asset utilisation</c:v>
                </c:pt>
                <c:pt idx="2">
                  <c:v>Product longevity</c:v>
                </c:pt>
              </c:strCache>
            </c:strRef>
          </c:cat>
          <c:val>
            <c:numRef>
              <c:f>'Macro strategies_product'!$H$22:$H$24</c:f>
              <c:numCache>
                <c:formatCode>_(* #,##0.00_);_(* \(#,##0.00\);_(* "-"??_);_(@_)</c:formatCode>
                <c:ptCount val="3"/>
                <c:pt idx="0" formatCode="_-* #,##0_-;\-* #,##0_-;_-* &quot;-&quot;??_-;_-@_-">
                  <c:v>-3371</c:v>
                </c:pt>
                <c:pt idx="1">
                  <c:v>-6349.5</c:v>
                </c:pt>
                <c:pt idx="2" formatCode="_-* #,##0_-;\-* #,##0_-;_-* &quot;-&quot;??_-;_-@_-">
                  <c:v>-21806</c:v>
                </c:pt>
              </c:numCache>
            </c:numRef>
          </c:val>
          <c:smooth val="0"/>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axId val="298921896"/>
        <c:axId val="298922288"/>
      </c:stockChart>
      <c:catAx>
        <c:axId val="298921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8922288"/>
        <c:crosses val="autoZero"/>
        <c:auto val="1"/>
        <c:lblAlgn val="ctr"/>
        <c:lblOffset val="100"/>
        <c:noMultiLvlLbl val="0"/>
      </c:catAx>
      <c:valAx>
        <c:axId val="298922288"/>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8921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tockChart>
        <c:ser>
          <c:idx val="3"/>
          <c:order val="0"/>
          <c:tx>
            <c:strRef>
              <c:f>'Macro strategies_product'!$F$33</c:f>
              <c:strCache>
                <c:ptCount val="1"/>
                <c:pt idx="0">
                  <c:v>QW</c:v>
                </c:pt>
              </c:strCache>
            </c:strRef>
          </c:tx>
          <c:spPr>
            <a:ln w="25400" cap="rnd">
              <a:noFill/>
              <a:round/>
            </a:ln>
            <a:effectLst/>
          </c:spPr>
          <c:marker>
            <c:symbol val="none"/>
          </c:marker>
          <c:cat>
            <c:strRef>
              <c:f>'Macro strategies_product'!$E$34:$E$36</c:f>
              <c:strCache>
                <c:ptCount val="3"/>
                <c:pt idx="0">
                  <c:v>Redesigning products</c:v>
                </c:pt>
                <c:pt idx="1">
                  <c:v>Asset utilisation</c:v>
                </c:pt>
                <c:pt idx="2">
                  <c:v>Product longevity</c:v>
                </c:pt>
              </c:strCache>
            </c:strRef>
          </c:cat>
          <c:val>
            <c:numRef>
              <c:f>'Macro strategies_product'!$F$34:$F$36</c:f>
              <c:numCache>
                <c:formatCode>_-* #,##0_-;\-* #,##0_-;_-* "-"??_-;_-@_-</c:formatCode>
                <c:ptCount val="3"/>
                <c:pt idx="0">
                  <c:v>2352.9</c:v>
                </c:pt>
                <c:pt idx="1">
                  <c:v>1166.2</c:v>
                </c:pt>
                <c:pt idx="2">
                  <c:v>3639.1</c:v>
                </c:pt>
              </c:numCache>
            </c:numRef>
          </c:val>
          <c:smooth val="0"/>
        </c:ser>
        <c:ser>
          <c:idx val="4"/>
          <c:order val="1"/>
          <c:tx>
            <c:strRef>
              <c:f>'Macro strategies_product'!$G$33</c:f>
              <c:strCache>
                <c:ptCount val="1"/>
                <c:pt idx="0">
                  <c:v>BP</c:v>
                </c:pt>
              </c:strCache>
            </c:strRef>
          </c:tx>
          <c:spPr>
            <a:ln w="25400" cap="rnd">
              <a:noFill/>
              <a:round/>
            </a:ln>
            <a:effectLst/>
          </c:spPr>
          <c:marker>
            <c:symbol val="none"/>
          </c:marker>
          <c:cat>
            <c:strRef>
              <c:f>'Macro strategies_product'!$E$34:$E$36</c:f>
              <c:strCache>
                <c:ptCount val="3"/>
                <c:pt idx="0">
                  <c:v>Redesigning products</c:v>
                </c:pt>
                <c:pt idx="1">
                  <c:v>Asset utilisation</c:v>
                </c:pt>
                <c:pt idx="2">
                  <c:v>Product longevity</c:v>
                </c:pt>
              </c:strCache>
            </c:strRef>
          </c:cat>
          <c:val>
            <c:numRef>
              <c:f>'Macro strategies_product'!$G$34:$G$36</c:f>
              <c:numCache>
                <c:formatCode>_-* #,##0_-;\-* #,##0_-;_-* "-"??_-;_-@_-</c:formatCode>
                <c:ptCount val="3"/>
                <c:pt idx="0">
                  <c:v>6996.2</c:v>
                </c:pt>
                <c:pt idx="1">
                  <c:v>2040.6</c:v>
                </c:pt>
                <c:pt idx="2">
                  <c:v>10792</c:v>
                </c:pt>
              </c:numCache>
            </c:numRef>
          </c:val>
          <c:smooth val="0"/>
        </c:ser>
        <c:ser>
          <c:idx val="5"/>
          <c:order val="2"/>
          <c:tx>
            <c:strRef>
              <c:f>'Macro strategies_product'!$H$33</c:f>
              <c:strCache>
                <c:ptCount val="1"/>
                <c:pt idx="0">
                  <c:v>BBP</c:v>
                </c:pt>
              </c:strCache>
            </c:strRef>
          </c:tx>
          <c:spPr>
            <a:ln w="25400" cap="rnd">
              <a:noFill/>
              <a:round/>
            </a:ln>
            <a:effectLst/>
          </c:spPr>
          <c:marker>
            <c:symbol val="none"/>
          </c:marker>
          <c:cat>
            <c:strRef>
              <c:f>'Macro strategies_product'!$E$34:$E$36</c:f>
              <c:strCache>
                <c:ptCount val="3"/>
                <c:pt idx="0">
                  <c:v>Redesigning products</c:v>
                </c:pt>
                <c:pt idx="1">
                  <c:v>Asset utilisation</c:v>
                </c:pt>
                <c:pt idx="2">
                  <c:v>Product longevity</c:v>
                </c:pt>
              </c:strCache>
            </c:strRef>
          </c:cat>
          <c:val>
            <c:numRef>
              <c:f>'Macro strategies_product'!$H$34:$H$36</c:f>
              <c:numCache>
                <c:formatCode>_-* #,##0_-;\-* #,##0_-;_-* "-"??_-;_-@_-</c:formatCode>
                <c:ptCount val="3"/>
                <c:pt idx="0">
                  <c:v>14474</c:v>
                </c:pt>
                <c:pt idx="1">
                  <c:v>6349.5</c:v>
                </c:pt>
                <c:pt idx="2">
                  <c:v>21806</c:v>
                </c:pt>
              </c:numCache>
            </c:numRef>
          </c:val>
          <c:smooth val="0"/>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axId val="298923072"/>
        <c:axId val="298923464"/>
      </c:stockChart>
      <c:catAx>
        <c:axId val="298923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8923464"/>
        <c:crosses val="autoZero"/>
        <c:auto val="1"/>
        <c:lblAlgn val="ctr"/>
        <c:lblOffset val="100"/>
        <c:noMultiLvlLbl val="0"/>
      </c:catAx>
      <c:valAx>
        <c:axId val="298923464"/>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8923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tockChart>
        <c:ser>
          <c:idx val="3"/>
          <c:order val="0"/>
          <c:tx>
            <c:strRef>
              <c:f>'Macro strategies_product'!$F$45</c:f>
              <c:strCache>
                <c:ptCount val="1"/>
                <c:pt idx="0">
                  <c:v>QW</c:v>
                </c:pt>
              </c:strCache>
            </c:strRef>
          </c:tx>
          <c:spPr>
            <a:ln w="25400" cap="rnd">
              <a:noFill/>
              <a:round/>
            </a:ln>
            <a:effectLst/>
          </c:spPr>
          <c:marker>
            <c:symbol val="none"/>
          </c:marker>
          <c:cat>
            <c:strRef>
              <c:f>'Macro strategies_product'!$E$46:$E$48</c:f>
              <c:strCache>
                <c:ptCount val="3"/>
                <c:pt idx="0">
                  <c:v>Redesigning products</c:v>
                </c:pt>
                <c:pt idx="1">
                  <c:v>Asset utilisation</c:v>
                </c:pt>
                <c:pt idx="2">
                  <c:v>Product longevity</c:v>
                </c:pt>
              </c:strCache>
            </c:strRef>
          </c:cat>
          <c:val>
            <c:numRef>
              <c:f>'Macro strategies_product'!$F$46:$F$48</c:f>
              <c:numCache>
                <c:formatCode>_(* #,##0.00_);_(* \(#,##0.00\);_(* "-"??_);_(@_)</c:formatCode>
                <c:ptCount val="3"/>
                <c:pt idx="0">
                  <c:v>-1515.7</c:v>
                </c:pt>
                <c:pt idx="1">
                  <c:v>-747.72</c:v>
                </c:pt>
                <c:pt idx="2">
                  <c:v>-1904.6</c:v>
                </c:pt>
              </c:numCache>
            </c:numRef>
          </c:val>
          <c:smooth val="0"/>
        </c:ser>
        <c:ser>
          <c:idx val="4"/>
          <c:order val="1"/>
          <c:tx>
            <c:strRef>
              <c:f>'Macro strategies_product'!$G$45</c:f>
              <c:strCache>
                <c:ptCount val="1"/>
                <c:pt idx="0">
                  <c:v>BP</c:v>
                </c:pt>
              </c:strCache>
            </c:strRef>
          </c:tx>
          <c:spPr>
            <a:ln w="25400" cap="rnd">
              <a:noFill/>
              <a:round/>
            </a:ln>
            <a:effectLst/>
          </c:spPr>
          <c:marker>
            <c:symbol val="none"/>
          </c:marker>
          <c:cat>
            <c:strRef>
              <c:f>'Macro strategies_product'!$E$46:$E$48</c:f>
              <c:strCache>
                <c:ptCount val="3"/>
                <c:pt idx="0">
                  <c:v>Redesigning products</c:v>
                </c:pt>
                <c:pt idx="1">
                  <c:v>Asset utilisation</c:v>
                </c:pt>
                <c:pt idx="2">
                  <c:v>Product longevity</c:v>
                </c:pt>
              </c:strCache>
            </c:strRef>
          </c:cat>
          <c:val>
            <c:numRef>
              <c:f>'Macro strategies_product'!$G$46:$G$48</c:f>
              <c:numCache>
                <c:formatCode>_(* #,##0.00_);_(* \(#,##0.00\);_(* "-"??_);_(@_)</c:formatCode>
                <c:ptCount val="3"/>
                <c:pt idx="0">
                  <c:v>-5911.1</c:v>
                </c:pt>
                <c:pt idx="1">
                  <c:v>-2142.1999999999998</c:v>
                </c:pt>
                <c:pt idx="2">
                  <c:v>-9286.7000000000007</c:v>
                </c:pt>
              </c:numCache>
            </c:numRef>
          </c:val>
          <c:smooth val="0"/>
        </c:ser>
        <c:ser>
          <c:idx val="5"/>
          <c:order val="2"/>
          <c:tx>
            <c:strRef>
              <c:f>'Macro strategies_product'!$H$45</c:f>
              <c:strCache>
                <c:ptCount val="1"/>
                <c:pt idx="0">
                  <c:v>BBP</c:v>
                </c:pt>
              </c:strCache>
            </c:strRef>
          </c:tx>
          <c:spPr>
            <a:ln w="25400" cap="rnd">
              <a:noFill/>
              <a:round/>
            </a:ln>
            <a:effectLst/>
          </c:spPr>
          <c:marker>
            <c:symbol val="none"/>
          </c:marker>
          <c:cat>
            <c:strRef>
              <c:f>'Macro strategies_product'!$E$46:$E$48</c:f>
              <c:strCache>
                <c:ptCount val="3"/>
                <c:pt idx="0">
                  <c:v>Redesigning products</c:v>
                </c:pt>
                <c:pt idx="1">
                  <c:v>Asset utilisation</c:v>
                </c:pt>
                <c:pt idx="2">
                  <c:v>Product longevity</c:v>
                </c:pt>
              </c:strCache>
            </c:strRef>
          </c:cat>
          <c:val>
            <c:numRef>
              <c:f>'Macro strategies_product'!$H$46:$H$48</c:f>
              <c:numCache>
                <c:formatCode>_-* #,##0_-;\-* #,##0_-;_-* "-"??_-;_-@_-</c:formatCode>
                <c:ptCount val="3"/>
                <c:pt idx="0">
                  <c:v>-13740</c:v>
                </c:pt>
                <c:pt idx="1">
                  <c:v>-6079</c:v>
                </c:pt>
                <c:pt idx="2">
                  <c:v>-21806</c:v>
                </c:pt>
              </c:numCache>
            </c:numRef>
          </c:val>
          <c:smooth val="0"/>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axId val="298924248"/>
        <c:axId val="298924640"/>
      </c:stockChart>
      <c:catAx>
        <c:axId val="298924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8924640"/>
        <c:crosses val="autoZero"/>
        <c:auto val="1"/>
        <c:lblAlgn val="ctr"/>
        <c:lblOffset val="100"/>
        <c:noMultiLvlLbl val="0"/>
      </c:catAx>
      <c:valAx>
        <c:axId val="298924640"/>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892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Range</a:t>
            </a:r>
            <a:r>
              <a:rPr lang="en-GB" baseline="0"/>
              <a:t> of emissions savings, kt CO2e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'Macro strategies_product'!$K$2</c:f>
              <c:strCache>
                <c:ptCount val="1"/>
              </c:strCache>
            </c:strRef>
          </c:tx>
          <c:spPr>
            <a:solidFill>
              <a:schemeClr val="accent1"/>
            </a:solidFill>
            <a:ln>
              <a:noFill/>
            </a:ln>
            <a:effectLst/>
          </c:spPr>
          <c:invertIfNegative val="0"/>
          <c:cat>
            <c:strRef>
              <c:f>'Macro strategies_product'!$J$3:$J$5</c:f>
              <c:strCache>
                <c:ptCount val="3"/>
                <c:pt idx="0">
                  <c:v>Redesigning products</c:v>
                </c:pt>
                <c:pt idx="1">
                  <c:v>Asset utilisation</c:v>
                </c:pt>
                <c:pt idx="2">
                  <c:v>Product longevity</c:v>
                </c:pt>
              </c:strCache>
            </c:strRef>
          </c:cat>
          <c:val>
            <c:numRef>
              <c:f>'Macro strategies_product'!$K$3:$K$5</c:f>
              <c:numCache>
                <c:formatCode>_-* #,##0_-;\-* #,##0_-;_-* "-"??_-;_-@_-</c:formatCode>
                <c:ptCount val="3"/>
                <c:pt idx="0">
                  <c:v>-5763.6</c:v>
                </c:pt>
                <c:pt idx="1">
                  <c:v>-1753.7</c:v>
                </c:pt>
                <c:pt idx="2">
                  <c:v>-5346.8</c:v>
                </c:pt>
              </c:numCache>
            </c:numRef>
          </c:val>
        </c:ser>
        <c:ser>
          <c:idx val="1"/>
          <c:order val="1"/>
          <c:tx>
            <c:strRef>
              <c:f>'Macro strategies_product'!$L$2</c:f>
              <c:strCache>
                <c:ptCount val="1"/>
              </c:strCache>
            </c:strRef>
          </c:tx>
          <c:spPr>
            <a:solidFill>
              <a:schemeClr val="accent2"/>
            </a:solidFill>
            <a:ln>
              <a:noFill/>
            </a:ln>
            <a:effectLst/>
          </c:spPr>
          <c:invertIfNegative val="0"/>
          <c:cat>
            <c:strRef>
              <c:f>'Macro strategies_product'!$J$3:$J$5</c:f>
              <c:strCache>
                <c:ptCount val="3"/>
                <c:pt idx="0">
                  <c:v>Redesigning products</c:v>
                </c:pt>
                <c:pt idx="1">
                  <c:v>Asset utilisation</c:v>
                </c:pt>
                <c:pt idx="2">
                  <c:v>Product longevity</c:v>
                </c:pt>
              </c:strCache>
            </c:strRef>
          </c:cat>
          <c:val>
            <c:numRef>
              <c:f>'Macro strategies_product'!$L$3:$L$5</c:f>
              <c:numCache>
                <c:formatCode>_-* #,##0_-;\-* #,##0_-;_-* "-"??_-;_-@_-</c:formatCode>
                <c:ptCount val="3"/>
              </c:numCache>
            </c:numRef>
          </c:val>
        </c:ser>
        <c:dLbls>
          <c:showLegendKey val="0"/>
          <c:showVal val="0"/>
          <c:showCatName val="0"/>
          <c:showSerName val="0"/>
          <c:showPercent val="0"/>
          <c:showBubbleSize val="0"/>
        </c:dLbls>
        <c:gapWidth val="150"/>
        <c:overlap val="100"/>
        <c:axId val="300210464"/>
        <c:axId val="300210856"/>
      </c:barChart>
      <c:catAx>
        <c:axId val="3002104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Strategy</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0210856"/>
        <c:crosses val="autoZero"/>
        <c:auto val="1"/>
        <c:lblAlgn val="ctr"/>
        <c:lblOffset val="100"/>
        <c:noMultiLvlLbl val="0"/>
      </c:catAx>
      <c:valAx>
        <c:axId val="300210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Saving, kt 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02104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Range of emissions savings, Mt CO2e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'Macro strategies_product'!$J$8</c:f>
              <c:strCache>
                <c:ptCount val="1"/>
                <c:pt idx="0">
                  <c:v>Redesigning products</c:v>
                </c:pt>
              </c:strCache>
            </c:strRef>
          </c:tx>
          <c:spPr>
            <a:solidFill>
              <a:schemeClr val="accent1"/>
            </a:solidFill>
            <a:ln>
              <a:noFill/>
            </a:ln>
            <a:effectLst/>
          </c:spPr>
          <c:invertIfNegative val="0"/>
          <c:errBars>
            <c:errBarType val="both"/>
            <c:errValType val="cust"/>
            <c:noEndCap val="0"/>
            <c:plus>
              <c:numRef>
                <c:f>'Macro strategies_product'!$M$8</c:f>
                <c:numCache>
                  <c:formatCode>General</c:formatCode>
                  <c:ptCount val="1"/>
                  <c:pt idx="0">
                    <c:v>-6921.4</c:v>
                  </c:pt>
                </c:numCache>
              </c:numRef>
            </c:plus>
            <c:minus>
              <c:numRef>
                <c:f>'Macro strategies_product'!$L$8</c:f>
                <c:numCache>
                  <c:formatCode>General</c:formatCode>
                  <c:ptCount val="1"/>
                  <c:pt idx="0">
                    <c:v>-4298.6000000000004</c:v>
                  </c:pt>
                </c:numCache>
              </c:numRef>
            </c:minus>
            <c:spPr>
              <a:noFill/>
              <a:ln w="9525" cap="flat" cmpd="sng" algn="ctr">
                <a:solidFill>
                  <a:schemeClr val="tx1">
                    <a:lumMod val="65000"/>
                    <a:lumOff val="35000"/>
                  </a:schemeClr>
                </a:solidFill>
                <a:round/>
              </a:ln>
              <a:effectLst/>
            </c:spPr>
          </c:errBars>
          <c:val>
            <c:numRef>
              <c:f>'Macro strategies_product'!$K$8</c:f>
              <c:numCache>
                <c:formatCode>_-* #,##0_-;\-* #,##0_-;_-* "-"??_-;_-@_-</c:formatCode>
                <c:ptCount val="1"/>
                <c:pt idx="0">
                  <c:v>-5763.6</c:v>
                </c:pt>
              </c:numCache>
            </c:numRef>
          </c:val>
        </c:ser>
        <c:ser>
          <c:idx val="1"/>
          <c:order val="1"/>
          <c:tx>
            <c:strRef>
              <c:f>'Macro strategies_product'!$J$9</c:f>
              <c:strCache>
                <c:ptCount val="1"/>
                <c:pt idx="0">
                  <c:v>Asset utilisation</c:v>
                </c:pt>
              </c:strCache>
            </c:strRef>
          </c:tx>
          <c:spPr>
            <a:solidFill>
              <a:schemeClr val="accent2"/>
            </a:solidFill>
            <a:ln>
              <a:noFill/>
            </a:ln>
            <a:effectLst/>
          </c:spPr>
          <c:invertIfNegative val="0"/>
          <c:errBars>
            <c:errBarType val="both"/>
            <c:errValType val="cust"/>
            <c:noEndCap val="0"/>
            <c:plus>
              <c:numRef>
                <c:f>'Macro strategies_product'!$M$9</c:f>
                <c:numCache>
                  <c:formatCode>General</c:formatCode>
                  <c:ptCount val="1"/>
                  <c:pt idx="0">
                    <c:v>-3120</c:v>
                  </c:pt>
                </c:numCache>
              </c:numRef>
            </c:plus>
            <c:minus>
              <c:numRef>
                <c:f>'Macro strategies_product'!$L$9</c:f>
                <c:numCache>
                  <c:formatCode>General</c:formatCode>
                  <c:ptCount val="1"/>
                  <c:pt idx="0">
                    <c:v>-1288.02</c:v>
                  </c:pt>
                </c:numCache>
              </c:numRef>
            </c:minus>
            <c:spPr>
              <a:noFill/>
              <a:ln w="9525" cap="flat" cmpd="sng" algn="ctr">
                <a:solidFill>
                  <a:schemeClr val="tx1">
                    <a:lumMod val="65000"/>
                    <a:lumOff val="35000"/>
                  </a:schemeClr>
                </a:solidFill>
                <a:round/>
              </a:ln>
              <a:effectLst/>
            </c:spPr>
          </c:errBars>
          <c:val>
            <c:numRef>
              <c:f>'Macro strategies_product'!$K$9</c:f>
              <c:numCache>
                <c:formatCode>_-* #,##0_-;\-* #,##0_-;_-* "-"??_-;_-@_-</c:formatCode>
                <c:ptCount val="1"/>
                <c:pt idx="0">
                  <c:v>-1753.7</c:v>
                </c:pt>
              </c:numCache>
            </c:numRef>
          </c:val>
        </c:ser>
        <c:ser>
          <c:idx val="2"/>
          <c:order val="2"/>
          <c:tx>
            <c:strRef>
              <c:f>'Macro strategies_product'!$J$10</c:f>
              <c:strCache>
                <c:ptCount val="1"/>
                <c:pt idx="0">
                  <c:v>Product longevity</c:v>
                </c:pt>
              </c:strCache>
            </c:strRef>
          </c:tx>
          <c:spPr>
            <a:solidFill>
              <a:schemeClr val="accent3"/>
            </a:solidFill>
            <a:ln>
              <a:noFill/>
            </a:ln>
            <a:effectLst/>
          </c:spPr>
          <c:invertIfNegative val="0"/>
          <c:errBars>
            <c:errBarType val="both"/>
            <c:errValType val="cust"/>
            <c:noEndCap val="0"/>
            <c:plus>
              <c:numRef>
                <c:f>'Macro strategies_product'!$M$10</c:f>
                <c:numCache>
                  <c:formatCode>General</c:formatCode>
                  <c:ptCount val="1"/>
                  <c:pt idx="0">
                    <c:v>-7331.2</c:v>
                  </c:pt>
                </c:numCache>
              </c:numRef>
            </c:plus>
            <c:minus>
              <c:numRef>
                <c:f>'Macro strategies_product'!$L$10</c:f>
                <c:numCache>
                  <c:formatCode>General</c:formatCode>
                  <c:ptCount val="1"/>
                  <c:pt idx="0">
                    <c:v>-4252.8999999999996</c:v>
                  </c:pt>
                </c:numCache>
              </c:numRef>
            </c:minus>
            <c:spPr>
              <a:noFill/>
              <a:ln w="9525" cap="flat" cmpd="sng" algn="ctr">
                <a:solidFill>
                  <a:schemeClr val="tx1">
                    <a:lumMod val="65000"/>
                    <a:lumOff val="35000"/>
                  </a:schemeClr>
                </a:solidFill>
                <a:round/>
              </a:ln>
              <a:effectLst/>
            </c:spPr>
          </c:errBars>
          <c:val>
            <c:numRef>
              <c:f>'Macro strategies_product'!$K$10</c:f>
              <c:numCache>
                <c:formatCode>_-* #,##0_-;\-* #,##0_-;_-* "-"??_-;_-@_-</c:formatCode>
                <c:ptCount val="1"/>
                <c:pt idx="0">
                  <c:v>-5346.8</c:v>
                </c:pt>
              </c:numCache>
            </c:numRef>
          </c:val>
        </c:ser>
        <c:dLbls>
          <c:showLegendKey val="0"/>
          <c:showVal val="0"/>
          <c:showCatName val="0"/>
          <c:showSerName val="0"/>
          <c:showPercent val="0"/>
          <c:showBubbleSize val="0"/>
        </c:dLbls>
        <c:gapWidth val="219"/>
        <c:overlap val="-27"/>
        <c:axId val="300213600"/>
        <c:axId val="300213992"/>
      </c:barChart>
      <c:catAx>
        <c:axId val="300213600"/>
        <c:scaling>
          <c:orientation val="minMax"/>
        </c:scaling>
        <c:delete val="1"/>
        <c:axPos val="b"/>
        <c:numFmt formatCode="General" sourceLinked="1"/>
        <c:majorTickMark val="none"/>
        <c:minorTickMark val="none"/>
        <c:tickLblPos val="nextTo"/>
        <c:crossAx val="300213992"/>
        <c:crosses val="autoZero"/>
        <c:auto val="1"/>
        <c:lblAlgn val="ctr"/>
        <c:lblOffset val="100"/>
        <c:noMultiLvlLbl val="0"/>
      </c:catAx>
      <c:valAx>
        <c:axId val="3002139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0213600"/>
        <c:crosses val="autoZero"/>
        <c:crossBetween val="between"/>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tockChart>
        <c:ser>
          <c:idx val="3"/>
          <c:order val="0"/>
          <c:tx>
            <c:strRef>
              <c:f>Cars!$F$3</c:f>
              <c:strCache>
                <c:ptCount val="1"/>
                <c:pt idx="0">
                  <c:v>QW</c:v>
                </c:pt>
              </c:strCache>
            </c:strRef>
          </c:tx>
          <c:spPr>
            <a:ln w="25400" cap="rnd">
              <a:noFill/>
              <a:round/>
            </a:ln>
            <a:effectLst/>
          </c:spPr>
          <c:marker>
            <c:symbol val="none"/>
          </c:marker>
          <c:cat>
            <c:strRef>
              <c:f>Cars!$E$4:$E$6</c:f>
              <c:strCache>
                <c:ptCount val="3"/>
                <c:pt idx="0">
                  <c:v>Lightweighting cars</c:v>
                </c:pt>
                <c:pt idx="1">
                  <c:v>Car clubs</c:v>
                </c:pt>
                <c:pt idx="2">
                  <c:v>Use cars for longer</c:v>
                </c:pt>
              </c:strCache>
            </c:strRef>
          </c:cat>
          <c:val>
            <c:numRef>
              <c:f>Cars!$F$4:$F$6</c:f>
              <c:numCache>
                <c:formatCode>_-* #,##0_-;\-* #,##0_-;_-* "-"??_-;_-@_-</c:formatCode>
                <c:ptCount val="3"/>
                <c:pt idx="0">
                  <c:v>509.26525000000004</c:v>
                </c:pt>
                <c:pt idx="1">
                  <c:v>54.614100000000001</c:v>
                </c:pt>
                <c:pt idx="2">
                  <c:v>554.54899999999998</c:v>
                </c:pt>
              </c:numCache>
            </c:numRef>
          </c:val>
          <c:smooth val="0"/>
        </c:ser>
        <c:ser>
          <c:idx val="4"/>
          <c:order val="1"/>
          <c:tx>
            <c:strRef>
              <c:f>Cars!$G$3</c:f>
              <c:strCache>
                <c:ptCount val="1"/>
                <c:pt idx="0">
                  <c:v>BP</c:v>
                </c:pt>
              </c:strCache>
            </c:strRef>
          </c:tx>
          <c:spPr>
            <a:ln w="25400" cap="rnd">
              <a:noFill/>
              <a:round/>
            </a:ln>
            <a:effectLst/>
          </c:spPr>
          <c:marker>
            <c:symbol val="none"/>
          </c:marker>
          <c:cat>
            <c:strRef>
              <c:f>Cars!$E$4:$E$6</c:f>
              <c:strCache>
                <c:ptCount val="3"/>
                <c:pt idx="0">
                  <c:v>Lightweighting cars</c:v>
                </c:pt>
                <c:pt idx="1">
                  <c:v>Car clubs</c:v>
                </c:pt>
                <c:pt idx="2">
                  <c:v>Use cars for longer</c:v>
                </c:pt>
              </c:strCache>
            </c:strRef>
          </c:cat>
          <c:val>
            <c:numRef>
              <c:f>Cars!$G$4:$G$6</c:f>
              <c:numCache>
                <c:formatCode>_-* #,##0_-;\-* #,##0_-;_-* "-"??_-;_-@_-</c:formatCode>
                <c:ptCount val="3"/>
                <c:pt idx="0">
                  <c:v>1526.3288200000002</c:v>
                </c:pt>
                <c:pt idx="1">
                  <c:v>273.07099999999997</c:v>
                </c:pt>
                <c:pt idx="2">
                  <c:v>2218.2199999999998</c:v>
                </c:pt>
              </c:numCache>
            </c:numRef>
          </c:val>
          <c:smooth val="0"/>
        </c:ser>
        <c:ser>
          <c:idx val="5"/>
          <c:order val="2"/>
          <c:tx>
            <c:strRef>
              <c:f>Cars!$H$3</c:f>
              <c:strCache>
                <c:ptCount val="1"/>
                <c:pt idx="0">
                  <c:v>BBP</c:v>
                </c:pt>
              </c:strCache>
            </c:strRef>
          </c:tx>
          <c:spPr>
            <a:ln w="25400" cap="rnd">
              <a:noFill/>
              <a:round/>
            </a:ln>
            <a:effectLst/>
          </c:spPr>
          <c:marker>
            <c:symbol val="none"/>
          </c:marker>
          <c:cat>
            <c:strRef>
              <c:f>Cars!$E$4:$E$6</c:f>
              <c:strCache>
                <c:ptCount val="3"/>
                <c:pt idx="0">
                  <c:v>Lightweighting cars</c:v>
                </c:pt>
                <c:pt idx="1">
                  <c:v>Car clubs</c:v>
                </c:pt>
                <c:pt idx="2">
                  <c:v>Use cars for longer</c:v>
                </c:pt>
              </c:strCache>
            </c:strRef>
          </c:cat>
          <c:val>
            <c:numRef>
              <c:f>Cars!$H$4:$H$6</c:f>
              <c:numCache>
                <c:formatCode>_-* #,##0_-;\-* #,##0_-;_-* "-"??_-;_-@_-</c:formatCode>
                <c:ptCount val="3"/>
                <c:pt idx="0">
                  <c:v>3624.5623000000001</c:v>
                </c:pt>
                <c:pt idx="1">
                  <c:v>546.14099999999996</c:v>
                </c:pt>
                <c:pt idx="2">
                  <c:v>5041.2999999999993</c:v>
                </c:pt>
              </c:numCache>
            </c:numRef>
          </c:val>
          <c:smooth val="0"/>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axId val="300498344"/>
        <c:axId val="300498736"/>
      </c:stockChart>
      <c:catAx>
        <c:axId val="300498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0498736"/>
        <c:crosses val="autoZero"/>
        <c:auto val="1"/>
        <c:lblAlgn val="ctr"/>
        <c:lblOffset val="100"/>
        <c:noMultiLvlLbl val="0"/>
      </c:catAx>
      <c:valAx>
        <c:axId val="300498736"/>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0498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Cars!$F$8</c:f>
              <c:strCache>
                <c:ptCount val="1"/>
                <c:pt idx="0">
                  <c:v>Low</c:v>
                </c:pt>
              </c:strCache>
            </c:strRef>
          </c:tx>
          <c:spPr>
            <a:solidFill>
              <a:schemeClr val="accent1"/>
            </a:solidFill>
            <a:ln>
              <a:noFill/>
            </a:ln>
            <a:effectLst/>
          </c:spPr>
          <c:invertIfNegative val="0"/>
          <c:cat>
            <c:strRef>
              <c:f>Cars!$E$9:$E$11</c:f>
              <c:strCache>
                <c:ptCount val="3"/>
                <c:pt idx="0">
                  <c:v>Lightweighting cars</c:v>
                </c:pt>
                <c:pt idx="1">
                  <c:v>Car clubs</c:v>
                </c:pt>
                <c:pt idx="2">
                  <c:v>Use cars for longer</c:v>
                </c:pt>
              </c:strCache>
            </c:strRef>
          </c:cat>
          <c:val>
            <c:numRef>
              <c:f>Cars!$F$9:$F$11</c:f>
              <c:numCache>
                <c:formatCode>_-* #,##0_-;\-* #,##0_-;_-* "-"??_-;_-@_-</c:formatCode>
                <c:ptCount val="3"/>
                <c:pt idx="0">
                  <c:v>-509.26525000000004</c:v>
                </c:pt>
                <c:pt idx="1">
                  <c:v>-54.614100000000001</c:v>
                </c:pt>
                <c:pt idx="2">
                  <c:v>-554.54899999999998</c:v>
                </c:pt>
              </c:numCache>
            </c:numRef>
          </c:val>
        </c:ser>
        <c:ser>
          <c:idx val="1"/>
          <c:order val="1"/>
          <c:tx>
            <c:strRef>
              <c:f>Cars!$G$8</c:f>
              <c:strCache>
                <c:ptCount val="1"/>
                <c:pt idx="0">
                  <c:v>Medium</c:v>
                </c:pt>
              </c:strCache>
            </c:strRef>
          </c:tx>
          <c:spPr>
            <a:solidFill>
              <a:schemeClr val="accent2"/>
            </a:solidFill>
            <a:ln>
              <a:noFill/>
            </a:ln>
            <a:effectLst/>
          </c:spPr>
          <c:invertIfNegative val="0"/>
          <c:cat>
            <c:strRef>
              <c:f>Cars!$E$9:$E$11</c:f>
              <c:strCache>
                <c:ptCount val="3"/>
                <c:pt idx="0">
                  <c:v>Lightweighting cars</c:v>
                </c:pt>
                <c:pt idx="1">
                  <c:v>Car clubs</c:v>
                </c:pt>
                <c:pt idx="2">
                  <c:v>Use cars for longer</c:v>
                </c:pt>
              </c:strCache>
            </c:strRef>
          </c:cat>
          <c:val>
            <c:numRef>
              <c:f>Cars!$G$9:$G$11</c:f>
              <c:numCache>
                <c:formatCode>_-* #,##0_-;\-* #,##0_-;_-* "-"??_-;_-@_-</c:formatCode>
                <c:ptCount val="3"/>
                <c:pt idx="0">
                  <c:v>-1017.0635700000001</c:v>
                </c:pt>
                <c:pt idx="1">
                  <c:v>-218.45689999999996</c:v>
                </c:pt>
                <c:pt idx="2">
                  <c:v>-1663.6709999999998</c:v>
                </c:pt>
              </c:numCache>
            </c:numRef>
          </c:val>
        </c:ser>
        <c:ser>
          <c:idx val="2"/>
          <c:order val="2"/>
          <c:tx>
            <c:strRef>
              <c:f>Cars!$H$8</c:f>
              <c:strCache>
                <c:ptCount val="1"/>
                <c:pt idx="0">
                  <c:v>High</c:v>
                </c:pt>
              </c:strCache>
            </c:strRef>
          </c:tx>
          <c:spPr>
            <a:solidFill>
              <a:schemeClr val="accent3"/>
            </a:solidFill>
            <a:ln>
              <a:noFill/>
            </a:ln>
            <a:effectLst/>
          </c:spPr>
          <c:invertIfNegative val="0"/>
          <c:cat>
            <c:strRef>
              <c:f>Cars!$E$9:$E$11</c:f>
              <c:strCache>
                <c:ptCount val="3"/>
                <c:pt idx="0">
                  <c:v>Lightweighting cars</c:v>
                </c:pt>
                <c:pt idx="1">
                  <c:v>Car clubs</c:v>
                </c:pt>
                <c:pt idx="2">
                  <c:v>Use cars for longer</c:v>
                </c:pt>
              </c:strCache>
            </c:strRef>
          </c:cat>
          <c:val>
            <c:numRef>
              <c:f>Cars!$H$9:$H$11</c:f>
              <c:numCache>
                <c:formatCode>_-* #,##0_-;\-* #,##0_-;_-* "-"??_-;_-@_-</c:formatCode>
                <c:ptCount val="3"/>
                <c:pt idx="0">
                  <c:v>-2098.2334799999999</c:v>
                </c:pt>
                <c:pt idx="1">
                  <c:v>-273.07</c:v>
                </c:pt>
                <c:pt idx="2">
                  <c:v>-2823.0799999999995</c:v>
                </c:pt>
              </c:numCache>
            </c:numRef>
          </c:val>
        </c:ser>
        <c:dLbls>
          <c:showLegendKey val="0"/>
          <c:showVal val="0"/>
          <c:showCatName val="0"/>
          <c:showSerName val="0"/>
          <c:showPercent val="0"/>
          <c:showBubbleSize val="0"/>
        </c:dLbls>
        <c:gapWidth val="150"/>
        <c:overlap val="100"/>
        <c:axId val="300213208"/>
        <c:axId val="300212816"/>
      </c:barChart>
      <c:catAx>
        <c:axId val="300213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0212816"/>
        <c:crosses val="autoZero"/>
        <c:auto val="1"/>
        <c:lblAlgn val="ctr"/>
        <c:lblOffset val="100"/>
        <c:noMultiLvlLbl val="0"/>
      </c:catAx>
      <c:valAx>
        <c:axId val="300212816"/>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02132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tockChart>
        <c:ser>
          <c:idx val="0"/>
          <c:order val="0"/>
          <c:tx>
            <c:strRef>
              <c:f>Cars!$F$13</c:f>
              <c:strCache>
                <c:ptCount val="1"/>
                <c:pt idx="0">
                  <c:v>Low</c:v>
                </c:pt>
              </c:strCache>
            </c:strRef>
          </c:tx>
          <c:spPr>
            <a:ln w="25400" cap="rnd">
              <a:noFill/>
              <a:round/>
            </a:ln>
            <a:effectLst/>
          </c:spPr>
          <c:marker>
            <c:symbol val="none"/>
          </c:marker>
          <c:cat>
            <c:strRef>
              <c:f>Cars!$E$14:$E$16</c:f>
              <c:strCache>
                <c:ptCount val="3"/>
                <c:pt idx="0">
                  <c:v>Lightweighting cars</c:v>
                </c:pt>
                <c:pt idx="1">
                  <c:v>Car clubs</c:v>
                </c:pt>
                <c:pt idx="2">
                  <c:v>Use cars for longer</c:v>
                </c:pt>
              </c:strCache>
            </c:strRef>
          </c:cat>
          <c:val>
            <c:numRef>
              <c:f>Cars!$F$14:$F$16</c:f>
              <c:numCache>
                <c:formatCode>_-* #,##0_-;\-* #,##0_-;_-* "-"??_-;_-@_-</c:formatCode>
                <c:ptCount val="3"/>
                <c:pt idx="0">
                  <c:v>-509.26525000000004</c:v>
                </c:pt>
                <c:pt idx="1">
                  <c:v>-54.614100000000001</c:v>
                </c:pt>
                <c:pt idx="2">
                  <c:v>-554.54899999999998</c:v>
                </c:pt>
              </c:numCache>
            </c:numRef>
          </c:val>
          <c:smooth val="0"/>
        </c:ser>
        <c:ser>
          <c:idx val="1"/>
          <c:order val="1"/>
          <c:tx>
            <c:strRef>
              <c:f>Cars!$G$13</c:f>
              <c:strCache>
                <c:ptCount val="1"/>
                <c:pt idx="0">
                  <c:v>Medium</c:v>
                </c:pt>
              </c:strCache>
            </c:strRef>
          </c:tx>
          <c:spPr>
            <a:ln w="25400" cap="rnd">
              <a:noFill/>
              <a:round/>
            </a:ln>
            <a:effectLst/>
          </c:spPr>
          <c:marker>
            <c:symbol val="none"/>
          </c:marker>
          <c:cat>
            <c:strRef>
              <c:f>Cars!$E$14:$E$16</c:f>
              <c:strCache>
                <c:ptCount val="3"/>
                <c:pt idx="0">
                  <c:v>Lightweighting cars</c:v>
                </c:pt>
                <c:pt idx="1">
                  <c:v>Car clubs</c:v>
                </c:pt>
                <c:pt idx="2">
                  <c:v>Use cars for longer</c:v>
                </c:pt>
              </c:strCache>
            </c:strRef>
          </c:cat>
          <c:val>
            <c:numRef>
              <c:f>Cars!$G$14:$G$16</c:f>
              <c:numCache>
                <c:formatCode>_-* #,##0_-;\-* #,##0_-;_-* "-"??_-;_-@_-</c:formatCode>
                <c:ptCount val="3"/>
                <c:pt idx="0">
                  <c:v>-1526.3288200000002</c:v>
                </c:pt>
                <c:pt idx="1">
                  <c:v>-273.07099999999997</c:v>
                </c:pt>
                <c:pt idx="2">
                  <c:v>-2218.2199999999998</c:v>
                </c:pt>
              </c:numCache>
            </c:numRef>
          </c:val>
          <c:smooth val="0"/>
        </c:ser>
        <c:ser>
          <c:idx val="2"/>
          <c:order val="2"/>
          <c:tx>
            <c:strRef>
              <c:f>Cars!$H$13</c:f>
              <c:strCache>
                <c:ptCount val="1"/>
                <c:pt idx="0">
                  <c:v>High</c:v>
                </c:pt>
              </c:strCache>
            </c:strRef>
          </c:tx>
          <c:spPr>
            <a:ln w="25400" cap="rnd">
              <a:noFill/>
              <a:round/>
            </a:ln>
            <a:effectLst/>
          </c:spPr>
          <c:marker>
            <c:symbol val="none"/>
          </c:marker>
          <c:cat>
            <c:strRef>
              <c:f>Cars!$E$14:$E$16</c:f>
              <c:strCache>
                <c:ptCount val="3"/>
                <c:pt idx="0">
                  <c:v>Lightweighting cars</c:v>
                </c:pt>
                <c:pt idx="1">
                  <c:v>Car clubs</c:v>
                </c:pt>
                <c:pt idx="2">
                  <c:v>Use cars for longer</c:v>
                </c:pt>
              </c:strCache>
            </c:strRef>
          </c:cat>
          <c:val>
            <c:numRef>
              <c:f>Cars!$H$14:$H$16</c:f>
              <c:numCache>
                <c:formatCode>_-* #,##0_-;\-* #,##0_-;_-* "-"??_-;_-@_-</c:formatCode>
                <c:ptCount val="3"/>
                <c:pt idx="0">
                  <c:v>-3624.5623000000001</c:v>
                </c:pt>
                <c:pt idx="1">
                  <c:v>-546.14099999999996</c:v>
                </c:pt>
                <c:pt idx="2">
                  <c:v>-5041.2999999999993</c:v>
                </c:pt>
              </c:numCache>
            </c:numRef>
          </c:val>
          <c:smooth val="0"/>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axId val="300212032"/>
        <c:axId val="300211640"/>
      </c:stockChart>
      <c:catAx>
        <c:axId val="3002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0211640"/>
        <c:crosses val="autoZero"/>
        <c:auto val="1"/>
        <c:lblAlgn val="ctr"/>
        <c:lblOffset val="100"/>
        <c:noMultiLvlLbl val="0"/>
      </c:catAx>
      <c:valAx>
        <c:axId val="300211640"/>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02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6</xdr:col>
      <xdr:colOff>371475</xdr:colOff>
      <xdr:row>6</xdr:row>
      <xdr:rowOff>180975</xdr:rowOff>
    </xdr:from>
    <xdr:to>
      <xdr:col>12</xdr:col>
      <xdr:colOff>142875</xdr:colOff>
      <xdr:row>8</xdr:row>
      <xdr:rowOff>295274</xdr:rowOff>
    </xdr:to>
    <xdr:sp macro="" textlink="">
      <xdr:nvSpPr>
        <xdr:cNvPr id="2" name="TextBox 1"/>
        <xdr:cNvSpPr txBox="1"/>
      </xdr:nvSpPr>
      <xdr:spPr>
        <a:xfrm>
          <a:off x="5800725" y="1219200"/>
          <a:ext cx="3400425" cy="723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 majority of emissions embodied in priority products (highlighted in yellow) are emitted outside the UK for final consumption within the UK</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352425</xdr:colOff>
      <xdr:row>4</xdr:row>
      <xdr:rowOff>57151</xdr:rowOff>
    </xdr:from>
    <xdr:to>
      <xdr:col>17</xdr:col>
      <xdr:colOff>447675</xdr:colOff>
      <xdr:row>13</xdr:row>
      <xdr:rowOff>171451</xdr:rowOff>
    </xdr:to>
    <xdr:sp macro="" textlink="">
      <xdr:nvSpPr>
        <xdr:cNvPr id="2" name="TextBox 1"/>
        <xdr:cNvSpPr txBox="1"/>
      </xdr:nvSpPr>
      <xdr:spPr>
        <a:xfrm>
          <a:off x="10877550" y="781051"/>
          <a:ext cx="4572000" cy="2057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You</a:t>
          </a:r>
          <a:r>
            <a:rPr lang="en-GB" sz="1100" baseline="0"/>
            <a:t> cannot sum the total of each individual case study to calculate the cumulative savings across the case studies as that would include double counting. </a:t>
          </a:r>
          <a:r>
            <a:rPr lang="en-GB" sz="1100"/>
            <a:t>There will be overlap between individual strategies. For example, cars can be made lighter, used for longer and shared through car clubs. If we use lighter products for longer the savings from 'lighter products' would appear less as the cars are less carbon intensive. </a:t>
          </a:r>
        </a:p>
        <a:p>
          <a:endParaRPr lang="en-GB" sz="1100"/>
        </a:p>
        <a:p>
          <a:r>
            <a:rPr lang="en-GB" sz="1100"/>
            <a:t>If we do all these actions we need to know the cumulative savings from them combined, otherwise we double count emissions savings. The cumulative savings for the low, medium and high strategies are given in the 'Macro strategies' sheet</a:t>
          </a:r>
        </a:p>
        <a:p>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28575</xdr:colOff>
      <xdr:row>18</xdr:row>
      <xdr:rowOff>80962</xdr:rowOff>
    </xdr:from>
    <xdr:to>
      <xdr:col>13</xdr:col>
      <xdr:colOff>314324</xdr:colOff>
      <xdr:row>30</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31</xdr:row>
      <xdr:rowOff>85724</xdr:rowOff>
    </xdr:from>
    <xdr:to>
      <xdr:col>13</xdr:col>
      <xdr:colOff>304799</xdr:colOff>
      <xdr:row>42</xdr:row>
      <xdr:rowOff>116860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43</xdr:row>
      <xdr:rowOff>76200</xdr:rowOff>
    </xdr:from>
    <xdr:to>
      <xdr:col>13</xdr:col>
      <xdr:colOff>304799</xdr:colOff>
      <xdr:row>54</xdr:row>
      <xdr:rowOff>107336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152400</xdr:colOff>
      <xdr:row>0</xdr:row>
      <xdr:rowOff>9525</xdr:rowOff>
    </xdr:from>
    <xdr:to>
      <xdr:col>22</xdr:col>
      <xdr:colOff>457200</xdr:colOff>
      <xdr:row>17</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161925</xdr:colOff>
      <xdr:row>17</xdr:row>
      <xdr:rowOff>9525</xdr:rowOff>
    </xdr:from>
    <xdr:to>
      <xdr:col>22</xdr:col>
      <xdr:colOff>466725</xdr:colOff>
      <xdr:row>34</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190500</xdr:colOff>
      <xdr:row>1</xdr:row>
      <xdr:rowOff>114300</xdr:rowOff>
    </xdr:from>
    <xdr:to>
      <xdr:col>13</xdr:col>
      <xdr:colOff>476249</xdr:colOff>
      <xdr:row>18</xdr:row>
      <xdr:rowOff>145436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17</xdr:row>
      <xdr:rowOff>9525</xdr:rowOff>
    </xdr:from>
    <xdr:to>
      <xdr:col>15</xdr:col>
      <xdr:colOff>476250</xdr:colOff>
      <xdr:row>34</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1695450</xdr:colOff>
      <xdr:row>19</xdr:row>
      <xdr:rowOff>85725</xdr:rowOff>
    </xdr:from>
    <xdr:to>
      <xdr:col>6</xdr:col>
      <xdr:colOff>466725</xdr:colOff>
      <xdr:row>36</xdr:row>
      <xdr:rowOff>76200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xdr:colOff>
      <xdr:row>16</xdr:row>
      <xdr:rowOff>19051</xdr:rowOff>
    </xdr:from>
    <xdr:to>
      <xdr:col>7</xdr:col>
      <xdr:colOff>457200</xdr:colOff>
      <xdr:row>18</xdr:row>
      <xdr:rowOff>142875</xdr:rowOff>
    </xdr:to>
    <xdr:sp macro="" textlink="">
      <xdr:nvSpPr>
        <xdr:cNvPr id="2" name="TextBox 1"/>
        <xdr:cNvSpPr txBox="1"/>
      </xdr:nvSpPr>
      <xdr:spPr>
        <a:xfrm>
          <a:off x="4829175" y="2124076"/>
          <a:ext cx="2247900" cy="447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 strategies measured could reduce the UK's total cf by just over 3% </a:t>
          </a:r>
        </a:p>
      </xdr:txBody>
    </xdr:sp>
    <xdr:clientData/>
  </xdr:twoCellAnchor>
  <xdr:twoCellAnchor>
    <xdr:from>
      <xdr:col>4</xdr:col>
      <xdr:colOff>28575</xdr:colOff>
      <xdr:row>20</xdr:row>
      <xdr:rowOff>19051</xdr:rowOff>
    </xdr:from>
    <xdr:to>
      <xdr:col>7</xdr:col>
      <xdr:colOff>447675</xdr:colOff>
      <xdr:row>22</xdr:row>
      <xdr:rowOff>142875</xdr:rowOff>
    </xdr:to>
    <xdr:sp macro="" textlink="">
      <xdr:nvSpPr>
        <xdr:cNvPr id="3" name="TextBox 2"/>
        <xdr:cNvSpPr txBox="1"/>
      </xdr:nvSpPr>
      <xdr:spPr>
        <a:xfrm>
          <a:off x="4819650" y="2771776"/>
          <a:ext cx="2247900" cy="447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 strategies measured could reduce the UK's hh cf by up to 4% </a:t>
          </a:r>
        </a:p>
      </xdr:txBody>
    </xdr:sp>
    <xdr:clientData/>
  </xdr:twoCellAnchor>
  <xdr:twoCellAnchor>
    <xdr:from>
      <xdr:col>4</xdr:col>
      <xdr:colOff>19050</xdr:colOff>
      <xdr:row>24</xdr:row>
      <xdr:rowOff>19051</xdr:rowOff>
    </xdr:from>
    <xdr:to>
      <xdr:col>8</xdr:col>
      <xdr:colOff>571500</xdr:colOff>
      <xdr:row>26</xdr:row>
      <xdr:rowOff>142875</xdr:rowOff>
    </xdr:to>
    <xdr:sp macro="" textlink="">
      <xdr:nvSpPr>
        <xdr:cNvPr id="4" name="TextBox 3"/>
        <xdr:cNvSpPr txBox="1"/>
      </xdr:nvSpPr>
      <xdr:spPr>
        <a:xfrm>
          <a:off x="4810125" y="3419476"/>
          <a:ext cx="2990850" cy="447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 strategies measured could reduce emissions embodied in UK hh</a:t>
          </a:r>
          <a:r>
            <a:rPr lang="en-GB" sz="1100" baseline="0"/>
            <a:t> consumption </a:t>
          </a:r>
          <a:r>
            <a:rPr lang="en-GB" sz="1100"/>
            <a:t>up to 5% </a:t>
          </a:r>
        </a:p>
      </xdr:txBody>
    </xdr:sp>
    <xdr:clientData/>
  </xdr:twoCellAnchor>
  <xdr:twoCellAnchor>
    <xdr:from>
      <xdr:col>4</xdr:col>
      <xdr:colOff>28575</xdr:colOff>
      <xdr:row>28</xdr:row>
      <xdr:rowOff>19051</xdr:rowOff>
    </xdr:from>
    <xdr:to>
      <xdr:col>8</xdr:col>
      <xdr:colOff>581025</xdr:colOff>
      <xdr:row>30</xdr:row>
      <xdr:rowOff>142875</xdr:rowOff>
    </xdr:to>
    <xdr:sp macro="" textlink="">
      <xdr:nvSpPr>
        <xdr:cNvPr id="5" name="TextBox 4"/>
        <xdr:cNvSpPr txBox="1"/>
      </xdr:nvSpPr>
      <xdr:spPr>
        <a:xfrm>
          <a:off x="4819650" y="4067176"/>
          <a:ext cx="2990850" cy="447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 strategies measured could reduce emissions embodied in our priority products up to 39%</a:t>
          </a:r>
        </a:p>
      </xdr:txBody>
    </xdr:sp>
    <xdr:clientData/>
  </xdr:twoCellAnchor>
  <xdr:twoCellAnchor>
    <xdr:from>
      <xdr:col>4</xdr:col>
      <xdr:colOff>28574</xdr:colOff>
      <xdr:row>32</xdr:row>
      <xdr:rowOff>9526</xdr:rowOff>
    </xdr:from>
    <xdr:to>
      <xdr:col>10</xdr:col>
      <xdr:colOff>609599</xdr:colOff>
      <xdr:row>34</xdr:row>
      <xdr:rowOff>133350</xdr:rowOff>
    </xdr:to>
    <xdr:sp macro="" textlink="">
      <xdr:nvSpPr>
        <xdr:cNvPr id="6" name="TextBox 5"/>
        <xdr:cNvSpPr txBox="1"/>
      </xdr:nvSpPr>
      <xdr:spPr>
        <a:xfrm>
          <a:off x="4819649" y="4705351"/>
          <a:ext cx="4238625" cy="447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 strategies measured could reduce emissions emissions equivalent to 19% of direct emissions from home heating and private travel (the focus of current household climate policies)</a:t>
          </a:r>
        </a:p>
      </xdr:txBody>
    </xdr:sp>
    <xdr:clientData/>
  </xdr:twoCellAnchor>
  <xdr:twoCellAnchor>
    <xdr:from>
      <xdr:col>7</xdr:col>
      <xdr:colOff>285749</xdr:colOff>
      <xdr:row>2</xdr:row>
      <xdr:rowOff>152401</xdr:rowOff>
    </xdr:from>
    <xdr:to>
      <xdr:col>14</xdr:col>
      <xdr:colOff>257174</xdr:colOff>
      <xdr:row>12</xdr:row>
      <xdr:rowOff>19050</xdr:rowOff>
    </xdr:to>
    <xdr:sp macro="" textlink="">
      <xdr:nvSpPr>
        <xdr:cNvPr id="7" name="TextBox 6"/>
        <xdr:cNvSpPr txBox="1"/>
      </xdr:nvSpPr>
      <xdr:spPr>
        <a:xfrm>
          <a:off x="8991599" y="352426"/>
          <a:ext cx="4238625" cy="1647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ysClr val="windowText" lastClr="000000"/>
              </a:solidFill>
            </a:rPr>
            <a:t>We have not modelled savings from decarbonisation</a:t>
          </a:r>
          <a:r>
            <a:rPr lang="en-GB" sz="1100" baseline="0">
              <a:solidFill>
                <a:sysClr val="windowText" lastClr="000000"/>
              </a:solidFill>
            </a:rPr>
            <a:t> or climate policies. We have only changed the inputs to and demand for key manufactured products which contribute 8% to the UK's total GHG footprint (10% of the UK's hh footprint). This excludes energy, transport services, agriculture and food, chemicals etc. </a:t>
          </a:r>
        </a:p>
        <a:p>
          <a:endParaRPr lang="en-GB" sz="1100" baseline="0">
            <a:solidFill>
              <a:sysClr val="windowText" lastClr="000000"/>
            </a:solidFill>
          </a:endParaRPr>
        </a:p>
        <a:p>
          <a:r>
            <a:rPr lang="en-GB" sz="1100" baseline="0">
              <a:solidFill>
                <a:sysClr val="windowText" lastClr="000000"/>
              </a:solidFill>
            </a:rPr>
            <a:t>If we were to model changes to travel patterns, home heating, home electricity use, dietary changes, reducing food waste etc. we would see a much larger share of emissions reductions.</a:t>
          </a:r>
          <a:endParaRPr lang="en-GB" sz="11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gov.uk/guidance/packaging-producer-responsibilities" TargetMode="External"/><Relationship Id="rId7" Type="http://schemas.openxmlformats.org/officeDocument/2006/relationships/comments" Target="../comments2.xml"/><Relationship Id="rId2" Type="http://schemas.openxmlformats.org/officeDocument/2006/relationships/hyperlink" Target="https://www.gov.uk/guidance/packaging-producer-responsibilities" TargetMode="External"/><Relationship Id="rId1" Type="http://schemas.openxmlformats.org/officeDocument/2006/relationships/hyperlink" Target="https://www.gov.uk/guidance/packaging-producer-responsibilities" TargetMode="External"/><Relationship Id="rId6" Type="http://schemas.openxmlformats.org/officeDocument/2006/relationships/vmlDrawing" Target="../drawings/vmlDrawing2.vml"/><Relationship Id="rId5" Type="http://schemas.openxmlformats.org/officeDocument/2006/relationships/printerSettings" Target="../printerSettings/printerSettings5.bin"/><Relationship Id="rId4" Type="http://schemas.openxmlformats.org/officeDocument/2006/relationships/hyperlink" Target="https://www.gov.uk/guidance/packaging-producer-responsibilities"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9"/>
  <sheetViews>
    <sheetView workbookViewId="0">
      <selection activeCell="C1" sqref="C1"/>
    </sheetView>
  </sheetViews>
  <sheetFormatPr defaultRowHeight="12.75" x14ac:dyDescent="0.2"/>
  <cols>
    <col min="1" max="1" width="3" style="2" bestFit="1" customWidth="1"/>
    <col min="2" max="2" width="4" bestFit="1" customWidth="1"/>
    <col min="3" max="3" width="73.42578125" bestFit="1" customWidth="1"/>
    <col min="4" max="4" width="10.28515625" bestFit="1" customWidth="1"/>
    <col min="5" max="5" width="22" style="6" bestFit="1" customWidth="1"/>
    <col min="6" max="6" width="33.5703125" style="6" bestFit="1" customWidth="1"/>
    <col min="7" max="7" width="31.85546875" style="6" bestFit="1" customWidth="1"/>
  </cols>
  <sheetData>
    <row r="1" spans="1:7" x14ac:dyDescent="0.2">
      <c r="C1" s="19" t="s">
        <v>130</v>
      </c>
    </row>
    <row r="2" spans="1:7" x14ac:dyDescent="0.2">
      <c r="D2" s="1" t="s">
        <v>30</v>
      </c>
      <c r="E2" s="6" t="s">
        <v>36</v>
      </c>
      <c r="F2" s="6" t="s">
        <v>37</v>
      </c>
    </row>
    <row r="3" spans="1:7" x14ac:dyDescent="0.2">
      <c r="A3" s="124">
        <v>1</v>
      </c>
      <c r="B3">
        <v>1</v>
      </c>
      <c r="C3" t="s">
        <v>0</v>
      </c>
      <c r="D3" s="1">
        <v>18.885000000000002</v>
      </c>
      <c r="E3" s="7" t="str">
        <f>Strategies!$B$3</f>
        <v>Efficient products</v>
      </c>
      <c r="F3" s="8" t="str">
        <f>Strategies!$C$3</f>
        <v>Product lightweighting</v>
      </c>
      <c r="G3" s="9"/>
    </row>
    <row r="4" spans="1:7" x14ac:dyDescent="0.2">
      <c r="A4" s="124"/>
      <c r="B4">
        <v>2</v>
      </c>
      <c r="C4" t="s">
        <v>28</v>
      </c>
      <c r="D4" s="1">
        <v>94.426000000000002</v>
      </c>
      <c r="E4" s="7" t="str">
        <f>Strategies!$B$3</f>
        <v>Efficient products</v>
      </c>
      <c r="F4" s="8" t="str">
        <f>Strategies!$C$3</f>
        <v>Product lightweighting</v>
      </c>
      <c r="G4" s="9"/>
    </row>
    <row r="5" spans="1:7" x14ac:dyDescent="0.2">
      <c r="A5" s="124"/>
      <c r="B5">
        <v>3</v>
      </c>
      <c r="C5" t="s">
        <v>29</v>
      </c>
      <c r="D5" s="1">
        <v>257.52</v>
      </c>
      <c r="E5" s="7" t="str">
        <f>Strategies!$B$3</f>
        <v>Efficient products</v>
      </c>
      <c r="F5" s="8" t="str">
        <f>Strategies!$C$3</f>
        <v>Product lightweighting</v>
      </c>
      <c r="G5" s="9"/>
    </row>
    <row r="6" spans="1:7" x14ac:dyDescent="0.2">
      <c r="A6" s="124">
        <v>2</v>
      </c>
      <c r="B6">
        <v>4</v>
      </c>
      <c r="C6" t="s">
        <v>1</v>
      </c>
      <c r="D6" s="1">
        <v>57.636000000000003</v>
      </c>
      <c r="E6" s="7" t="str">
        <f>Strategies!$B$3</f>
        <v>Efficient products</v>
      </c>
      <c r="F6" s="8" t="str">
        <f>Strategies!$C$3</f>
        <v>Product lightweighting</v>
      </c>
    </row>
    <row r="7" spans="1:7" x14ac:dyDescent="0.2">
      <c r="A7" s="124"/>
      <c r="B7">
        <v>5</v>
      </c>
      <c r="C7" t="s">
        <v>28</v>
      </c>
      <c r="D7" s="1">
        <v>230.52</v>
      </c>
      <c r="E7" s="7" t="str">
        <f>Strategies!$B$3</f>
        <v>Efficient products</v>
      </c>
      <c r="F7" s="8" t="str">
        <f>Strategies!$C$3</f>
        <v>Product lightweighting</v>
      </c>
    </row>
    <row r="8" spans="1:7" x14ac:dyDescent="0.2">
      <c r="A8" s="124"/>
      <c r="B8">
        <v>6</v>
      </c>
      <c r="C8" t="s">
        <v>29</v>
      </c>
      <c r="D8" s="1">
        <v>471.45</v>
      </c>
      <c r="E8" s="7" t="str">
        <f>Strategies!$B$3</f>
        <v>Efficient products</v>
      </c>
      <c r="F8" s="8" t="str">
        <f>Strategies!$C$3</f>
        <v>Product lightweighting</v>
      </c>
    </row>
    <row r="9" spans="1:7" x14ac:dyDescent="0.2">
      <c r="A9" s="124">
        <v>3</v>
      </c>
      <c r="B9">
        <v>7</v>
      </c>
      <c r="C9" t="s">
        <v>2</v>
      </c>
      <c r="D9" s="1">
        <v>0.64276999999999995</v>
      </c>
      <c r="E9" s="7" t="str">
        <f>Strategies!$B$3</f>
        <v>Efficient products</v>
      </c>
      <c r="F9" s="8" t="str">
        <f>Strategies!$C$3</f>
        <v>Product lightweighting</v>
      </c>
    </row>
    <row r="10" spans="1:7" x14ac:dyDescent="0.2">
      <c r="A10" s="124"/>
      <c r="B10">
        <v>8</v>
      </c>
      <c r="C10" t="s">
        <v>28</v>
      </c>
      <c r="D10" s="1">
        <v>2.5710999999999999</v>
      </c>
      <c r="E10" s="7" t="str">
        <f>Strategies!$B$3</f>
        <v>Efficient products</v>
      </c>
      <c r="F10" s="8" t="str">
        <f>Strategies!$C$3</f>
        <v>Product lightweighting</v>
      </c>
    </row>
    <row r="11" spans="1:7" x14ac:dyDescent="0.2">
      <c r="A11" s="124"/>
      <c r="B11">
        <v>9</v>
      </c>
      <c r="C11" t="s">
        <v>29</v>
      </c>
      <c r="D11" s="1">
        <v>5.2590000000000003</v>
      </c>
      <c r="E11" s="7" t="str">
        <f>Strategies!$B$3</f>
        <v>Efficient products</v>
      </c>
      <c r="F11" s="8" t="str">
        <f>Strategies!$C$3</f>
        <v>Product lightweighting</v>
      </c>
    </row>
    <row r="12" spans="1:7" x14ac:dyDescent="0.2">
      <c r="A12" s="124">
        <v>4</v>
      </c>
      <c r="B12">
        <v>10</v>
      </c>
      <c r="C12" t="s">
        <v>3</v>
      </c>
      <c r="D12" s="1">
        <v>1.3427</v>
      </c>
      <c r="E12" s="7" t="str">
        <f>Strategies!$B$3</f>
        <v>Efficient products</v>
      </c>
      <c r="F12" s="8" t="str">
        <f>Strategies!$C$3</f>
        <v>Product lightweighting</v>
      </c>
    </row>
    <row r="13" spans="1:7" x14ac:dyDescent="0.2">
      <c r="A13" s="124"/>
      <c r="B13">
        <v>11</v>
      </c>
      <c r="C13" t="s">
        <v>28</v>
      </c>
      <c r="D13" s="1">
        <v>5.3708999999999998</v>
      </c>
      <c r="E13" s="7" t="str">
        <f>Strategies!$B$3</f>
        <v>Efficient products</v>
      </c>
      <c r="F13" s="8" t="str">
        <f>Strategies!$C$3</f>
        <v>Product lightweighting</v>
      </c>
    </row>
    <row r="14" spans="1:7" x14ac:dyDescent="0.2">
      <c r="A14" s="124"/>
      <c r="B14">
        <v>12</v>
      </c>
      <c r="C14" t="s">
        <v>29</v>
      </c>
      <c r="D14" s="1">
        <v>10.986000000000001</v>
      </c>
      <c r="E14" s="7" t="str">
        <f>Strategies!$B$3</f>
        <v>Efficient products</v>
      </c>
      <c r="F14" s="8" t="str">
        <f>Strategies!$C$3</f>
        <v>Product lightweighting</v>
      </c>
    </row>
    <row r="15" spans="1:7" x14ac:dyDescent="0.2">
      <c r="A15" s="124">
        <v>5</v>
      </c>
      <c r="B15">
        <v>13</v>
      </c>
      <c r="C15" t="s">
        <v>4</v>
      </c>
      <c r="D15" s="1">
        <v>13.878</v>
      </c>
      <c r="E15" s="7" t="str">
        <f>Strategies!$B$3</f>
        <v>Efficient products</v>
      </c>
      <c r="F15" s="8" t="str">
        <f>Strategies!$C$3</f>
        <v>Product lightweighting</v>
      </c>
    </row>
    <row r="16" spans="1:7" x14ac:dyDescent="0.2">
      <c r="A16" s="124"/>
      <c r="B16">
        <v>14</v>
      </c>
      <c r="C16" t="s">
        <v>28</v>
      </c>
      <c r="D16" s="1">
        <v>55.51</v>
      </c>
      <c r="E16" s="7" t="str">
        <f>Strategies!$B$3</f>
        <v>Efficient products</v>
      </c>
      <c r="F16" s="8" t="str">
        <f>Strategies!$C$3</f>
        <v>Product lightweighting</v>
      </c>
    </row>
    <row r="17" spans="1:6" x14ac:dyDescent="0.2">
      <c r="A17" s="124"/>
      <c r="B17">
        <v>15</v>
      </c>
      <c r="C17" t="s">
        <v>29</v>
      </c>
      <c r="D17" s="1">
        <v>113.54</v>
      </c>
      <c r="E17" s="7" t="str">
        <f>Strategies!$B$3</f>
        <v>Efficient products</v>
      </c>
      <c r="F17" s="8" t="str">
        <f>Strategies!$C$3</f>
        <v>Product lightweighting</v>
      </c>
    </row>
    <row r="18" spans="1:6" x14ac:dyDescent="0.2">
      <c r="A18" s="124">
        <v>6</v>
      </c>
      <c r="B18">
        <v>16</v>
      </c>
      <c r="C18" t="s">
        <v>5</v>
      </c>
      <c r="D18" s="1">
        <v>2.2223000000000002</v>
      </c>
      <c r="E18" s="7" t="str">
        <f>Strategies!$B$3</f>
        <v>Efficient products</v>
      </c>
      <c r="F18" s="8" t="str">
        <f>Strategies!$C$3</f>
        <v>Product lightweighting</v>
      </c>
    </row>
    <row r="19" spans="1:6" x14ac:dyDescent="0.2">
      <c r="A19" s="124"/>
      <c r="B19">
        <v>17</v>
      </c>
      <c r="C19" t="s">
        <v>28</v>
      </c>
      <c r="D19" s="1">
        <v>8.0001999999999995</v>
      </c>
      <c r="E19" s="7" t="str">
        <f>Strategies!$B$3</f>
        <v>Efficient products</v>
      </c>
      <c r="F19" s="8" t="str">
        <f>Strategies!$C$3</f>
        <v>Product lightweighting</v>
      </c>
    </row>
    <row r="20" spans="1:6" x14ac:dyDescent="0.2">
      <c r="A20" s="124"/>
      <c r="B20">
        <v>18</v>
      </c>
      <c r="C20" t="s">
        <v>29</v>
      </c>
      <c r="D20" s="1">
        <v>25.59</v>
      </c>
      <c r="E20" s="7" t="str">
        <f>Strategies!$B$3</f>
        <v>Efficient products</v>
      </c>
      <c r="F20" s="8" t="str">
        <f>Strategies!$C$3</f>
        <v>Product lightweighting</v>
      </c>
    </row>
    <row r="21" spans="1:6" x14ac:dyDescent="0.2">
      <c r="A21" s="124">
        <v>7</v>
      </c>
      <c r="B21">
        <v>19</v>
      </c>
      <c r="C21" t="s">
        <v>6</v>
      </c>
      <c r="D21" s="1">
        <v>6.4980000000000002</v>
      </c>
      <c r="E21" s="7" t="str">
        <f>Strategies!$B$3</f>
        <v>Efficient products</v>
      </c>
      <c r="F21" s="8" t="str">
        <f>Strategies!$C$3</f>
        <v>Product lightweighting</v>
      </c>
    </row>
    <row r="22" spans="1:6" x14ac:dyDescent="0.2">
      <c r="A22" s="124"/>
      <c r="B22">
        <v>20</v>
      </c>
      <c r="C22" t="s">
        <v>28</v>
      </c>
      <c r="D22" s="1">
        <v>25.992000000000001</v>
      </c>
      <c r="E22" s="7" t="str">
        <f>Strategies!$B$3</f>
        <v>Efficient products</v>
      </c>
      <c r="F22" s="8" t="str">
        <f>Strategies!$C$3</f>
        <v>Product lightweighting</v>
      </c>
    </row>
    <row r="23" spans="1:6" x14ac:dyDescent="0.2">
      <c r="A23" s="124"/>
      <c r="B23">
        <v>21</v>
      </c>
      <c r="C23" t="s">
        <v>29</v>
      </c>
      <c r="D23" s="1">
        <v>53.165999999999997</v>
      </c>
      <c r="E23" s="7" t="str">
        <f>Strategies!$B$3</f>
        <v>Efficient products</v>
      </c>
      <c r="F23" s="8" t="str">
        <f>Strategies!$C$3</f>
        <v>Product lightweighting</v>
      </c>
    </row>
    <row r="24" spans="1:6" x14ac:dyDescent="0.2">
      <c r="A24" s="127">
        <v>8</v>
      </c>
      <c r="B24">
        <v>22</v>
      </c>
      <c r="C24" t="s">
        <v>7</v>
      </c>
      <c r="D24" s="1">
        <v>0.57028000000000001</v>
      </c>
      <c r="E24" s="7" t="str">
        <f>Strategies!$B$3</f>
        <v>Efficient products</v>
      </c>
      <c r="F24" s="8" t="str">
        <f>Strategies!$C$3</f>
        <v>Product lightweighting</v>
      </c>
    </row>
    <row r="25" spans="1:6" x14ac:dyDescent="0.2">
      <c r="A25" s="127"/>
      <c r="B25">
        <v>23</v>
      </c>
      <c r="C25" t="s">
        <v>28</v>
      </c>
      <c r="D25" s="1">
        <v>2.2810999999999999</v>
      </c>
      <c r="E25" s="7" t="str">
        <f>Strategies!$B$3</f>
        <v>Efficient products</v>
      </c>
      <c r="F25" s="8" t="str">
        <f>Strategies!$C$3</f>
        <v>Product lightweighting</v>
      </c>
    </row>
    <row r="26" spans="1:6" x14ac:dyDescent="0.2">
      <c r="A26" s="127"/>
      <c r="B26">
        <v>24</v>
      </c>
      <c r="C26" t="s">
        <v>29</v>
      </c>
      <c r="D26" s="1">
        <v>4.3202999999999996</v>
      </c>
      <c r="E26" s="7" t="str">
        <f>Strategies!$B$3</f>
        <v>Efficient products</v>
      </c>
      <c r="F26" s="8" t="str">
        <f>Strategies!$C$3</f>
        <v>Product lightweighting</v>
      </c>
    </row>
    <row r="27" spans="1:6" x14ac:dyDescent="0.2">
      <c r="A27" s="124">
        <v>9</v>
      </c>
      <c r="B27">
        <v>25</v>
      </c>
      <c r="C27" t="s">
        <v>8</v>
      </c>
      <c r="D27" s="1">
        <v>244.36</v>
      </c>
      <c r="E27" s="7" t="str">
        <f>Strategies!$B$3</f>
        <v>Efficient products</v>
      </c>
      <c r="F27" s="8" t="str">
        <f>Strategies!$C$3</f>
        <v>Product lightweighting</v>
      </c>
    </row>
    <row r="28" spans="1:6" x14ac:dyDescent="0.2">
      <c r="A28" s="124"/>
      <c r="B28">
        <v>26</v>
      </c>
      <c r="C28" t="s">
        <v>28</v>
      </c>
      <c r="D28" s="1">
        <v>285.20999999999998</v>
      </c>
      <c r="E28" s="7" t="str">
        <f>Strategies!$B$3</f>
        <v>Efficient products</v>
      </c>
      <c r="F28" s="8" t="str">
        <f>Strategies!$C$3</f>
        <v>Product lightweighting</v>
      </c>
    </row>
    <row r="29" spans="1:6" x14ac:dyDescent="0.2">
      <c r="A29" s="124"/>
      <c r="B29">
        <v>27</v>
      </c>
      <c r="C29" t="s">
        <v>29</v>
      </c>
      <c r="D29" s="1">
        <v>364.95</v>
      </c>
      <c r="E29" s="7" t="str">
        <f>Strategies!$B$3</f>
        <v>Efficient products</v>
      </c>
      <c r="F29" s="8" t="str">
        <f>Strategies!$C$3</f>
        <v>Product lightweighting</v>
      </c>
    </row>
    <row r="30" spans="1:6" x14ac:dyDescent="0.2">
      <c r="A30" s="124">
        <v>10</v>
      </c>
      <c r="B30">
        <v>28</v>
      </c>
      <c r="C30" t="s">
        <v>9</v>
      </c>
      <c r="D30" s="1">
        <v>20.393999999999998</v>
      </c>
      <c r="E30" s="7" t="str">
        <f>Strategies!$B$3</f>
        <v>Efficient products</v>
      </c>
      <c r="F30" s="8" t="str">
        <f>Strategies!$C$3</f>
        <v>Product lightweighting</v>
      </c>
    </row>
    <row r="31" spans="1:6" x14ac:dyDescent="0.2">
      <c r="A31" s="124"/>
      <c r="B31">
        <v>29</v>
      </c>
      <c r="C31" t="s">
        <v>28</v>
      </c>
      <c r="D31" s="1">
        <v>81.572999999999993</v>
      </c>
      <c r="E31" s="7" t="str">
        <f>Strategies!$B$3</f>
        <v>Efficient products</v>
      </c>
      <c r="F31" s="8" t="str">
        <f>Strategies!$C$3</f>
        <v>Product lightweighting</v>
      </c>
    </row>
    <row r="32" spans="1:6" x14ac:dyDescent="0.2">
      <c r="A32" s="124"/>
      <c r="B32">
        <v>30</v>
      </c>
      <c r="C32" t="s">
        <v>29</v>
      </c>
      <c r="D32" s="1">
        <v>247.18</v>
      </c>
      <c r="E32" s="7" t="str">
        <f>Strategies!$B$3</f>
        <v>Efficient products</v>
      </c>
      <c r="F32" s="8" t="str">
        <f>Strategies!$C$3</f>
        <v>Product lightweighting</v>
      </c>
    </row>
    <row r="33" spans="1:7" x14ac:dyDescent="0.2">
      <c r="A33" s="124">
        <v>11</v>
      </c>
      <c r="B33">
        <v>31</v>
      </c>
      <c r="C33" t="s">
        <v>10</v>
      </c>
      <c r="D33" s="1">
        <v>156.44</v>
      </c>
      <c r="E33" s="7" t="str">
        <f>Strategies!$B$3</f>
        <v>Efficient products</v>
      </c>
      <c r="F33" s="8" t="str">
        <f>Strategies!$C$3</f>
        <v>Product lightweighting</v>
      </c>
    </row>
    <row r="34" spans="1:7" x14ac:dyDescent="0.2">
      <c r="A34" s="124"/>
      <c r="B34">
        <v>32</v>
      </c>
      <c r="C34" t="s">
        <v>28</v>
      </c>
      <c r="D34" s="1">
        <v>312.88</v>
      </c>
      <c r="E34" s="7" t="str">
        <f>Strategies!$B$3</f>
        <v>Efficient products</v>
      </c>
      <c r="F34" s="8" t="str">
        <f>Strategies!$C$3</f>
        <v>Product lightweighting</v>
      </c>
    </row>
    <row r="35" spans="1:7" x14ac:dyDescent="0.2">
      <c r="A35" s="124"/>
      <c r="B35">
        <v>33</v>
      </c>
      <c r="C35" t="s">
        <v>29</v>
      </c>
      <c r="D35" s="1">
        <v>474.05</v>
      </c>
      <c r="E35" s="7" t="str">
        <f>Strategies!$B$3</f>
        <v>Efficient products</v>
      </c>
      <c r="F35" s="8" t="str">
        <f>Strategies!$C$3</f>
        <v>Product lightweighting</v>
      </c>
    </row>
    <row r="36" spans="1:7" x14ac:dyDescent="0.2">
      <c r="A36" s="124">
        <v>12</v>
      </c>
      <c r="B36">
        <v>34</v>
      </c>
      <c r="C36" t="s">
        <v>11</v>
      </c>
      <c r="D36" s="1">
        <v>6.9245999999999999</v>
      </c>
      <c r="E36" s="7" t="str">
        <f>Strategies!$B$3</f>
        <v>Efficient products</v>
      </c>
      <c r="F36" s="8" t="str">
        <f>Strategies!$C$3</f>
        <v>Product lightweighting</v>
      </c>
    </row>
    <row r="37" spans="1:7" x14ac:dyDescent="0.2">
      <c r="A37" s="124"/>
      <c r="B37">
        <v>35</v>
      </c>
      <c r="C37" t="s">
        <v>28</v>
      </c>
      <c r="D37" s="1">
        <v>13.849</v>
      </c>
      <c r="E37" s="7" t="str">
        <f>Strategies!$B$3</f>
        <v>Efficient products</v>
      </c>
      <c r="F37" s="8" t="str">
        <f>Strategies!$C$3</f>
        <v>Product lightweighting</v>
      </c>
    </row>
    <row r="38" spans="1:7" x14ac:dyDescent="0.2">
      <c r="A38" s="124"/>
      <c r="B38">
        <v>36</v>
      </c>
      <c r="C38" t="s">
        <v>29</v>
      </c>
      <c r="D38" s="1">
        <v>20.984000000000002</v>
      </c>
      <c r="E38" s="7" t="str">
        <f>Strategies!$B$3</f>
        <v>Efficient products</v>
      </c>
      <c r="F38" s="8" t="str">
        <f>Strategies!$C$3</f>
        <v>Product lightweighting</v>
      </c>
    </row>
    <row r="39" spans="1:7" x14ac:dyDescent="0.2">
      <c r="A39" s="124">
        <v>13</v>
      </c>
      <c r="B39">
        <v>37</v>
      </c>
      <c r="C39" t="s">
        <v>12</v>
      </c>
      <c r="D39" s="1">
        <v>48.018000000000001</v>
      </c>
      <c r="E39" s="7" t="str">
        <f>Strategies!$B$3</f>
        <v>Efficient products</v>
      </c>
      <c r="F39" s="8" t="str">
        <f>Strategies!$C$3</f>
        <v>Product lightweighting</v>
      </c>
    </row>
    <row r="40" spans="1:7" x14ac:dyDescent="0.2">
      <c r="A40" s="124"/>
      <c r="B40">
        <v>38</v>
      </c>
      <c r="C40" t="s">
        <v>28</v>
      </c>
      <c r="D40" s="1">
        <v>96.036000000000001</v>
      </c>
      <c r="E40" s="7" t="str">
        <f>Strategies!$B$3</f>
        <v>Efficient products</v>
      </c>
      <c r="F40" s="8" t="str">
        <f>Strategies!$C$3</f>
        <v>Product lightweighting</v>
      </c>
    </row>
    <row r="41" spans="1:7" x14ac:dyDescent="0.2">
      <c r="A41" s="124"/>
      <c r="B41">
        <v>39</v>
      </c>
      <c r="C41" t="s">
        <v>29</v>
      </c>
      <c r="D41" s="1">
        <v>145.51</v>
      </c>
      <c r="E41" s="7" t="str">
        <f>Strategies!$B$3</f>
        <v>Efficient products</v>
      </c>
      <c r="F41" s="8" t="str">
        <f>Strategies!$C$3</f>
        <v>Product lightweighting</v>
      </c>
    </row>
    <row r="42" spans="1:7" s="15" customFormat="1" x14ac:dyDescent="0.2">
      <c r="A42" s="126">
        <v>14</v>
      </c>
      <c r="B42" s="15">
        <v>40</v>
      </c>
      <c r="C42" s="15" t="s">
        <v>13</v>
      </c>
      <c r="D42" s="16">
        <v>58.116999999999997</v>
      </c>
      <c r="E42" s="17" t="str">
        <f>Strategies!$B$3</f>
        <v>Efficient products</v>
      </c>
      <c r="F42" s="18" t="str">
        <f>Strategies!$C$3</f>
        <v>Product lightweighting</v>
      </c>
      <c r="G42" s="17" t="s">
        <v>48</v>
      </c>
    </row>
    <row r="43" spans="1:7" s="15" customFormat="1" x14ac:dyDescent="0.2">
      <c r="A43" s="126"/>
      <c r="B43" s="15">
        <v>41</v>
      </c>
      <c r="C43" s="15" t="s">
        <v>28</v>
      </c>
      <c r="D43" s="16">
        <v>116.23</v>
      </c>
      <c r="E43" s="17" t="str">
        <f>Strategies!$B$3</f>
        <v>Efficient products</v>
      </c>
      <c r="F43" s="18" t="str">
        <f>Strategies!$C$3</f>
        <v>Product lightweighting</v>
      </c>
      <c r="G43" s="17"/>
    </row>
    <row r="44" spans="1:7" s="15" customFormat="1" x14ac:dyDescent="0.2">
      <c r="A44" s="126"/>
      <c r="B44" s="15">
        <v>42</v>
      </c>
      <c r="C44" s="15" t="s">
        <v>29</v>
      </c>
      <c r="D44" s="16">
        <v>176.11</v>
      </c>
      <c r="E44" s="17" t="str">
        <f>Strategies!$B$3</f>
        <v>Efficient products</v>
      </c>
      <c r="F44" s="18" t="str">
        <f>Strategies!$C$3</f>
        <v>Product lightweighting</v>
      </c>
      <c r="G44" s="17"/>
    </row>
    <row r="45" spans="1:7" x14ac:dyDescent="0.2">
      <c r="A45" s="124">
        <v>15</v>
      </c>
      <c r="B45">
        <v>43</v>
      </c>
      <c r="C45" t="s">
        <v>14</v>
      </c>
      <c r="D45" s="1">
        <v>0.71606000000000003</v>
      </c>
      <c r="E45" s="7" t="str">
        <f>Strategies!$B$3</f>
        <v>Efficient products</v>
      </c>
      <c r="F45" s="8" t="str">
        <f>Strategies!$C$3</f>
        <v>Product lightweighting</v>
      </c>
    </row>
    <row r="46" spans="1:7" x14ac:dyDescent="0.2">
      <c r="A46" s="124"/>
      <c r="B46">
        <v>44</v>
      </c>
      <c r="C46" t="s">
        <v>28</v>
      </c>
      <c r="D46" s="1">
        <v>2.8641999999999999</v>
      </c>
      <c r="E46" s="7" t="str">
        <f>Strategies!$B$3</f>
        <v>Efficient products</v>
      </c>
      <c r="F46" s="8" t="str">
        <f>Strategies!$C$3</f>
        <v>Product lightweighting</v>
      </c>
    </row>
    <row r="47" spans="1:7" x14ac:dyDescent="0.2">
      <c r="A47" s="124"/>
      <c r="B47">
        <v>45</v>
      </c>
      <c r="C47" t="s">
        <v>29</v>
      </c>
      <c r="D47" s="1">
        <v>6.5095999999999998</v>
      </c>
      <c r="E47" s="7" t="str">
        <f>Strategies!$B$3</f>
        <v>Efficient products</v>
      </c>
      <c r="F47" s="8" t="str">
        <f>Strategies!$C$3</f>
        <v>Product lightweighting</v>
      </c>
    </row>
    <row r="48" spans="1:7" s="19" customFormat="1" x14ac:dyDescent="0.2">
      <c r="A48" s="125">
        <v>16</v>
      </c>
      <c r="B48" s="19">
        <v>46</v>
      </c>
      <c r="C48" s="19" t="s">
        <v>15</v>
      </c>
      <c r="D48" s="20">
        <v>2.1333999999999999E-2</v>
      </c>
      <c r="E48" s="21" t="str">
        <f>Strategies!$B$3</f>
        <v>Efficient products</v>
      </c>
      <c r="F48" s="22" t="str">
        <f>Strategies!$C$3</f>
        <v>Product lightweighting</v>
      </c>
      <c r="G48" s="23" t="s">
        <v>49</v>
      </c>
    </row>
    <row r="49" spans="1:7" s="19" customFormat="1" x14ac:dyDescent="0.2">
      <c r="A49" s="125"/>
      <c r="B49" s="19">
        <v>47</v>
      </c>
      <c r="C49" s="19" t="s">
        <v>28</v>
      </c>
      <c r="D49" s="20">
        <v>8.5335999999999995E-2</v>
      </c>
      <c r="E49" s="21" t="str">
        <f>Strategies!$B$3</f>
        <v>Efficient products</v>
      </c>
      <c r="F49" s="22" t="str">
        <f>Strategies!$C$3</f>
        <v>Product lightweighting</v>
      </c>
      <c r="G49" s="23"/>
    </row>
    <row r="50" spans="1:7" s="19" customFormat="1" x14ac:dyDescent="0.2">
      <c r="A50" s="125"/>
      <c r="B50" s="19">
        <v>48</v>
      </c>
      <c r="C50" s="19" t="s">
        <v>29</v>
      </c>
      <c r="D50" s="20">
        <v>0.24243000000000001</v>
      </c>
      <c r="E50" s="21" t="str">
        <f>Strategies!$B$3</f>
        <v>Efficient products</v>
      </c>
      <c r="F50" s="22" t="str">
        <f>Strategies!$C$3</f>
        <v>Product lightweighting</v>
      </c>
      <c r="G50" s="23"/>
    </row>
    <row r="51" spans="1:7" x14ac:dyDescent="0.2">
      <c r="A51" s="124">
        <v>17</v>
      </c>
      <c r="B51">
        <v>49</v>
      </c>
      <c r="C51" t="s">
        <v>16</v>
      </c>
      <c r="D51" s="1">
        <v>145.19999999999999</v>
      </c>
      <c r="E51" s="10" t="str">
        <f>Strategies!$B$7</f>
        <v>Product sharing</v>
      </c>
      <c r="F51" s="6" t="str">
        <f>Strategies!$C$10</f>
        <v>Library of things</v>
      </c>
      <c r="G51" s="14" t="s">
        <v>47</v>
      </c>
    </row>
    <row r="52" spans="1:7" x14ac:dyDescent="0.2">
      <c r="A52" s="124"/>
      <c r="B52">
        <v>50</v>
      </c>
      <c r="C52" t="s">
        <v>28</v>
      </c>
      <c r="D52" s="1">
        <v>580.80999999999995</v>
      </c>
      <c r="E52" s="10" t="str">
        <f>Strategies!$B$7</f>
        <v>Product sharing</v>
      </c>
      <c r="F52" s="6" t="str">
        <f>Strategies!$C$10</f>
        <v>Library of things</v>
      </c>
      <c r="G52" s="14" t="s">
        <v>47</v>
      </c>
    </row>
    <row r="53" spans="1:7" x14ac:dyDescent="0.2">
      <c r="A53" s="124"/>
      <c r="B53">
        <v>51</v>
      </c>
      <c r="C53" t="s">
        <v>29</v>
      </c>
      <c r="D53" s="1">
        <v>1760</v>
      </c>
      <c r="E53" s="10" t="str">
        <f>Strategies!$B$7</f>
        <v>Product sharing</v>
      </c>
      <c r="F53" s="6" t="str">
        <f>Strategies!$C$10</f>
        <v>Library of things</v>
      </c>
      <c r="G53" s="14" t="s">
        <v>47</v>
      </c>
    </row>
    <row r="54" spans="1:7" x14ac:dyDescent="0.2">
      <c r="A54" s="124">
        <v>18</v>
      </c>
      <c r="B54">
        <v>52</v>
      </c>
      <c r="C54" t="s">
        <v>17</v>
      </c>
      <c r="D54" s="1">
        <v>87.120999999999995</v>
      </c>
      <c r="E54" s="12" t="str">
        <f>Strategies!$B$11</f>
        <v>Product lifetimes</v>
      </c>
      <c r="F54" s="6" t="str">
        <f>Strategies!$C$12</f>
        <v>Increased product repair</v>
      </c>
    </row>
    <row r="55" spans="1:7" x14ac:dyDescent="0.2">
      <c r="A55" s="124"/>
      <c r="B55">
        <v>53</v>
      </c>
      <c r="C55" t="s">
        <v>28</v>
      </c>
      <c r="D55" s="1">
        <v>348.49</v>
      </c>
      <c r="E55" s="12" t="str">
        <f>Strategies!$B$11</f>
        <v>Product lifetimes</v>
      </c>
      <c r="F55" s="6" t="str">
        <f>Strategies!$C$12</f>
        <v>Increased product repair</v>
      </c>
    </row>
    <row r="56" spans="1:7" x14ac:dyDescent="0.2">
      <c r="A56" s="124"/>
      <c r="B56">
        <v>54</v>
      </c>
      <c r="C56" t="s">
        <v>29</v>
      </c>
      <c r="D56" s="1">
        <v>1056</v>
      </c>
      <c r="E56" s="12" t="str">
        <f>Strategies!$B$11</f>
        <v>Product lifetimes</v>
      </c>
      <c r="F56" s="6" t="str">
        <f>Strategies!$C$12</f>
        <v>Increased product repair</v>
      </c>
    </row>
    <row r="57" spans="1:7" x14ac:dyDescent="0.2">
      <c r="A57" s="124">
        <v>19</v>
      </c>
      <c r="B57">
        <v>55</v>
      </c>
      <c r="C57" t="s">
        <v>18</v>
      </c>
      <c r="D57" s="1">
        <v>3.7770999999999999</v>
      </c>
      <c r="E57" s="7" t="str">
        <f>Strategies!$B$3</f>
        <v>Efficient products</v>
      </c>
      <c r="F57" s="8" t="str">
        <f>Strategies!$C$3</f>
        <v>Product lightweighting</v>
      </c>
    </row>
    <row r="58" spans="1:7" x14ac:dyDescent="0.2">
      <c r="A58" s="124"/>
      <c r="B58">
        <v>56</v>
      </c>
      <c r="C58" t="s">
        <v>28</v>
      </c>
      <c r="D58" s="1">
        <v>18.885000000000002</v>
      </c>
      <c r="E58" s="7" t="str">
        <f>Strategies!$B$3</f>
        <v>Efficient products</v>
      </c>
      <c r="F58" s="8" t="str">
        <f>Strategies!$C$3</f>
        <v>Product lightweighting</v>
      </c>
    </row>
    <row r="59" spans="1:7" x14ac:dyDescent="0.2">
      <c r="A59" s="124"/>
      <c r="B59">
        <v>57</v>
      </c>
      <c r="C59" t="s">
        <v>29</v>
      </c>
      <c r="D59" s="1">
        <v>57.228000000000002</v>
      </c>
      <c r="E59" s="7" t="str">
        <f>Strategies!$B$3</f>
        <v>Efficient products</v>
      </c>
      <c r="F59" s="8" t="str">
        <f>Strategies!$C$3</f>
        <v>Product lightweighting</v>
      </c>
    </row>
    <row r="60" spans="1:7" x14ac:dyDescent="0.2">
      <c r="A60" s="124">
        <v>20</v>
      </c>
      <c r="B60">
        <v>58</v>
      </c>
      <c r="C60" t="s">
        <v>19</v>
      </c>
      <c r="D60" s="1">
        <v>11.526999999999999</v>
      </c>
      <c r="E60" s="7" t="str">
        <f>Strategies!$B$3</f>
        <v>Efficient products</v>
      </c>
      <c r="F60" s="8" t="str">
        <f>Strategies!$C$3</f>
        <v>Product lightweighting</v>
      </c>
    </row>
    <row r="61" spans="1:7" x14ac:dyDescent="0.2">
      <c r="A61" s="124"/>
      <c r="B61">
        <v>59</v>
      </c>
      <c r="C61" t="s">
        <v>28</v>
      </c>
      <c r="D61" s="1">
        <v>57.636000000000003</v>
      </c>
      <c r="E61" s="7" t="str">
        <f>Strategies!$B$3</f>
        <v>Efficient products</v>
      </c>
      <c r="F61" s="8" t="str">
        <f>Strategies!$C$3</f>
        <v>Product lightweighting</v>
      </c>
    </row>
    <row r="62" spans="1:7" x14ac:dyDescent="0.2">
      <c r="A62" s="124"/>
      <c r="B62">
        <v>60</v>
      </c>
      <c r="C62" t="s">
        <v>29</v>
      </c>
      <c r="D62" s="1">
        <v>157.18</v>
      </c>
      <c r="E62" s="7" t="str">
        <f>Strategies!$B$3</f>
        <v>Efficient products</v>
      </c>
      <c r="F62" s="8" t="str">
        <f>Strategies!$C$3</f>
        <v>Product lightweighting</v>
      </c>
    </row>
    <row r="63" spans="1:7" x14ac:dyDescent="0.2">
      <c r="A63" s="124">
        <v>21</v>
      </c>
      <c r="B63">
        <v>61</v>
      </c>
      <c r="C63" t="s">
        <v>20</v>
      </c>
      <c r="D63" s="1">
        <v>3.7770999999999999</v>
      </c>
      <c r="E63" s="7" t="str">
        <f>Strategies!$B$3</f>
        <v>Efficient products</v>
      </c>
      <c r="F63" s="6" t="str">
        <f>Strategies!$C$4</f>
        <v>Modular and repairable design</v>
      </c>
    </row>
    <row r="64" spans="1:7" x14ac:dyDescent="0.2">
      <c r="A64" s="124"/>
      <c r="B64">
        <v>62</v>
      </c>
      <c r="C64" t="s">
        <v>28</v>
      </c>
      <c r="D64" s="1">
        <v>15.108000000000001</v>
      </c>
      <c r="E64" s="7" t="str">
        <f>Strategies!$B$3</f>
        <v>Efficient products</v>
      </c>
      <c r="F64" s="6" t="str">
        <f>Strategies!$C$4</f>
        <v>Modular and repairable design</v>
      </c>
    </row>
    <row r="65" spans="1:7" x14ac:dyDescent="0.2">
      <c r="A65" s="124"/>
      <c r="B65">
        <v>63</v>
      </c>
      <c r="C65" t="s">
        <v>29</v>
      </c>
      <c r="D65" s="1">
        <v>34.337000000000003</v>
      </c>
      <c r="E65" s="7" t="str">
        <f>Strategies!$B$3</f>
        <v>Efficient products</v>
      </c>
      <c r="F65" s="6" t="str">
        <f>Strategies!$C$4</f>
        <v>Modular and repairable design</v>
      </c>
    </row>
    <row r="66" spans="1:7" x14ac:dyDescent="0.2">
      <c r="A66" s="124">
        <v>22</v>
      </c>
      <c r="B66">
        <v>64</v>
      </c>
      <c r="C66" t="s">
        <v>21</v>
      </c>
      <c r="D66" s="1">
        <v>2.7755000000000001</v>
      </c>
      <c r="E66" s="7" t="str">
        <f>Strategies!$B$3</f>
        <v>Efficient products</v>
      </c>
      <c r="F66" s="6" t="str">
        <f>Strategies!$C$4</f>
        <v>Modular and repairable design</v>
      </c>
    </row>
    <row r="67" spans="1:7" x14ac:dyDescent="0.2">
      <c r="A67" s="124"/>
      <c r="B67">
        <v>65</v>
      </c>
      <c r="C67" t="s">
        <v>28</v>
      </c>
      <c r="D67" s="1">
        <v>11.102</v>
      </c>
      <c r="E67" s="7" t="str">
        <f>Strategies!$B$3</f>
        <v>Efficient products</v>
      </c>
      <c r="F67" s="6" t="str">
        <f>Strategies!$C$4</f>
        <v>Modular and repairable design</v>
      </c>
    </row>
    <row r="68" spans="1:7" x14ac:dyDescent="0.2">
      <c r="A68" s="124"/>
      <c r="B68">
        <v>66</v>
      </c>
      <c r="C68" t="s">
        <v>29</v>
      </c>
      <c r="D68" s="1">
        <v>25.231999999999999</v>
      </c>
      <c r="E68" s="7" t="str">
        <f>Strategies!$B$3</f>
        <v>Efficient products</v>
      </c>
      <c r="F68" s="6" t="str">
        <f>Strategies!$C$4</f>
        <v>Modular and repairable design</v>
      </c>
    </row>
    <row r="69" spans="1:7" x14ac:dyDescent="0.2">
      <c r="A69" s="124">
        <v>23</v>
      </c>
      <c r="B69">
        <v>67</v>
      </c>
      <c r="C69" t="s">
        <v>22</v>
      </c>
      <c r="D69" s="1">
        <v>0.88890999999999998</v>
      </c>
      <c r="E69" s="7" t="str">
        <f>Strategies!$B$3</f>
        <v>Efficient products</v>
      </c>
      <c r="F69" s="6" t="str">
        <f>Strategies!$C$4</f>
        <v>Modular and repairable design</v>
      </c>
    </row>
    <row r="70" spans="1:7" x14ac:dyDescent="0.2">
      <c r="A70" s="124"/>
      <c r="B70">
        <v>68</v>
      </c>
      <c r="C70" t="s">
        <v>28</v>
      </c>
      <c r="D70" s="1">
        <v>3.5556999999999999</v>
      </c>
      <c r="E70" s="7" t="str">
        <f>Strategies!$B$3</f>
        <v>Efficient products</v>
      </c>
      <c r="F70" s="6" t="str">
        <f>Strategies!$C$4</f>
        <v>Modular and repairable design</v>
      </c>
    </row>
    <row r="71" spans="1:7" x14ac:dyDescent="0.2">
      <c r="A71" s="124"/>
      <c r="B71">
        <v>69</v>
      </c>
      <c r="C71" t="s">
        <v>29</v>
      </c>
      <c r="D71" s="1">
        <v>8.0809999999999995</v>
      </c>
      <c r="E71" s="7" t="str">
        <f>Strategies!$B$3</f>
        <v>Efficient products</v>
      </c>
      <c r="F71" s="6" t="str">
        <f>Strategies!$C$4</f>
        <v>Modular and repairable design</v>
      </c>
    </row>
    <row r="72" spans="1:7" x14ac:dyDescent="0.2">
      <c r="A72" s="124">
        <v>24</v>
      </c>
      <c r="B72">
        <v>70</v>
      </c>
      <c r="C72" t="s">
        <v>23</v>
      </c>
      <c r="D72" s="1">
        <v>13.224</v>
      </c>
      <c r="E72" s="7" t="str">
        <f>Strategies!$B$3</f>
        <v>Efficient products</v>
      </c>
      <c r="F72" s="6" t="str">
        <f>Strategies!$C$4</f>
        <v>Modular and repairable design</v>
      </c>
    </row>
    <row r="73" spans="1:7" x14ac:dyDescent="0.2">
      <c r="A73" s="124"/>
      <c r="B73">
        <v>71</v>
      </c>
      <c r="C73" t="s">
        <v>28</v>
      </c>
      <c r="D73" s="1">
        <v>52.895000000000003</v>
      </c>
      <c r="E73" s="7" t="str">
        <f>Strategies!$B$3</f>
        <v>Efficient products</v>
      </c>
      <c r="F73" s="6" t="str">
        <f>Strategies!$C$4</f>
        <v>Modular and repairable design</v>
      </c>
    </row>
    <row r="74" spans="1:7" x14ac:dyDescent="0.2">
      <c r="A74" s="124"/>
      <c r="B74">
        <v>72</v>
      </c>
      <c r="C74" t="s">
        <v>29</v>
      </c>
      <c r="D74" s="1">
        <v>120.21</v>
      </c>
      <c r="E74" s="7" t="str">
        <f>Strategies!$B$3</f>
        <v>Efficient products</v>
      </c>
      <c r="F74" s="6" t="str">
        <f>Strategies!$C$4</f>
        <v>Modular and repairable design</v>
      </c>
    </row>
    <row r="75" spans="1:7" s="4" customFormat="1" x14ac:dyDescent="0.2">
      <c r="A75" s="128">
        <v>25</v>
      </c>
      <c r="B75" s="4">
        <v>73</v>
      </c>
      <c r="C75" s="4" t="s">
        <v>24</v>
      </c>
      <c r="D75" s="5">
        <v>0</v>
      </c>
      <c r="E75" s="11"/>
      <c r="F75" s="11"/>
      <c r="G75" s="11"/>
    </row>
    <row r="76" spans="1:7" s="4" customFormat="1" x14ac:dyDescent="0.2">
      <c r="A76" s="128"/>
      <c r="B76" s="4">
        <v>74</v>
      </c>
      <c r="C76" s="4" t="s">
        <v>28</v>
      </c>
      <c r="D76" s="5">
        <v>0</v>
      </c>
      <c r="E76" s="11"/>
      <c r="F76" s="11"/>
      <c r="G76" s="11"/>
    </row>
    <row r="77" spans="1:7" s="4" customFormat="1" x14ac:dyDescent="0.2">
      <c r="A77" s="128"/>
      <c r="B77" s="4">
        <v>75</v>
      </c>
      <c r="C77" s="4" t="s">
        <v>29</v>
      </c>
      <c r="D77" s="5">
        <v>0</v>
      </c>
      <c r="E77" s="11"/>
      <c r="F77" s="11"/>
      <c r="G77" s="11"/>
    </row>
    <row r="78" spans="1:7" s="4" customFormat="1" x14ac:dyDescent="0.2">
      <c r="A78" s="128">
        <v>26</v>
      </c>
      <c r="B78" s="4">
        <v>76</v>
      </c>
      <c r="C78" s="4" t="s">
        <v>24</v>
      </c>
      <c r="D78" s="5">
        <v>0</v>
      </c>
      <c r="E78" s="11"/>
      <c r="F78" s="11"/>
      <c r="G78" s="11"/>
    </row>
    <row r="79" spans="1:7" s="4" customFormat="1" x14ac:dyDescent="0.2">
      <c r="A79" s="128"/>
      <c r="B79" s="4">
        <v>77</v>
      </c>
      <c r="C79" s="4" t="s">
        <v>28</v>
      </c>
      <c r="D79" s="5">
        <v>0</v>
      </c>
      <c r="E79" s="11"/>
      <c r="F79" s="11"/>
      <c r="G79" s="11"/>
    </row>
    <row r="80" spans="1:7" s="4" customFormat="1" x14ac:dyDescent="0.2">
      <c r="A80" s="128"/>
      <c r="B80" s="4">
        <v>78</v>
      </c>
      <c r="C80" s="4" t="s">
        <v>29</v>
      </c>
      <c r="D80" s="5">
        <v>0</v>
      </c>
      <c r="E80" s="11"/>
      <c r="F80" s="11"/>
      <c r="G80" s="11"/>
    </row>
    <row r="81" spans="1:7" x14ac:dyDescent="0.2">
      <c r="A81" s="124">
        <v>27</v>
      </c>
      <c r="B81">
        <v>79</v>
      </c>
      <c r="C81" t="s">
        <v>51</v>
      </c>
      <c r="D81" s="1">
        <v>39.933</v>
      </c>
      <c r="E81" s="7" t="str">
        <f>Strategies!$B$3</f>
        <v>Efficient products</v>
      </c>
      <c r="F81" s="6" t="str">
        <f>Strategies!$C$4</f>
        <v>Modular and repairable design</v>
      </c>
      <c r="G81" s="23" t="s">
        <v>50</v>
      </c>
    </row>
    <row r="82" spans="1:7" x14ac:dyDescent="0.2">
      <c r="A82" s="124"/>
      <c r="B82">
        <v>80</v>
      </c>
      <c r="C82" t="s">
        <v>28</v>
      </c>
      <c r="D82" s="1">
        <v>159.72999999999999</v>
      </c>
      <c r="E82" s="7" t="str">
        <f>Strategies!$B$3</f>
        <v>Efficient products</v>
      </c>
      <c r="F82" s="6" t="str">
        <f>Strategies!$C$4</f>
        <v>Modular and repairable design</v>
      </c>
      <c r="G82" s="23" t="s">
        <v>50</v>
      </c>
    </row>
    <row r="83" spans="1:7" x14ac:dyDescent="0.2">
      <c r="A83" s="124"/>
      <c r="B83">
        <v>81</v>
      </c>
      <c r="C83" t="s">
        <v>29</v>
      </c>
      <c r="D83" s="1">
        <v>363</v>
      </c>
      <c r="E83" s="7" t="str">
        <f>Strategies!$B$3</f>
        <v>Efficient products</v>
      </c>
      <c r="F83" s="6" t="str">
        <f>Strategies!$C$4</f>
        <v>Modular and repairable design</v>
      </c>
      <c r="G83" s="23" t="s">
        <v>50</v>
      </c>
    </row>
    <row r="84" spans="1:7" x14ac:dyDescent="0.2">
      <c r="A84" s="124">
        <v>28</v>
      </c>
      <c r="B84">
        <v>82</v>
      </c>
      <c r="C84" t="s">
        <v>54</v>
      </c>
      <c r="D84" s="1">
        <v>850.73</v>
      </c>
      <c r="E84" s="12" t="str">
        <f>Strategies!$B$11</f>
        <v>Product lifetimes</v>
      </c>
      <c r="G84"/>
    </row>
    <row r="85" spans="1:7" x14ac:dyDescent="0.2">
      <c r="A85" s="124"/>
      <c r="B85">
        <v>83</v>
      </c>
      <c r="C85" t="s">
        <v>28</v>
      </c>
      <c r="D85" s="1">
        <v>5614.8</v>
      </c>
      <c r="E85" s="12" t="str">
        <f>Strategies!$B$11</f>
        <v>Product lifetimes</v>
      </c>
      <c r="G85"/>
    </row>
    <row r="86" spans="1:7" x14ac:dyDescent="0.2">
      <c r="A86" s="124"/>
      <c r="B86">
        <v>84</v>
      </c>
      <c r="C86" t="s">
        <v>29</v>
      </c>
      <c r="D86" s="1">
        <v>12890</v>
      </c>
      <c r="E86" s="12" t="str">
        <f>Strategies!$B$11</f>
        <v>Product lifetimes</v>
      </c>
      <c r="G86"/>
    </row>
    <row r="87" spans="1:7" x14ac:dyDescent="0.2">
      <c r="A87" s="124">
        <v>29</v>
      </c>
      <c r="B87">
        <v>85</v>
      </c>
      <c r="C87" t="s">
        <v>25</v>
      </c>
      <c r="D87" s="1">
        <v>326.5</v>
      </c>
      <c r="E87" s="12" t="str">
        <f>Strategies!$B$11</f>
        <v>Product lifetimes</v>
      </c>
      <c r="G87"/>
    </row>
    <row r="88" spans="1:7" x14ac:dyDescent="0.2">
      <c r="A88" s="124"/>
      <c r="B88">
        <v>86</v>
      </c>
      <c r="C88" t="s">
        <v>28</v>
      </c>
      <c r="D88" s="1">
        <v>914.19</v>
      </c>
      <c r="E88" s="12" t="str">
        <f>Strategies!$B$11</f>
        <v>Product lifetimes</v>
      </c>
      <c r="G88"/>
    </row>
    <row r="89" spans="1:7" x14ac:dyDescent="0.2">
      <c r="A89" s="124"/>
      <c r="B89">
        <v>87</v>
      </c>
      <c r="C89" t="s">
        <v>29</v>
      </c>
      <c r="D89" s="1">
        <v>1795.7</v>
      </c>
      <c r="E89" s="12" t="str">
        <f>Strategies!$B$11</f>
        <v>Product lifetimes</v>
      </c>
      <c r="G89"/>
    </row>
    <row r="90" spans="1:7" x14ac:dyDescent="0.2">
      <c r="A90" s="124">
        <v>30</v>
      </c>
      <c r="B90">
        <v>88</v>
      </c>
      <c r="C90" t="s">
        <v>26</v>
      </c>
      <c r="D90" s="1">
        <v>1703.2</v>
      </c>
      <c r="E90" s="12" t="str">
        <f>Strategies!$B$11</f>
        <v>Product lifetimes</v>
      </c>
      <c r="G90"/>
    </row>
    <row r="91" spans="1:7" x14ac:dyDescent="0.2">
      <c r="A91" s="124"/>
      <c r="B91">
        <v>89</v>
      </c>
      <c r="C91" t="s">
        <v>28</v>
      </c>
      <c r="D91" s="1">
        <v>3406.4</v>
      </c>
      <c r="E91" s="12" t="str">
        <f>Strategies!$B$11</f>
        <v>Product lifetimes</v>
      </c>
      <c r="G91"/>
    </row>
    <row r="92" spans="1:7" x14ac:dyDescent="0.2">
      <c r="A92" s="124"/>
      <c r="B92">
        <v>90</v>
      </c>
      <c r="C92" t="s">
        <v>29</v>
      </c>
      <c r="D92" s="1">
        <v>5109.7</v>
      </c>
      <c r="E92" s="12" t="str">
        <f>Strategies!$B$11</f>
        <v>Product lifetimes</v>
      </c>
      <c r="G92"/>
    </row>
    <row r="93" spans="1:7" x14ac:dyDescent="0.2">
      <c r="A93" s="124">
        <v>31</v>
      </c>
      <c r="B93">
        <v>91</v>
      </c>
      <c r="C93" t="s">
        <v>27</v>
      </c>
      <c r="D93" s="1">
        <v>32.713000000000001</v>
      </c>
      <c r="E93" s="10" t="str">
        <f>Strategies!$B$7</f>
        <v>Product sharing</v>
      </c>
    </row>
    <row r="94" spans="1:7" x14ac:dyDescent="0.2">
      <c r="A94" s="124"/>
      <c r="B94">
        <v>92</v>
      </c>
      <c r="C94" t="s">
        <v>28</v>
      </c>
      <c r="D94" s="1">
        <v>130.35</v>
      </c>
      <c r="E94" s="10" t="str">
        <f>Strategies!$B$7</f>
        <v>Product sharing</v>
      </c>
    </row>
    <row r="95" spans="1:7" x14ac:dyDescent="0.2">
      <c r="A95" s="124"/>
      <c r="B95">
        <v>93</v>
      </c>
      <c r="C95" t="s">
        <v>29</v>
      </c>
      <c r="D95" s="1">
        <v>824.07</v>
      </c>
      <c r="E95" s="10" t="str">
        <f>Strategies!$B$7</f>
        <v>Product sharing</v>
      </c>
    </row>
    <row r="96" spans="1:7" x14ac:dyDescent="0.2">
      <c r="A96" s="124">
        <v>32</v>
      </c>
      <c r="B96">
        <v>94</v>
      </c>
      <c r="C96" t="s">
        <v>31</v>
      </c>
      <c r="D96" s="1">
        <v>11.581</v>
      </c>
      <c r="E96" s="7" t="str">
        <f>Strategies!$B$3</f>
        <v>Efficient products</v>
      </c>
    </row>
    <row r="97" spans="1:6" x14ac:dyDescent="0.2">
      <c r="A97" s="124"/>
      <c r="B97">
        <v>95</v>
      </c>
      <c r="C97" t="s">
        <v>28</v>
      </c>
      <c r="D97" s="1">
        <v>23.161000000000001</v>
      </c>
      <c r="E97" s="7" t="str">
        <f>Strategies!$B$3</f>
        <v>Efficient products</v>
      </c>
    </row>
    <row r="98" spans="1:6" x14ac:dyDescent="0.2">
      <c r="A98" s="124"/>
      <c r="B98">
        <v>96</v>
      </c>
      <c r="C98" t="s">
        <v>29</v>
      </c>
      <c r="D98" s="1">
        <v>34.741</v>
      </c>
      <c r="E98" s="7" t="str">
        <f>Strategies!$B$3</f>
        <v>Efficient products</v>
      </c>
    </row>
    <row r="99" spans="1:6" x14ac:dyDescent="0.2">
      <c r="A99" s="124">
        <v>33</v>
      </c>
      <c r="B99">
        <v>97</v>
      </c>
      <c r="C99" t="s">
        <v>63</v>
      </c>
      <c r="D99" s="1">
        <v>26.646999999999998</v>
      </c>
      <c r="E99" s="7" t="str">
        <f>Strategies!$B$3</f>
        <v>Efficient products</v>
      </c>
    </row>
    <row r="100" spans="1:6" x14ac:dyDescent="0.2">
      <c r="A100" s="124"/>
      <c r="B100">
        <v>98</v>
      </c>
      <c r="C100" t="s">
        <v>28</v>
      </c>
      <c r="D100" s="1">
        <v>53.27</v>
      </c>
      <c r="E100" s="7" t="str">
        <f>Strategies!$B$3</f>
        <v>Efficient products</v>
      </c>
    </row>
    <row r="101" spans="1:6" x14ac:dyDescent="0.2">
      <c r="A101" s="124"/>
      <c r="B101">
        <v>99</v>
      </c>
      <c r="C101" t="s">
        <v>29</v>
      </c>
      <c r="D101" s="1">
        <v>79.869</v>
      </c>
      <c r="E101" s="7" t="str">
        <f>Strategies!$B$3</f>
        <v>Efficient products</v>
      </c>
    </row>
    <row r="102" spans="1:6" x14ac:dyDescent="0.2">
      <c r="A102" s="124">
        <v>34</v>
      </c>
      <c r="B102">
        <v>100</v>
      </c>
      <c r="C102" t="s">
        <v>64</v>
      </c>
      <c r="D102" s="1">
        <v>61.832999999999998</v>
      </c>
      <c r="E102" s="7" t="str">
        <f>Strategies!$B$3</f>
        <v>Efficient products</v>
      </c>
    </row>
    <row r="103" spans="1:6" x14ac:dyDescent="0.2">
      <c r="A103" s="124"/>
      <c r="B103">
        <v>101</v>
      </c>
      <c r="C103" t="s">
        <v>28</v>
      </c>
      <c r="D103" s="1">
        <v>123.63</v>
      </c>
      <c r="E103" s="7" t="str">
        <f>Strategies!$B$3</f>
        <v>Efficient products</v>
      </c>
    </row>
    <row r="104" spans="1:6" x14ac:dyDescent="0.2">
      <c r="A104" s="124"/>
      <c r="B104">
        <v>102</v>
      </c>
      <c r="C104" t="s">
        <v>29</v>
      </c>
      <c r="D104" s="1">
        <v>185.4</v>
      </c>
      <c r="E104" s="7" t="str">
        <f>Strategies!$B$3</f>
        <v>Efficient products</v>
      </c>
    </row>
    <row r="105" spans="1:6" x14ac:dyDescent="0.2">
      <c r="A105" s="124">
        <v>35</v>
      </c>
      <c r="B105">
        <v>103</v>
      </c>
      <c r="C105" t="s">
        <v>65</v>
      </c>
      <c r="D105" s="1">
        <v>122.05</v>
      </c>
      <c r="E105" s="7" t="str">
        <f>Strategies!$B$3</f>
        <v>Efficient products</v>
      </c>
    </row>
    <row r="106" spans="1:6" x14ac:dyDescent="0.2">
      <c r="A106" s="124"/>
      <c r="B106">
        <v>104</v>
      </c>
      <c r="C106" t="s">
        <v>28</v>
      </c>
      <c r="D106" s="1">
        <v>243.81</v>
      </c>
      <c r="E106" s="7" t="str">
        <f>Strategies!$B$3</f>
        <v>Efficient products</v>
      </c>
    </row>
    <row r="107" spans="1:6" x14ac:dyDescent="0.2">
      <c r="A107" s="124"/>
      <c r="B107">
        <v>105</v>
      </c>
      <c r="C107" t="s">
        <v>29</v>
      </c>
      <c r="D107" s="1">
        <v>365.29</v>
      </c>
      <c r="E107" s="7" t="str">
        <f>Strategies!$B$3</f>
        <v>Efficient products</v>
      </c>
    </row>
    <row r="108" spans="1:6" x14ac:dyDescent="0.2">
      <c r="A108" s="124">
        <v>36</v>
      </c>
      <c r="B108">
        <v>106</v>
      </c>
      <c r="C108" t="s">
        <v>66</v>
      </c>
      <c r="D108" s="1">
        <v>24.259</v>
      </c>
      <c r="E108" s="7" t="str">
        <f>Strategies!$B$3</f>
        <v>Efficient products</v>
      </c>
    </row>
    <row r="109" spans="1:6" x14ac:dyDescent="0.2">
      <c r="A109" s="124"/>
      <c r="B109">
        <v>107</v>
      </c>
      <c r="C109" t="s">
        <v>28</v>
      </c>
      <c r="D109" s="1">
        <v>48.505000000000003</v>
      </c>
      <c r="E109" s="7" t="str">
        <f>Strategies!$B$3</f>
        <v>Efficient products</v>
      </c>
    </row>
    <row r="110" spans="1:6" x14ac:dyDescent="0.2">
      <c r="A110" s="124"/>
      <c r="B110">
        <v>108</v>
      </c>
      <c r="C110" t="s">
        <v>29</v>
      </c>
      <c r="D110" s="1">
        <v>72.738</v>
      </c>
      <c r="E110" s="7" t="str">
        <f>Strategies!$B$3</f>
        <v>Efficient products</v>
      </c>
    </row>
    <row r="111" spans="1:6" x14ac:dyDescent="0.2">
      <c r="A111" s="124">
        <v>37</v>
      </c>
      <c r="B111">
        <v>109</v>
      </c>
      <c r="C111" t="s">
        <v>33</v>
      </c>
      <c r="D111" s="1">
        <v>2.6657999999999999</v>
      </c>
      <c r="E111" s="7" t="str">
        <f>Strategies!$B$3</f>
        <v>Efficient products</v>
      </c>
      <c r="F111" s="6" t="str">
        <f>Strategies!$C$6</f>
        <v>Recyclable packaging</v>
      </c>
    </row>
    <row r="112" spans="1:6" x14ac:dyDescent="0.2">
      <c r="A112" s="124"/>
      <c r="B112">
        <v>110</v>
      </c>
      <c r="C112" t="s">
        <v>28</v>
      </c>
      <c r="D112" s="1">
        <v>5.3314000000000004</v>
      </c>
      <c r="E112" s="7" t="str">
        <f>Strategies!$B$3</f>
        <v>Efficient products</v>
      </c>
      <c r="F112" s="6" t="str">
        <f>Strategies!$C$6</f>
        <v>Recyclable packaging</v>
      </c>
    </row>
    <row r="113" spans="1:6" x14ac:dyDescent="0.2">
      <c r="A113" s="124"/>
      <c r="B113">
        <v>111</v>
      </c>
      <c r="C113" t="s">
        <v>29</v>
      </c>
      <c r="D113" s="1">
        <v>10.662000000000001</v>
      </c>
      <c r="E113" s="7" t="str">
        <f>Strategies!$B$3</f>
        <v>Efficient products</v>
      </c>
      <c r="F113" s="6" t="str">
        <f>Strategies!$C$6</f>
        <v>Recyclable packaging</v>
      </c>
    </row>
    <row r="114" spans="1:6" x14ac:dyDescent="0.2">
      <c r="A114" s="124">
        <v>38</v>
      </c>
      <c r="B114">
        <v>112</v>
      </c>
      <c r="C114" t="s">
        <v>34</v>
      </c>
      <c r="D114" s="1">
        <v>6.1848999999999998</v>
      </c>
      <c r="E114" s="7" t="str">
        <f>Strategies!$B$3</f>
        <v>Efficient products</v>
      </c>
      <c r="F114" s="6" t="str">
        <f>Strategies!$C$6</f>
        <v>Recyclable packaging</v>
      </c>
    </row>
    <row r="115" spans="1:6" x14ac:dyDescent="0.2">
      <c r="A115" s="124"/>
      <c r="B115">
        <v>113</v>
      </c>
      <c r="C115" t="s">
        <v>28</v>
      </c>
      <c r="D115" s="1">
        <v>12.369</v>
      </c>
      <c r="E115" s="7" t="str">
        <f>Strategies!$B$3</f>
        <v>Efficient products</v>
      </c>
      <c r="F115" s="6" t="str">
        <f>Strategies!$C$6</f>
        <v>Recyclable packaging</v>
      </c>
    </row>
    <row r="116" spans="1:6" x14ac:dyDescent="0.2">
      <c r="A116" s="124"/>
      <c r="B116">
        <v>114</v>
      </c>
      <c r="C116" t="s">
        <v>29</v>
      </c>
      <c r="D116" s="1">
        <v>24.736999999999998</v>
      </c>
      <c r="E116" s="7" t="str">
        <f>Strategies!$B$3</f>
        <v>Efficient products</v>
      </c>
      <c r="F116" s="6" t="str">
        <f>Strategies!$C$6</f>
        <v>Recyclable packaging</v>
      </c>
    </row>
    <row r="117" spans="1:6" x14ac:dyDescent="0.2">
      <c r="A117" s="124">
        <v>39</v>
      </c>
      <c r="B117">
        <v>115</v>
      </c>
      <c r="C117" t="s">
        <v>35</v>
      </c>
      <c r="D117" s="1">
        <v>12.218</v>
      </c>
      <c r="E117" s="7" t="str">
        <f>Strategies!$B$3</f>
        <v>Efficient products</v>
      </c>
      <c r="F117" s="6" t="str">
        <f>Strategies!$C$6</f>
        <v>Recyclable packaging</v>
      </c>
    </row>
    <row r="118" spans="1:6" x14ac:dyDescent="0.2">
      <c r="A118" s="124"/>
      <c r="B118">
        <v>116</v>
      </c>
      <c r="C118" t="s">
        <v>28</v>
      </c>
      <c r="D118" s="1">
        <v>24.433</v>
      </c>
      <c r="E118" s="7" t="str">
        <f>Strategies!$B$3</f>
        <v>Efficient products</v>
      </c>
      <c r="F118" s="6" t="str">
        <f>Strategies!$C$6</f>
        <v>Recyclable packaging</v>
      </c>
    </row>
    <row r="119" spans="1:6" x14ac:dyDescent="0.2">
      <c r="A119" s="124"/>
      <c r="B119">
        <v>117</v>
      </c>
      <c r="C119" t="s">
        <v>29</v>
      </c>
      <c r="D119" s="1">
        <v>48.854999999999997</v>
      </c>
      <c r="E119" s="7" t="str">
        <f>Strategies!$B$3</f>
        <v>Efficient products</v>
      </c>
      <c r="F119" s="6" t="str">
        <f>Strategies!$C$6</f>
        <v>Recyclable packaging</v>
      </c>
    </row>
    <row r="120" spans="1:6" x14ac:dyDescent="0.2">
      <c r="A120" s="124">
        <v>40</v>
      </c>
      <c r="B120">
        <v>118</v>
      </c>
      <c r="C120" t="s">
        <v>32</v>
      </c>
      <c r="D120" s="1">
        <v>2.4264999999999999</v>
      </c>
      <c r="E120" s="7" t="str">
        <f>Strategies!$B$3</f>
        <v>Efficient products</v>
      </c>
      <c r="F120" s="6" t="str">
        <f>Strategies!$C$6</f>
        <v>Recyclable packaging</v>
      </c>
    </row>
    <row r="121" spans="1:6" x14ac:dyDescent="0.2">
      <c r="A121" s="124"/>
      <c r="B121">
        <v>119</v>
      </c>
      <c r="C121" t="s">
        <v>28</v>
      </c>
      <c r="D121" s="1">
        <v>4.8529</v>
      </c>
      <c r="E121" s="7" t="str">
        <f>Strategies!$B$3</f>
        <v>Efficient products</v>
      </c>
      <c r="F121" s="6" t="str">
        <f>Strategies!$C$6</f>
        <v>Recyclable packaging</v>
      </c>
    </row>
    <row r="122" spans="1:6" x14ac:dyDescent="0.2">
      <c r="A122" s="124"/>
      <c r="B122">
        <v>120</v>
      </c>
      <c r="C122" t="s">
        <v>29</v>
      </c>
      <c r="D122" s="1">
        <v>9.7053999999999991</v>
      </c>
      <c r="E122" s="7" t="str">
        <f>Strategies!$B$3</f>
        <v>Efficient products</v>
      </c>
      <c r="F122" s="6" t="str">
        <f>Strategies!$C$6</f>
        <v>Recyclable packaging</v>
      </c>
    </row>
    <row r="123" spans="1:6" x14ac:dyDescent="0.2">
      <c r="A123" s="124">
        <v>41</v>
      </c>
      <c r="B123">
        <v>121</v>
      </c>
      <c r="C123" t="s">
        <v>52</v>
      </c>
      <c r="D123">
        <v>26.747</v>
      </c>
      <c r="E123" s="12" t="str">
        <f>Strategies!$B$11</f>
        <v>Product lifetimes</v>
      </c>
      <c r="F123" s="6" t="str">
        <f>Strategies!$C$12</f>
        <v>Increased product repair</v>
      </c>
    </row>
    <row r="124" spans="1:6" x14ac:dyDescent="0.2">
      <c r="A124" s="124"/>
      <c r="B124">
        <v>122</v>
      </c>
      <c r="C124" t="s">
        <v>28</v>
      </c>
      <c r="D124">
        <v>106.74</v>
      </c>
      <c r="E124" s="12" t="str">
        <f>Strategies!$B$11</f>
        <v>Product lifetimes</v>
      </c>
      <c r="F124" s="6" t="str">
        <f>Strategies!$C$12</f>
        <v>Increased product repair</v>
      </c>
    </row>
    <row r="125" spans="1:6" x14ac:dyDescent="0.2">
      <c r="A125" s="124"/>
      <c r="B125">
        <v>123</v>
      </c>
      <c r="C125" t="s">
        <v>29</v>
      </c>
      <c r="D125">
        <v>241.65</v>
      </c>
      <c r="E125" s="12" t="str">
        <f>Strategies!$B$11</f>
        <v>Product lifetimes</v>
      </c>
      <c r="F125" s="6" t="str">
        <f>Strategies!$C$12</f>
        <v>Increased product repair</v>
      </c>
    </row>
    <row r="126" spans="1:6" x14ac:dyDescent="0.2">
      <c r="A126" s="124">
        <v>42</v>
      </c>
      <c r="B126">
        <v>124</v>
      </c>
      <c r="C126" t="s">
        <v>53</v>
      </c>
      <c r="D126">
        <v>12.494999999999999</v>
      </c>
      <c r="E126" s="12" t="str">
        <f>Strategies!$B$11</f>
        <v>Product lifetimes</v>
      </c>
      <c r="F126" s="6" t="str">
        <f>Strategies!$C$12</f>
        <v>Increased product repair</v>
      </c>
    </row>
    <row r="127" spans="1:6" x14ac:dyDescent="0.2">
      <c r="A127" s="124"/>
      <c r="B127">
        <v>125</v>
      </c>
      <c r="C127" t="s">
        <v>28</v>
      </c>
      <c r="D127">
        <v>66.637</v>
      </c>
      <c r="E127" s="12" t="str">
        <f>Strategies!$B$11</f>
        <v>Product lifetimes</v>
      </c>
      <c r="F127" s="6" t="str">
        <f>Strategies!$C$12</f>
        <v>Increased product repair</v>
      </c>
    </row>
    <row r="128" spans="1:6" x14ac:dyDescent="0.2">
      <c r="A128" s="124"/>
      <c r="B128">
        <v>126</v>
      </c>
      <c r="C128" t="s">
        <v>29</v>
      </c>
      <c r="D128">
        <v>176.68</v>
      </c>
      <c r="E128" s="12" t="str">
        <f>Strategies!$B$11</f>
        <v>Product lifetimes</v>
      </c>
      <c r="F128" s="6" t="str">
        <f>Strategies!$C$12</f>
        <v>Increased product repair</v>
      </c>
    </row>
    <row r="129" spans="1:6" x14ac:dyDescent="0.2">
      <c r="A129" s="124">
        <v>43</v>
      </c>
      <c r="B129">
        <v>127</v>
      </c>
      <c r="C129" t="s">
        <v>55</v>
      </c>
      <c r="D129" s="1">
        <v>126.75</v>
      </c>
      <c r="E129" s="10" t="str">
        <f>Strategies!$B$7</f>
        <v>Product sharing</v>
      </c>
      <c r="F129" s="6" t="str">
        <f>Strategies!$C$10</f>
        <v>Library of things</v>
      </c>
    </row>
    <row r="130" spans="1:6" x14ac:dyDescent="0.2">
      <c r="A130" s="124"/>
      <c r="B130">
        <v>128</v>
      </c>
      <c r="C130" t="s">
        <v>28</v>
      </c>
      <c r="D130" s="1">
        <v>507.01</v>
      </c>
      <c r="E130" s="10" t="str">
        <f>Strategies!$B$7</f>
        <v>Product sharing</v>
      </c>
      <c r="F130" s="6" t="str">
        <f>Strategies!$C$10</f>
        <v>Library of things</v>
      </c>
    </row>
    <row r="131" spans="1:6" x14ac:dyDescent="0.2">
      <c r="A131" s="124"/>
      <c r="B131">
        <v>129</v>
      </c>
      <c r="C131" t="s">
        <v>29</v>
      </c>
      <c r="D131" s="1">
        <v>1536.4</v>
      </c>
      <c r="E131" s="10" t="str">
        <f>Strategies!$B$7</f>
        <v>Product sharing</v>
      </c>
      <c r="F131" s="6" t="str">
        <f>Strategies!$C$10</f>
        <v>Library of things</v>
      </c>
    </row>
    <row r="132" spans="1:6" x14ac:dyDescent="0.2">
      <c r="A132" s="124">
        <v>44</v>
      </c>
      <c r="B132">
        <v>130</v>
      </c>
      <c r="C132" t="s">
        <v>56</v>
      </c>
      <c r="D132" s="1">
        <v>76.052000000000007</v>
      </c>
      <c r="E132" s="12" t="str">
        <f>Strategies!$B$11</f>
        <v>Product lifetimes</v>
      </c>
      <c r="F132" s="6" t="str">
        <f>Strategies!$C$12</f>
        <v>Increased product repair</v>
      </c>
    </row>
    <row r="133" spans="1:6" x14ac:dyDescent="0.2">
      <c r="A133" s="124"/>
      <c r="B133">
        <v>131</v>
      </c>
      <c r="C133" t="s">
        <v>28</v>
      </c>
      <c r="D133" s="1">
        <v>304.20999999999998</v>
      </c>
      <c r="E133" s="12" t="str">
        <f>Strategies!$B$11</f>
        <v>Product lifetimes</v>
      </c>
      <c r="F133" s="6" t="str">
        <f>Strategies!$C$12</f>
        <v>Increased product repair</v>
      </c>
    </row>
    <row r="134" spans="1:6" x14ac:dyDescent="0.2">
      <c r="A134" s="124"/>
      <c r="B134">
        <v>132</v>
      </c>
      <c r="C134" t="s">
        <v>29</v>
      </c>
      <c r="D134" s="1">
        <v>921.84</v>
      </c>
      <c r="E134" s="12" t="str">
        <f>Strategies!$B$11</f>
        <v>Product lifetimes</v>
      </c>
      <c r="F134" s="6" t="str">
        <f>Strategies!$C$12</f>
        <v>Increased product repair</v>
      </c>
    </row>
    <row r="135" spans="1:6" x14ac:dyDescent="0.2">
      <c r="A135" s="124">
        <v>45</v>
      </c>
      <c r="B135">
        <v>133</v>
      </c>
      <c r="C135" t="s">
        <v>57</v>
      </c>
      <c r="D135">
        <v>658.36</v>
      </c>
      <c r="E135" s="10" t="str">
        <f>Strategies!$B$7</f>
        <v>Product sharing</v>
      </c>
      <c r="F135" s="6" t="str">
        <f>Strategies!$C$10</f>
        <v>Library of things</v>
      </c>
    </row>
    <row r="136" spans="1:6" x14ac:dyDescent="0.2">
      <c r="A136" s="124"/>
      <c r="B136">
        <v>134</v>
      </c>
      <c r="C136" t="s">
        <v>28</v>
      </c>
      <c r="D136">
        <v>131.66999999999999</v>
      </c>
      <c r="E136" s="10" t="str">
        <f>Strategies!$B$7</f>
        <v>Product sharing</v>
      </c>
      <c r="F136" s="6" t="str">
        <f>Strategies!$C$10</f>
        <v>Library of things</v>
      </c>
    </row>
    <row r="137" spans="1:6" x14ac:dyDescent="0.2">
      <c r="A137" s="124"/>
      <c r="B137">
        <v>135</v>
      </c>
      <c r="C137" t="s">
        <v>29</v>
      </c>
      <c r="D137">
        <v>197.51</v>
      </c>
      <c r="E137" s="10" t="str">
        <f>Strategies!$B$7</f>
        <v>Product sharing</v>
      </c>
      <c r="F137" s="6" t="str">
        <f>Strategies!$C$10</f>
        <v>Library of things</v>
      </c>
    </row>
    <row r="138" spans="1:6" x14ac:dyDescent="0.2">
      <c r="A138" s="124">
        <v>46</v>
      </c>
      <c r="B138">
        <v>136</v>
      </c>
      <c r="C138" t="s">
        <v>58</v>
      </c>
      <c r="D138">
        <v>559.6</v>
      </c>
      <c r="E138" s="12" t="str">
        <f>Strategies!$B$11</f>
        <v>Product lifetimes</v>
      </c>
      <c r="F138" s="6" t="str">
        <f>Strategies!$C$12</f>
        <v>Increased product repair</v>
      </c>
    </row>
    <row r="139" spans="1:6" x14ac:dyDescent="0.2">
      <c r="A139" s="124"/>
      <c r="B139">
        <v>137</v>
      </c>
      <c r="C139" t="s">
        <v>28</v>
      </c>
      <c r="D139">
        <v>111.92</v>
      </c>
      <c r="E139" s="12" t="str">
        <f>Strategies!$B$11</f>
        <v>Product lifetimes</v>
      </c>
      <c r="F139" s="6" t="str">
        <f>Strategies!$C$12</f>
        <v>Increased product repair</v>
      </c>
    </row>
    <row r="140" spans="1:6" x14ac:dyDescent="0.2">
      <c r="A140" s="124"/>
      <c r="B140">
        <v>138</v>
      </c>
      <c r="C140" t="s">
        <v>29</v>
      </c>
      <c r="D140">
        <v>167.88</v>
      </c>
      <c r="E140" s="12" t="str">
        <f>Strategies!$B$11</f>
        <v>Product lifetimes</v>
      </c>
      <c r="F140" s="6" t="str">
        <f>Strategies!$C$12</f>
        <v>Increased product repair</v>
      </c>
    </row>
    <row r="141" spans="1:6" x14ac:dyDescent="0.2">
      <c r="A141" s="124">
        <v>47</v>
      </c>
      <c r="B141">
        <v>139</v>
      </c>
      <c r="C141" t="s">
        <v>59</v>
      </c>
      <c r="D141">
        <v>195.28</v>
      </c>
      <c r="E141" s="10" t="str">
        <f>Strategies!$B$7</f>
        <v>Product sharing</v>
      </c>
    </row>
    <row r="142" spans="1:6" x14ac:dyDescent="0.2">
      <c r="A142" s="124"/>
      <c r="B142">
        <v>140</v>
      </c>
      <c r="C142" t="s">
        <v>28</v>
      </c>
      <c r="D142">
        <v>663.94</v>
      </c>
      <c r="E142" s="10" t="str">
        <f>Strategies!$B$7</f>
        <v>Product sharing</v>
      </c>
    </row>
    <row r="143" spans="1:6" x14ac:dyDescent="0.2">
      <c r="A143" s="124"/>
      <c r="B143">
        <v>141</v>
      </c>
      <c r="C143" t="s">
        <v>29</v>
      </c>
      <c r="D143">
        <v>1952.8</v>
      </c>
      <c r="E143" s="10" t="str">
        <f>Strategies!$B$7</f>
        <v>Product sharing</v>
      </c>
    </row>
    <row r="144" spans="1:6" x14ac:dyDescent="0.2">
      <c r="A144" s="124">
        <v>48</v>
      </c>
      <c r="B144">
        <v>142</v>
      </c>
      <c r="C144" t="s">
        <v>67</v>
      </c>
      <c r="D144">
        <v>7.2775999999999996</v>
      </c>
      <c r="E144" s="10" t="str">
        <f>Strategies!$B$7</f>
        <v>Product sharing</v>
      </c>
    </row>
    <row r="145" spans="1:5" x14ac:dyDescent="0.2">
      <c r="A145" s="124"/>
      <c r="B145">
        <v>143</v>
      </c>
      <c r="C145" t="s">
        <v>28</v>
      </c>
      <c r="D145">
        <v>24.744</v>
      </c>
      <c r="E145" s="10" t="str">
        <f>Strategies!$B$7</f>
        <v>Product sharing</v>
      </c>
    </row>
    <row r="146" spans="1:5" x14ac:dyDescent="0.2">
      <c r="A146" s="124"/>
      <c r="B146">
        <v>144</v>
      </c>
      <c r="C146" t="s">
        <v>29</v>
      </c>
      <c r="D146">
        <v>72.775999999999996</v>
      </c>
      <c r="E146" s="10" t="str">
        <f>Strategies!$B$7</f>
        <v>Product sharing</v>
      </c>
    </row>
    <row r="147" spans="1:5" x14ac:dyDescent="0.2">
      <c r="A147" s="124">
        <v>49</v>
      </c>
      <c r="B147">
        <v>145</v>
      </c>
      <c r="C147" t="s">
        <v>60</v>
      </c>
      <c r="D147">
        <v>0.59438000000000002</v>
      </c>
      <c r="E147" s="10" t="str">
        <f>Strategies!$B$7</f>
        <v>Product sharing</v>
      </c>
    </row>
    <row r="148" spans="1:5" x14ac:dyDescent="0.2">
      <c r="A148" s="124"/>
      <c r="B148">
        <v>146</v>
      </c>
      <c r="C148" t="s">
        <v>28</v>
      </c>
      <c r="D148">
        <v>2.0209000000000001</v>
      </c>
      <c r="E148" s="10" t="str">
        <f>Strategies!$B$7</f>
        <v>Product sharing</v>
      </c>
    </row>
    <row r="149" spans="1:5" x14ac:dyDescent="0.2">
      <c r="A149" s="124"/>
      <c r="B149">
        <v>147</v>
      </c>
      <c r="C149" t="s">
        <v>29</v>
      </c>
      <c r="D149">
        <v>5.9438000000000004</v>
      </c>
      <c r="E149" s="10" t="str">
        <f>Strategies!$B$7</f>
        <v>Product sharing</v>
      </c>
    </row>
  </sheetData>
  <mergeCells count="49">
    <mergeCell ref="A12:A14"/>
    <mergeCell ref="A123:A125"/>
    <mergeCell ref="A126:A128"/>
    <mergeCell ref="A129:A131"/>
    <mergeCell ref="A132:A134"/>
    <mergeCell ref="A57:A59"/>
    <mergeCell ref="A114:A116"/>
    <mergeCell ref="A96:A98"/>
    <mergeCell ref="A30:A32"/>
    <mergeCell ref="A93:A95"/>
    <mergeCell ref="A90:A92"/>
    <mergeCell ref="A87:A89"/>
    <mergeCell ref="A84:A86"/>
    <mergeCell ref="A81:A83"/>
    <mergeCell ref="A78:A80"/>
    <mergeCell ref="A75:A77"/>
    <mergeCell ref="A9:A11"/>
    <mergeCell ref="A6:A8"/>
    <mergeCell ref="A3:A5"/>
    <mergeCell ref="A54:A56"/>
    <mergeCell ref="A51:A53"/>
    <mergeCell ref="A48:A50"/>
    <mergeCell ref="A45:A47"/>
    <mergeCell ref="A42:A44"/>
    <mergeCell ref="A39:A41"/>
    <mergeCell ref="A36:A38"/>
    <mergeCell ref="A27:A29"/>
    <mergeCell ref="A24:A26"/>
    <mergeCell ref="A21:A23"/>
    <mergeCell ref="A18:A20"/>
    <mergeCell ref="A15:A17"/>
    <mergeCell ref="A33:A35"/>
    <mergeCell ref="A72:A74"/>
    <mergeCell ref="A69:A71"/>
    <mergeCell ref="A66:A68"/>
    <mergeCell ref="A63:A65"/>
    <mergeCell ref="A60:A62"/>
    <mergeCell ref="A99:A101"/>
    <mergeCell ref="A102:A104"/>
    <mergeCell ref="A105:A107"/>
    <mergeCell ref="A108:A110"/>
    <mergeCell ref="A111:A113"/>
    <mergeCell ref="A138:A140"/>
    <mergeCell ref="A141:A143"/>
    <mergeCell ref="A144:A146"/>
    <mergeCell ref="A147:A149"/>
    <mergeCell ref="A117:A119"/>
    <mergeCell ref="A120:A122"/>
    <mergeCell ref="A135:A137"/>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workbookViewId="0">
      <selection activeCell="C3" sqref="C3"/>
    </sheetView>
  </sheetViews>
  <sheetFormatPr defaultRowHeight="12.75" x14ac:dyDescent="0.2"/>
  <cols>
    <col min="1" max="1" width="33.5703125" bestFit="1" customWidth="1"/>
    <col min="2" max="2" width="5.140625" customWidth="1"/>
    <col min="3" max="3" width="9.28515625" bestFit="1" customWidth="1"/>
    <col min="4" max="4" width="8.85546875" customWidth="1"/>
    <col min="5" max="5" width="19.140625" bestFit="1" customWidth="1"/>
    <col min="6" max="7" width="9.42578125" bestFit="1" customWidth="1"/>
    <col min="8" max="8" width="10.28515625" bestFit="1" customWidth="1"/>
  </cols>
  <sheetData>
    <row r="1" spans="1:14" x14ac:dyDescent="0.2">
      <c r="A1" s="48" t="s">
        <v>126</v>
      </c>
    </row>
    <row r="2" spans="1:14" x14ac:dyDescent="0.2">
      <c r="A2" t="s">
        <v>241</v>
      </c>
      <c r="C2" t="s">
        <v>127</v>
      </c>
      <c r="F2" t="s">
        <v>74</v>
      </c>
      <c r="G2" t="s">
        <v>75</v>
      </c>
      <c r="H2" t="s">
        <v>76</v>
      </c>
      <c r="N2" t="s">
        <v>125</v>
      </c>
    </row>
    <row r="3" spans="1:14" x14ac:dyDescent="0.2">
      <c r="A3" s="41" t="s">
        <v>45</v>
      </c>
      <c r="B3" t="s">
        <v>79</v>
      </c>
      <c r="C3" s="44">
        <v>1465</v>
      </c>
      <c r="D3" s="44"/>
      <c r="E3" s="41" t="s">
        <v>45</v>
      </c>
      <c r="F3" s="44">
        <f>C3*-1</f>
        <v>-1465</v>
      </c>
      <c r="G3" s="44">
        <f>C4*-1</f>
        <v>-5763.6</v>
      </c>
      <c r="H3" s="44">
        <f>C5*-1</f>
        <v>-12685</v>
      </c>
      <c r="J3" s="41" t="s">
        <v>45</v>
      </c>
      <c r="K3" s="44">
        <f>G3</f>
        <v>-5763.6</v>
      </c>
      <c r="L3" s="63"/>
      <c r="N3" s="63"/>
    </row>
    <row r="4" spans="1:14" x14ac:dyDescent="0.2">
      <c r="A4" s="41" t="s">
        <v>45</v>
      </c>
      <c r="B4" t="s">
        <v>28</v>
      </c>
      <c r="C4" s="44">
        <v>5763.6</v>
      </c>
      <c r="D4" s="44"/>
      <c r="E4" s="42" t="s">
        <v>77</v>
      </c>
      <c r="F4" s="44">
        <f>C6*-1</f>
        <v>-465.68</v>
      </c>
      <c r="G4" s="44">
        <f>C7*-1</f>
        <v>-1753.7</v>
      </c>
      <c r="H4" s="44">
        <f>C8*-1</f>
        <v>-4873.7</v>
      </c>
      <c r="J4" s="42" t="s">
        <v>77</v>
      </c>
      <c r="K4" s="44">
        <f t="shared" ref="K4:K5" si="0">G4</f>
        <v>-1753.7</v>
      </c>
      <c r="L4" s="63"/>
      <c r="N4" s="63"/>
    </row>
    <row r="5" spans="1:14" x14ac:dyDescent="0.2">
      <c r="A5" s="41" t="s">
        <v>45</v>
      </c>
      <c r="B5" t="s">
        <v>29</v>
      </c>
      <c r="C5" s="44">
        <v>12685</v>
      </c>
      <c r="D5" s="44"/>
      <c r="E5" s="43" t="s">
        <v>38</v>
      </c>
      <c r="F5" s="44">
        <f>C9*-1</f>
        <v>-1093.9000000000001</v>
      </c>
      <c r="G5" s="44">
        <f>C10*-1</f>
        <v>-5346.8</v>
      </c>
      <c r="H5" s="44">
        <f>C11*-1</f>
        <v>-12678</v>
      </c>
      <c r="J5" s="43" t="s">
        <v>38</v>
      </c>
      <c r="K5" s="44">
        <f t="shared" si="0"/>
        <v>-5346.8</v>
      </c>
      <c r="L5" s="63"/>
      <c r="N5" s="63"/>
    </row>
    <row r="6" spans="1:14" x14ac:dyDescent="0.2">
      <c r="A6" s="42" t="s">
        <v>78</v>
      </c>
      <c r="B6" t="s">
        <v>79</v>
      </c>
      <c r="C6" s="44">
        <v>465.68</v>
      </c>
      <c r="D6" s="44"/>
      <c r="F6" s="44"/>
      <c r="G6" s="44"/>
      <c r="H6" s="44"/>
    </row>
    <row r="7" spans="1:14" x14ac:dyDescent="0.2">
      <c r="A7" s="42" t="s">
        <v>78</v>
      </c>
      <c r="B7" t="s">
        <v>28</v>
      </c>
      <c r="C7" s="44">
        <v>1753.7</v>
      </c>
      <c r="D7" s="44"/>
      <c r="E7" s="50"/>
      <c r="F7" s="62"/>
      <c r="G7" s="62"/>
      <c r="H7" s="62"/>
      <c r="K7" s="44" t="s">
        <v>238</v>
      </c>
      <c r="L7" s="44" t="s">
        <v>79</v>
      </c>
      <c r="M7" s="44" t="s">
        <v>29</v>
      </c>
    </row>
    <row r="8" spans="1:14" x14ac:dyDescent="0.2">
      <c r="A8" s="42" t="s">
        <v>78</v>
      </c>
      <c r="B8" t="s">
        <v>29</v>
      </c>
      <c r="C8" s="44">
        <v>4873.7</v>
      </c>
      <c r="D8" s="44"/>
      <c r="E8" s="50"/>
      <c r="F8" s="62"/>
      <c r="G8" s="62"/>
      <c r="H8" s="62"/>
      <c r="J8" s="41" t="s">
        <v>45</v>
      </c>
      <c r="K8" s="63">
        <f>K3</f>
        <v>-5763.6</v>
      </c>
      <c r="L8" s="63">
        <f>K8-F3</f>
        <v>-4298.6000000000004</v>
      </c>
      <c r="M8" s="63">
        <f>H3-K8</f>
        <v>-6921.4</v>
      </c>
    </row>
    <row r="9" spans="1:14" x14ac:dyDescent="0.2">
      <c r="A9" s="43" t="s">
        <v>38</v>
      </c>
      <c r="B9" t="s">
        <v>79</v>
      </c>
      <c r="C9" s="44">
        <v>1093.9000000000001</v>
      </c>
      <c r="D9" s="44"/>
      <c r="E9" s="50"/>
      <c r="F9" s="80"/>
      <c r="G9" s="62"/>
      <c r="H9" s="80"/>
      <c r="J9" s="42" t="s">
        <v>77</v>
      </c>
      <c r="K9" s="63">
        <f t="shared" ref="K9:K10" si="1">K4</f>
        <v>-1753.7</v>
      </c>
      <c r="L9" s="63">
        <f t="shared" ref="L9:L10" si="2">K9-F4</f>
        <v>-1288.02</v>
      </c>
      <c r="M9" s="63">
        <f t="shared" ref="M9:M10" si="3">H4-K9</f>
        <v>-3120</v>
      </c>
    </row>
    <row r="10" spans="1:14" x14ac:dyDescent="0.2">
      <c r="A10" s="43" t="s">
        <v>38</v>
      </c>
      <c r="B10" t="s">
        <v>28</v>
      </c>
      <c r="C10" s="44">
        <v>5346.8</v>
      </c>
      <c r="D10" s="44"/>
      <c r="E10" s="50"/>
      <c r="F10" s="80"/>
      <c r="G10" s="80"/>
      <c r="H10" s="62"/>
      <c r="J10" s="43" t="s">
        <v>38</v>
      </c>
      <c r="K10" s="63">
        <f t="shared" si="1"/>
        <v>-5346.8</v>
      </c>
      <c r="L10" s="63">
        <f t="shared" si="2"/>
        <v>-4252.8999999999996</v>
      </c>
      <c r="M10" s="63">
        <f t="shared" si="3"/>
        <v>-7331.2</v>
      </c>
    </row>
    <row r="11" spans="1:14" x14ac:dyDescent="0.2">
      <c r="A11" s="43" t="s">
        <v>38</v>
      </c>
      <c r="B11" t="s">
        <v>29</v>
      </c>
      <c r="C11" s="44">
        <v>12678</v>
      </c>
      <c r="D11" s="44"/>
    </row>
    <row r="13" spans="1:14" x14ac:dyDescent="0.2">
      <c r="A13" s="48" t="s">
        <v>237</v>
      </c>
    </row>
    <row r="14" spans="1:14" x14ac:dyDescent="0.2">
      <c r="B14" s="50"/>
      <c r="C14" t="s">
        <v>127</v>
      </c>
      <c r="E14" s="50"/>
      <c r="F14" s="50"/>
      <c r="G14" s="50"/>
      <c r="H14" s="50"/>
    </row>
    <row r="15" spans="1:14" x14ac:dyDescent="0.2">
      <c r="B15" s="50" t="s">
        <v>120</v>
      </c>
      <c r="C15" s="62">
        <v>2997.3</v>
      </c>
      <c r="E15" s="50"/>
      <c r="H15" s="50"/>
    </row>
    <row r="16" spans="1:14" x14ac:dyDescent="0.2">
      <c r="B16" s="50" t="s">
        <v>238</v>
      </c>
      <c r="C16" s="62">
        <v>12387</v>
      </c>
      <c r="E16" s="50"/>
      <c r="H16" s="50"/>
    </row>
    <row r="17" spans="1:8" x14ac:dyDescent="0.2">
      <c r="B17" s="50" t="s">
        <v>122</v>
      </c>
      <c r="C17" s="62">
        <v>27620</v>
      </c>
      <c r="E17" s="50"/>
      <c r="H17" s="50"/>
    </row>
    <row r="18" spans="1:8" x14ac:dyDescent="0.2">
      <c r="B18" s="50"/>
      <c r="C18" s="62"/>
      <c r="D18" s="62"/>
      <c r="E18" s="50"/>
      <c r="F18" s="50"/>
      <c r="G18" s="50"/>
      <c r="H18" s="50"/>
    </row>
    <row r="19" spans="1:8" x14ac:dyDescent="0.2">
      <c r="A19" t="s">
        <v>240</v>
      </c>
    </row>
    <row r="20" spans="1:8" s="13" customFormat="1" x14ac:dyDescent="0.2">
      <c r="A20" s="71" t="s">
        <v>109</v>
      </c>
    </row>
    <row r="21" spans="1:8" s="13" customFormat="1" x14ac:dyDescent="0.2">
      <c r="C21" s="13" t="s">
        <v>115</v>
      </c>
      <c r="F21" s="13" t="s">
        <v>74</v>
      </c>
      <c r="G21" s="13" t="s">
        <v>75</v>
      </c>
      <c r="H21" s="13" t="s">
        <v>76</v>
      </c>
    </row>
    <row r="22" spans="1:8" s="13" customFormat="1" x14ac:dyDescent="0.2">
      <c r="A22" s="72" t="s">
        <v>45</v>
      </c>
      <c r="B22" s="13" t="s">
        <v>79</v>
      </c>
      <c r="C22" s="73">
        <v>747.42</v>
      </c>
      <c r="E22" s="72" t="s">
        <v>45</v>
      </c>
      <c r="F22" s="74">
        <f>C22*-1</f>
        <v>-747.42</v>
      </c>
      <c r="G22" s="74">
        <f>C23*-1</f>
        <v>-1884.8</v>
      </c>
      <c r="H22" s="73">
        <f>C24*-1</f>
        <v>-3371</v>
      </c>
    </row>
    <row r="23" spans="1:8" s="13" customFormat="1" x14ac:dyDescent="0.2">
      <c r="A23" s="72" t="s">
        <v>45</v>
      </c>
      <c r="B23" s="13" t="s">
        <v>28</v>
      </c>
      <c r="C23" s="73">
        <v>1884.8</v>
      </c>
      <c r="E23" s="75" t="s">
        <v>77</v>
      </c>
      <c r="F23" s="74">
        <f>C25*-1</f>
        <v>-1166.2</v>
      </c>
      <c r="G23" s="74">
        <f>C26*-1</f>
        <v>-2040.6</v>
      </c>
      <c r="H23" s="74">
        <f>C27*-1</f>
        <v>-6349.5</v>
      </c>
    </row>
    <row r="24" spans="1:8" s="13" customFormat="1" x14ac:dyDescent="0.2">
      <c r="A24" s="72" t="s">
        <v>45</v>
      </c>
      <c r="B24" s="13" t="s">
        <v>29</v>
      </c>
      <c r="C24" s="73">
        <v>3371</v>
      </c>
      <c r="E24" s="76" t="s">
        <v>38</v>
      </c>
      <c r="F24" s="74">
        <f>C28*-1</f>
        <v>-3639.1</v>
      </c>
      <c r="G24" s="73">
        <f>C29*-1</f>
        <v>-10792</v>
      </c>
      <c r="H24" s="73">
        <f>C30*-1</f>
        <v>-21806</v>
      </c>
    </row>
    <row r="25" spans="1:8" s="13" customFormat="1" x14ac:dyDescent="0.2">
      <c r="A25" s="75" t="s">
        <v>78</v>
      </c>
      <c r="B25" s="13" t="s">
        <v>79</v>
      </c>
      <c r="C25" s="73">
        <v>1166.2</v>
      </c>
    </row>
    <row r="26" spans="1:8" s="13" customFormat="1" x14ac:dyDescent="0.2">
      <c r="A26" s="75" t="s">
        <v>78</v>
      </c>
      <c r="B26" s="13" t="s">
        <v>28</v>
      </c>
      <c r="C26" s="73">
        <v>2040.6</v>
      </c>
    </row>
    <row r="27" spans="1:8" s="13" customFormat="1" x14ac:dyDescent="0.2">
      <c r="A27" s="75" t="s">
        <v>78</v>
      </c>
      <c r="B27" s="13" t="s">
        <v>29</v>
      </c>
      <c r="C27" s="73">
        <v>6349.5</v>
      </c>
    </row>
    <row r="28" spans="1:8" s="13" customFormat="1" x14ac:dyDescent="0.2">
      <c r="A28" s="76" t="s">
        <v>38</v>
      </c>
      <c r="B28" s="13" t="s">
        <v>79</v>
      </c>
      <c r="C28" s="73">
        <v>3639.1</v>
      </c>
    </row>
    <row r="29" spans="1:8" s="13" customFormat="1" x14ac:dyDescent="0.2">
      <c r="A29" s="76" t="s">
        <v>38</v>
      </c>
      <c r="B29" s="13" t="s">
        <v>28</v>
      </c>
      <c r="C29" s="73">
        <v>10792</v>
      </c>
    </row>
    <row r="30" spans="1:8" s="13" customFormat="1" x14ac:dyDescent="0.2">
      <c r="A30" s="76" t="s">
        <v>38</v>
      </c>
      <c r="B30" s="13" t="s">
        <v>29</v>
      </c>
      <c r="C30" s="73">
        <v>21806</v>
      </c>
    </row>
    <row r="31" spans="1:8" s="13" customFormat="1" x14ac:dyDescent="0.2"/>
    <row r="32" spans="1:8" s="13" customFormat="1" x14ac:dyDescent="0.2">
      <c r="A32" s="71" t="s">
        <v>108</v>
      </c>
    </row>
    <row r="33" spans="1:8" s="13" customFormat="1" x14ac:dyDescent="0.2">
      <c r="C33" s="13" t="s">
        <v>115</v>
      </c>
      <c r="F33" s="13" t="s">
        <v>74</v>
      </c>
      <c r="G33" s="13" t="s">
        <v>75</v>
      </c>
      <c r="H33" s="13" t="s">
        <v>76</v>
      </c>
    </row>
    <row r="34" spans="1:8" s="13" customFormat="1" x14ac:dyDescent="0.2">
      <c r="A34" s="72" t="s">
        <v>45</v>
      </c>
      <c r="B34" s="13" t="s">
        <v>79</v>
      </c>
      <c r="C34" s="73">
        <v>2352.9</v>
      </c>
      <c r="E34" s="72" t="s">
        <v>45</v>
      </c>
      <c r="F34" s="73">
        <f>C34</f>
        <v>2352.9</v>
      </c>
      <c r="G34" s="73">
        <f>C35</f>
        <v>6996.2</v>
      </c>
      <c r="H34" s="73">
        <f>C36</f>
        <v>14474</v>
      </c>
    </row>
    <row r="35" spans="1:8" s="13" customFormat="1" x14ac:dyDescent="0.2">
      <c r="A35" s="72" t="s">
        <v>45</v>
      </c>
      <c r="B35" s="13" t="s">
        <v>28</v>
      </c>
      <c r="C35" s="73">
        <v>6996.2</v>
      </c>
      <c r="E35" s="75" t="s">
        <v>77</v>
      </c>
      <c r="F35" s="73">
        <f>C37</f>
        <v>1166.2</v>
      </c>
      <c r="G35" s="73">
        <f>C38</f>
        <v>2040.6</v>
      </c>
      <c r="H35" s="73">
        <f>C39</f>
        <v>6349.5</v>
      </c>
    </row>
    <row r="36" spans="1:8" s="13" customFormat="1" x14ac:dyDescent="0.2">
      <c r="A36" s="72" t="s">
        <v>45</v>
      </c>
      <c r="B36" s="13" t="s">
        <v>29</v>
      </c>
      <c r="C36" s="73">
        <v>14474</v>
      </c>
      <c r="E36" s="76" t="s">
        <v>38</v>
      </c>
      <c r="F36" s="73">
        <f>C40</f>
        <v>3639.1</v>
      </c>
      <c r="G36" s="73">
        <f>C41</f>
        <v>10792</v>
      </c>
      <c r="H36" s="73">
        <f>C42</f>
        <v>21806</v>
      </c>
    </row>
    <row r="37" spans="1:8" s="13" customFormat="1" x14ac:dyDescent="0.2">
      <c r="A37" s="75" t="s">
        <v>78</v>
      </c>
      <c r="B37" s="13" t="s">
        <v>79</v>
      </c>
      <c r="C37" s="73">
        <v>1166.2</v>
      </c>
    </row>
    <row r="38" spans="1:8" s="13" customFormat="1" x14ac:dyDescent="0.2">
      <c r="A38" s="75" t="s">
        <v>78</v>
      </c>
      <c r="B38" s="13" t="s">
        <v>28</v>
      </c>
      <c r="C38" s="73">
        <v>2040.6</v>
      </c>
    </row>
    <row r="39" spans="1:8" s="13" customFormat="1" x14ac:dyDescent="0.2">
      <c r="A39" s="75" t="s">
        <v>78</v>
      </c>
      <c r="B39" s="13" t="s">
        <v>29</v>
      </c>
      <c r="C39" s="73">
        <v>6349.5</v>
      </c>
    </row>
    <row r="40" spans="1:8" s="13" customFormat="1" x14ac:dyDescent="0.2">
      <c r="A40" s="76" t="s">
        <v>38</v>
      </c>
      <c r="B40" s="13" t="s">
        <v>79</v>
      </c>
      <c r="C40" s="73">
        <v>3639.1</v>
      </c>
    </row>
    <row r="41" spans="1:8" s="13" customFormat="1" x14ac:dyDescent="0.2">
      <c r="A41" s="76" t="s">
        <v>38</v>
      </c>
      <c r="B41" s="13" t="s">
        <v>28</v>
      </c>
      <c r="C41" s="73">
        <v>10792</v>
      </c>
    </row>
    <row r="42" spans="1:8" s="13" customFormat="1" x14ac:dyDescent="0.2">
      <c r="A42" s="76" t="s">
        <v>38</v>
      </c>
      <c r="B42" s="13" t="s">
        <v>29</v>
      </c>
      <c r="C42" s="73">
        <v>21806</v>
      </c>
    </row>
    <row r="43" spans="1:8" s="13" customFormat="1" x14ac:dyDescent="0.2"/>
    <row r="44" spans="1:8" s="13" customFormat="1" x14ac:dyDescent="0.2">
      <c r="A44" s="71" t="s">
        <v>110</v>
      </c>
    </row>
    <row r="45" spans="1:8" s="13" customFormat="1" x14ac:dyDescent="0.2">
      <c r="C45" s="13" t="s">
        <v>115</v>
      </c>
      <c r="F45" s="13" t="s">
        <v>74</v>
      </c>
      <c r="G45" s="13" t="s">
        <v>75</v>
      </c>
      <c r="H45" s="13" t="s">
        <v>76</v>
      </c>
    </row>
    <row r="46" spans="1:8" s="13" customFormat="1" x14ac:dyDescent="0.2">
      <c r="A46" s="72" t="s">
        <v>45</v>
      </c>
      <c r="B46" s="13" t="s">
        <v>79</v>
      </c>
      <c r="C46" s="73">
        <v>1515.7</v>
      </c>
      <c r="E46" s="72" t="s">
        <v>45</v>
      </c>
      <c r="F46" s="74">
        <f>C46*-1</f>
        <v>-1515.7</v>
      </c>
      <c r="G46" s="74">
        <f>C47*-1</f>
        <v>-5911.1</v>
      </c>
      <c r="H46" s="73">
        <f>C48*-1</f>
        <v>-13740</v>
      </c>
    </row>
    <row r="47" spans="1:8" s="13" customFormat="1" x14ac:dyDescent="0.2">
      <c r="A47" s="72" t="s">
        <v>45</v>
      </c>
      <c r="B47" s="13" t="s">
        <v>28</v>
      </c>
      <c r="C47" s="73">
        <v>5911.1</v>
      </c>
      <c r="E47" s="75" t="s">
        <v>77</v>
      </c>
      <c r="F47" s="74">
        <f>C49*-1</f>
        <v>-747.72</v>
      </c>
      <c r="G47" s="74">
        <f>C50*-1</f>
        <v>-2142.1999999999998</v>
      </c>
      <c r="H47" s="73">
        <f>C51*-1</f>
        <v>-6079</v>
      </c>
    </row>
    <row r="48" spans="1:8" s="13" customFormat="1" x14ac:dyDescent="0.2">
      <c r="A48" s="72" t="s">
        <v>45</v>
      </c>
      <c r="B48" s="13" t="s">
        <v>29</v>
      </c>
      <c r="C48" s="73">
        <v>13740</v>
      </c>
      <c r="E48" s="76" t="s">
        <v>38</v>
      </c>
      <c r="F48" s="74">
        <f>C52*-1</f>
        <v>-1904.6</v>
      </c>
      <c r="G48" s="74">
        <f>C53*-1</f>
        <v>-9286.7000000000007</v>
      </c>
      <c r="H48" s="73">
        <f>C54*-1</f>
        <v>-21806</v>
      </c>
    </row>
    <row r="49" spans="1:3" s="13" customFormat="1" x14ac:dyDescent="0.2">
      <c r="A49" s="75" t="s">
        <v>78</v>
      </c>
      <c r="B49" s="13" t="s">
        <v>79</v>
      </c>
      <c r="C49" s="73">
        <v>747.72</v>
      </c>
    </row>
    <row r="50" spans="1:3" s="13" customFormat="1" x14ac:dyDescent="0.2">
      <c r="A50" s="75" t="s">
        <v>78</v>
      </c>
      <c r="B50" s="13" t="s">
        <v>28</v>
      </c>
      <c r="C50" s="73">
        <v>2142.1999999999998</v>
      </c>
    </row>
    <row r="51" spans="1:3" s="13" customFormat="1" x14ac:dyDescent="0.2">
      <c r="A51" s="75" t="s">
        <v>78</v>
      </c>
      <c r="B51" s="13" t="s">
        <v>29</v>
      </c>
      <c r="C51" s="73">
        <v>6079</v>
      </c>
    </row>
    <row r="52" spans="1:3" s="13" customFormat="1" x14ac:dyDescent="0.2">
      <c r="A52" s="76" t="s">
        <v>38</v>
      </c>
      <c r="B52" s="13" t="s">
        <v>79</v>
      </c>
      <c r="C52" s="73">
        <v>1904.6</v>
      </c>
    </row>
    <row r="53" spans="1:3" s="13" customFormat="1" x14ac:dyDescent="0.2">
      <c r="A53" s="76" t="s">
        <v>38</v>
      </c>
      <c r="B53" s="13" t="s">
        <v>28</v>
      </c>
      <c r="C53" s="73">
        <v>9286.7000000000007</v>
      </c>
    </row>
    <row r="54" spans="1:3" s="13" customFormat="1" x14ac:dyDescent="0.2">
      <c r="A54" s="76" t="s">
        <v>38</v>
      </c>
      <c r="B54" s="13" t="s">
        <v>29</v>
      </c>
      <c r="C54" s="73">
        <v>21806</v>
      </c>
    </row>
    <row r="55" spans="1:3" s="13" customFormat="1" x14ac:dyDescent="0.2"/>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A28" sqref="A28"/>
    </sheetView>
  </sheetViews>
  <sheetFormatPr defaultRowHeight="12.75" x14ac:dyDescent="0.2"/>
  <cols>
    <col min="1" max="1" width="38" customWidth="1"/>
    <col min="2" max="2" width="5.140625" bestFit="1" customWidth="1"/>
    <col min="3" max="3" width="7.7109375" bestFit="1" customWidth="1"/>
    <col min="5" max="5" width="19.140625" bestFit="1" customWidth="1"/>
    <col min="6" max="6" width="7.85546875" bestFit="1" customWidth="1"/>
    <col min="7" max="7" width="9.28515625" bestFit="1" customWidth="1"/>
    <col min="8" max="8" width="8.28515625" bestFit="1" customWidth="1"/>
  </cols>
  <sheetData>
    <row r="1" spans="1:8" x14ac:dyDescent="0.2">
      <c r="A1" s="19"/>
    </row>
    <row r="2" spans="1:8" x14ac:dyDescent="0.2">
      <c r="A2" s="48" t="s">
        <v>116</v>
      </c>
    </row>
    <row r="3" spans="1:8" x14ac:dyDescent="0.2">
      <c r="C3" t="s">
        <v>115</v>
      </c>
      <c r="F3" t="s">
        <v>74</v>
      </c>
      <c r="G3" t="s">
        <v>75</v>
      </c>
      <c r="H3" t="s">
        <v>76</v>
      </c>
    </row>
    <row r="4" spans="1:8" x14ac:dyDescent="0.2">
      <c r="A4" s="7" t="str">
        <f>'Savings by case study'!$D5</f>
        <v>Reduce steel without material or alloy changes to cars sold to UK consumers</v>
      </c>
      <c r="B4" s="7" t="s">
        <v>79</v>
      </c>
      <c r="C4" s="51">
        <f>'Savings by case study'!G5</f>
        <v>194.38820000000001</v>
      </c>
      <c r="E4" s="41" t="s">
        <v>118</v>
      </c>
      <c r="F4" s="44">
        <f>C4+C7+C10</f>
        <v>509.26525000000004</v>
      </c>
      <c r="G4" s="44">
        <f>C5+C8+C11</f>
        <v>1526.3288200000002</v>
      </c>
      <c r="H4" s="44">
        <f>C6+C9+C12</f>
        <v>3624.5623000000001</v>
      </c>
    </row>
    <row r="5" spans="1:8" x14ac:dyDescent="0.2">
      <c r="A5" s="7" t="str">
        <f>'Savings by case study'!D$5</f>
        <v>Reduce steel without material or alloy changes to cars sold to UK consumers</v>
      </c>
      <c r="B5" s="7" t="s">
        <v>28</v>
      </c>
      <c r="C5" s="51">
        <f>'Savings by case study'!G6</f>
        <v>971.90100000000007</v>
      </c>
      <c r="E5" s="42" t="s">
        <v>27</v>
      </c>
      <c r="F5" s="44">
        <f>C13</f>
        <v>54.614100000000001</v>
      </c>
      <c r="G5" s="44">
        <f>C14</f>
        <v>273.07099999999997</v>
      </c>
      <c r="H5" s="44">
        <f>C15</f>
        <v>546.14099999999996</v>
      </c>
    </row>
    <row r="6" spans="1:8" x14ac:dyDescent="0.2">
      <c r="A6" s="7" t="str">
        <f>'Savings by case study'!D$5</f>
        <v>Reduce steel without material or alloy changes to cars sold to UK consumers</v>
      </c>
      <c r="B6" s="7" t="s">
        <v>29</v>
      </c>
      <c r="C6" s="51">
        <f>'Savings by case study'!G7</f>
        <v>2650.335</v>
      </c>
      <c r="E6" s="43" t="s">
        <v>119</v>
      </c>
      <c r="F6" s="44">
        <f>C16</f>
        <v>554.54899999999998</v>
      </c>
      <c r="G6" s="44">
        <f>C17</f>
        <v>2218.2199999999998</v>
      </c>
      <c r="H6" s="44">
        <f>C18</f>
        <v>5041.2999999999993</v>
      </c>
    </row>
    <row r="7" spans="1:8" x14ac:dyDescent="0.2">
      <c r="A7" s="41" t="str">
        <f>'Savings by case study'!D$26</f>
        <v>Reduce aluminium without material or alloy changes in cars sold to UK consumers</v>
      </c>
      <c r="B7" s="7" t="s">
        <v>79</v>
      </c>
      <c r="C7" s="52">
        <f>'Savings by case study'!G26</f>
        <v>3.13205</v>
      </c>
      <c r="E7" s="50"/>
      <c r="F7" s="44"/>
      <c r="G7" s="44"/>
      <c r="H7" s="44"/>
    </row>
    <row r="8" spans="1:8" x14ac:dyDescent="0.2">
      <c r="A8" s="41" t="str">
        <f>'Savings by case study'!D$26</f>
        <v>Reduce aluminium without material or alloy changes in cars sold to UK consumers</v>
      </c>
      <c r="B8" s="7" t="s">
        <v>28</v>
      </c>
      <c r="C8" s="52">
        <f>'Savings by case study'!G27</f>
        <v>12.52782</v>
      </c>
      <c r="F8" t="s">
        <v>120</v>
      </c>
      <c r="G8" t="s">
        <v>121</v>
      </c>
      <c r="H8" t="s">
        <v>122</v>
      </c>
    </row>
    <row r="9" spans="1:8" x14ac:dyDescent="0.2">
      <c r="A9" s="41" t="str">
        <f>'Savings by case study'!D$26</f>
        <v>Reduce aluminium without material or alloy changes in cars sold to UK consumers</v>
      </c>
      <c r="B9" s="7" t="s">
        <v>29</v>
      </c>
      <c r="C9" s="52">
        <f>'Savings by case study'!G28</f>
        <v>23.7273</v>
      </c>
      <c r="E9" s="41" t="s">
        <v>118</v>
      </c>
      <c r="F9" s="44">
        <f>F4*-1</f>
        <v>-509.26525000000004</v>
      </c>
      <c r="G9" s="44">
        <f>(G4-F4)*-1</f>
        <v>-1017.0635700000001</v>
      </c>
      <c r="H9" s="44">
        <f>(H4-G4)*-1</f>
        <v>-2098.2334799999999</v>
      </c>
    </row>
    <row r="10" spans="1:8" x14ac:dyDescent="0.2">
      <c r="A10" s="41" t="str">
        <f>'Savings by case study'!D$29</f>
        <v xml:space="preserve">Additional weight saving of car bodies sold to UK consumers (i.e. metal products excl. steel and aluminium)) </v>
      </c>
      <c r="B10" s="7" t="s">
        <v>79</v>
      </c>
      <c r="C10" s="52">
        <f>'Savings by case study'!G29</f>
        <v>311.745</v>
      </c>
      <c r="E10" s="42" t="s">
        <v>27</v>
      </c>
      <c r="F10" s="44">
        <f t="shared" ref="F10:F11" si="0">F5*-1</f>
        <v>-54.614100000000001</v>
      </c>
      <c r="G10" s="44">
        <f t="shared" ref="G10:H10" si="1">(G5-F5)*-1</f>
        <v>-218.45689999999996</v>
      </c>
      <c r="H10" s="44">
        <f t="shared" si="1"/>
        <v>-273.07</v>
      </c>
    </row>
    <row r="11" spans="1:8" x14ac:dyDescent="0.2">
      <c r="A11" s="41" t="str">
        <f>'Savings by case study'!D$29</f>
        <v xml:space="preserve">Additional weight saving of car bodies sold to UK consumers (i.e. metal products excl. steel and aluminium)) </v>
      </c>
      <c r="B11" s="7" t="s">
        <v>28</v>
      </c>
      <c r="C11" s="52">
        <f>'Savings by case study'!G30</f>
        <v>541.9</v>
      </c>
      <c r="E11" s="43" t="s">
        <v>119</v>
      </c>
      <c r="F11" s="44">
        <f t="shared" si="0"/>
        <v>-554.54899999999998</v>
      </c>
      <c r="G11" s="44">
        <f t="shared" ref="G11:H11" si="2">(G6-F6)*-1</f>
        <v>-1663.6709999999998</v>
      </c>
      <c r="H11" s="44">
        <f t="shared" si="2"/>
        <v>-2823.0799999999995</v>
      </c>
    </row>
    <row r="12" spans="1:8" x14ac:dyDescent="0.2">
      <c r="A12" s="41" t="str">
        <f>'Savings by case study'!D$29</f>
        <v xml:space="preserve">Additional weight saving of car bodies sold to UK consumers (i.e. metal products excl. steel and aluminium)) </v>
      </c>
      <c r="B12" s="7" t="s">
        <v>29</v>
      </c>
      <c r="C12" s="52">
        <f>'Savings by case study'!G31</f>
        <v>950.5</v>
      </c>
      <c r="E12" s="50"/>
      <c r="F12" s="44"/>
      <c r="G12" s="44"/>
      <c r="H12" s="44"/>
    </row>
    <row r="13" spans="1:8" x14ac:dyDescent="0.2">
      <c r="A13" s="42" t="str">
        <f>'Savings by case study'!D$92</f>
        <v>Car clubs</v>
      </c>
      <c r="B13" s="42" t="s">
        <v>79</v>
      </c>
      <c r="C13" s="53">
        <f>'Savings by case study'!G92</f>
        <v>54.614100000000001</v>
      </c>
      <c r="F13" t="s">
        <v>120</v>
      </c>
      <c r="G13" t="s">
        <v>121</v>
      </c>
      <c r="H13" t="s">
        <v>122</v>
      </c>
    </row>
    <row r="14" spans="1:8" x14ac:dyDescent="0.2">
      <c r="A14" s="42" t="str">
        <f>'Savings by case study'!D$92</f>
        <v>Car clubs</v>
      </c>
      <c r="B14" s="42" t="s">
        <v>28</v>
      </c>
      <c r="C14" s="53">
        <f>'Savings by case study'!G93</f>
        <v>273.07099999999997</v>
      </c>
      <c r="E14" s="41" t="s">
        <v>118</v>
      </c>
      <c r="F14" s="44">
        <f>F4*-1</f>
        <v>-509.26525000000004</v>
      </c>
      <c r="G14" s="44">
        <f t="shared" ref="G14:H14" si="3">G4*-1</f>
        <v>-1526.3288200000002</v>
      </c>
      <c r="H14" s="44">
        <f t="shared" si="3"/>
        <v>-3624.5623000000001</v>
      </c>
    </row>
    <row r="15" spans="1:8" x14ac:dyDescent="0.2">
      <c r="A15" s="42" t="str">
        <f>'Savings by case study'!D$92</f>
        <v>Car clubs</v>
      </c>
      <c r="B15" s="42" t="s">
        <v>29</v>
      </c>
      <c r="C15" s="53">
        <f>'Savings by case study'!G94</f>
        <v>546.14099999999996</v>
      </c>
      <c r="E15" s="42" t="s">
        <v>27</v>
      </c>
      <c r="F15" s="44">
        <f t="shared" ref="F15:H16" si="4">F5*-1</f>
        <v>-54.614100000000001</v>
      </c>
      <c r="G15" s="44">
        <f t="shared" si="4"/>
        <v>-273.07099999999997</v>
      </c>
      <c r="H15" s="44">
        <f t="shared" si="4"/>
        <v>-546.14099999999996</v>
      </c>
    </row>
    <row r="16" spans="1:8" x14ac:dyDescent="0.2">
      <c r="A16" s="43" t="str">
        <f>'Savings by case study'!D$119</f>
        <v>Use cars longer</v>
      </c>
      <c r="B16" s="43" t="s">
        <v>117</v>
      </c>
      <c r="C16" s="54">
        <f>'Savings by case study'!G119</f>
        <v>554.54899999999998</v>
      </c>
      <c r="E16" s="43" t="s">
        <v>119</v>
      </c>
      <c r="F16" s="44">
        <f t="shared" si="4"/>
        <v>-554.54899999999998</v>
      </c>
      <c r="G16" s="44">
        <f t="shared" si="4"/>
        <v>-2218.2199999999998</v>
      </c>
      <c r="H16" s="44">
        <f t="shared" si="4"/>
        <v>-5041.2999999999993</v>
      </c>
    </row>
    <row r="17" spans="1:3" x14ac:dyDescent="0.2">
      <c r="A17" s="43" t="str">
        <f>'Savings by case study'!D$119</f>
        <v>Use cars longer</v>
      </c>
      <c r="B17" s="43" t="s">
        <v>28</v>
      </c>
      <c r="C17" s="54">
        <f>'Savings by case study'!G120</f>
        <v>2218.2199999999998</v>
      </c>
    </row>
    <row r="18" spans="1:3" x14ac:dyDescent="0.2">
      <c r="A18" s="43" t="str">
        <f>'Savings by case study'!D$119</f>
        <v>Use cars longer</v>
      </c>
      <c r="B18" s="43" t="s">
        <v>29</v>
      </c>
      <c r="C18" s="54">
        <f>'Savings by case study'!G121</f>
        <v>5041.2999999999993</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sheetViews>
  <sheetFormatPr defaultRowHeight="12.75" x14ac:dyDescent="0.2"/>
  <cols>
    <col min="1" max="1" width="2.5703125" customWidth="1"/>
    <col min="2" max="2" width="5" bestFit="1" customWidth="1"/>
    <col min="3" max="3" width="53" bestFit="1" customWidth="1"/>
    <col min="4" max="4" width="11.28515625" style="44" bestFit="1" customWidth="1"/>
    <col min="5" max="7" width="19.5703125" customWidth="1"/>
  </cols>
  <sheetData>
    <row r="1" spans="1:7" x14ac:dyDescent="0.2">
      <c r="A1" s="116" t="s">
        <v>297</v>
      </c>
    </row>
    <row r="2" spans="1:7" ht="15.75" x14ac:dyDescent="0.25">
      <c r="A2" s="92" t="s">
        <v>284</v>
      </c>
    </row>
    <row r="3" spans="1:7" x14ac:dyDescent="0.2">
      <c r="B3" s="3" t="s">
        <v>257</v>
      </c>
    </row>
    <row r="4" spans="1:7" x14ac:dyDescent="0.2">
      <c r="B4" s="3"/>
    </row>
    <row r="5" spans="1:7" s="3" customFormat="1" ht="25.5" customHeight="1" x14ac:dyDescent="0.2">
      <c r="D5" s="114" t="s">
        <v>280</v>
      </c>
      <c r="E5" s="115" t="s">
        <v>281</v>
      </c>
      <c r="F5" s="115" t="s">
        <v>282</v>
      </c>
      <c r="G5" s="115" t="s">
        <v>283</v>
      </c>
    </row>
    <row r="6" spans="1:7" x14ac:dyDescent="0.2">
      <c r="B6">
        <v>2013</v>
      </c>
      <c r="C6" t="s">
        <v>244</v>
      </c>
      <c r="D6" s="44">
        <v>921134.28405799996</v>
      </c>
      <c r="E6" s="91">
        <f>D6/$D$6</f>
        <v>1</v>
      </c>
    </row>
    <row r="7" spans="1:7" x14ac:dyDescent="0.2">
      <c r="C7" t="s">
        <v>245</v>
      </c>
      <c r="D7" s="44">
        <v>727015.69977000006</v>
      </c>
      <c r="E7" s="78">
        <f>D7/$D$6</f>
        <v>0.78926136216228704</v>
      </c>
      <c r="F7" s="91">
        <f>D7/$D$7</f>
        <v>1</v>
      </c>
    </row>
    <row r="8" spans="1:7" x14ac:dyDescent="0.2">
      <c r="C8" t="s">
        <v>246</v>
      </c>
      <c r="D8" s="44">
        <v>575767.59977000009</v>
      </c>
      <c r="E8" s="78">
        <f>D8/$D$6</f>
        <v>0.62506369563565867</v>
      </c>
      <c r="F8" s="113">
        <f t="shared" ref="F8:F10" si="0">D8/$D$7</f>
        <v>0.79196033861737913</v>
      </c>
      <c r="G8" s="91">
        <f>D8/$D$8</f>
        <v>1</v>
      </c>
    </row>
    <row r="9" spans="1:7" x14ac:dyDescent="0.2">
      <c r="C9" t="s">
        <v>254</v>
      </c>
      <c r="D9" s="44">
        <v>75258.81</v>
      </c>
      <c r="E9" s="78">
        <f>D9/$D$6</f>
        <v>8.1702322128812732E-2</v>
      </c>
      <c r="F9" s="113">
        <f t="shared" si="0"/>
        <v>0.10351744814287918</v>
      </c>
      <c r="G9" s="78">
        <f t="shared" ref="G9:G10" si="1">D9/$D$8</f>
        <v>0.13071039431545536</v>
      </c>
    </row>
    <row r="10" spans="1:7" x14ac:dyDescent="0.2">
      <c r="C10" t="s">
        <v>247</v>
      </c>
      <c r="D10" s="44">
        <v>151248.09999999998</v>
      </c>
      <c r="E10" s="78">
        <f>D10/$D$6</f>
        <v>0.16419766652662829</v>
      </c>
      <c r="F10" s="113">
        <f t="shared" si="0"/>
        <v>0.20803966138262087</v>
      </c>
      <c r="G10" s="78">
        <f t="shared" si="1"/>
        <v>0.26268949496362515</v>
      </c>
    </row>
    <row r="13" spans="1:7" x14ac:dyDescent="0.2">
      <c r="C13" t="s">
        <v>248</v>
      </c>
      <c r="D13" s="44">
        <v>3128.71</v>
      </c>
    </row>
    <row r="14" spans="1:7" x14ac:dyDescent="0.2">
      <c r="C14" t="s">
        <v>249</v>
      </c>
      <c r="D14" s="44">
        <v>13087.77</v>
      </c>
    </row>
    <row r="15" spans="1:7" x14ac:dyDescent="0.2">
      <c r="C15" t="s">
        <v>250</v>
      </c>
      <c r="D15" s="44">
        <v>29023.5</v>
      </c>
    </row>
    <row r="17" spans="3:4" x14ac:dyDescent="0.2">
      <c r="C17" t="s">
        <v>251</v>
      </c>
      <c r="D17" s="79">
        <f>D13/$D$6</f>
        <v>3.3965840313929714E-3</v>
      </c>
    </row>
    <row r="18" spans="3:4" x14ac:dyDescent="0.2">
      <c r="C18" t="s">
        <v>251</v>
      </c>
      <c r="D18" s="79">
        <f t="shared" ref="D18:D19" si="2">D14/$D$6</f>
        <v>1.4208319271694721E-2</v>
      </c>
    </row>
    <row r="19" spans="3:4" x14ac:dyDescent="0.2">
      <c r="C19" t="s">
        <v>251</v>
      </c>
      <c r="D19" s="79">
        <f t="shared" si="2"/>
        <v>3.1508435308844188E-2</v>
      </c>
    </row>
    <row r="20" spans="3:4" x14ac:dyDescent="0.2">
      <c r="D20" s="88"/>
    </row>
    <row r="21" spans="3:4" x14ac:dyDescent="0.2">
      <c r="C21" t="s">
        <v>252</v>
      </c>
      <c r="D21" s="79">
        <f>D13/$D$7</f>
        <v>4.3034971610514108E-3</v>
      </c>
    </row>
    <row r="22" spans="3:4" x14ac:dyDescent="0.2">
      <c r="C22" t="s">
        <v>252</v>
      </c>
      <c r="D22" s="79">
        <f t="shared" ref="D22:D23" si="3">D14/$D$7</f>
        <v>1.8002045903741101E-2</v>
      </c>
    </row>
    <row r="23" spans="3:4" x14ac:dyDescent="0.2">
      <c r="C23" t="s">
        <v>252</v>
      </c>
      <c r="D23" s="79">
        <f t="shared" si="3"/>
        <v>3.9921421241909803E-2</v>
      </c>
    </row>
    <row r="24" spans="3:4" x14ac:dyDescent="0.2">
      <c r="D24" s="88"/>
    </row>
    <row r="25" spans="3:4" x14ac:dyDescent="0.2">
      <c r="C25" t="s">
        <v>253</v>
      </c>
      <c r="D25" s="79">
        <f>D13/$D$8</f>
        <v>5.4339806568654003E-3</v>
      </c>
    </row>
    <row r="26" spans="3:4" x14ac:dyDescent="0.2">
      <c r="C26" t="s">
        <v>253</v>
      </c>
      <c r="D26" s="79">
        <f t="shared" ref="D26:D27" si="4">D14/$D$8</f>
        <v>2.2730994250506849E-2</v>
      </c>
    </row>
    <row r="27" spans="3:4" x14ac:dyDescent="0.2">
      <c r="C27" t="s">
        <v>253</v>
      </c>
      <c r="D27" s="79">
        <f t="shared" si="4"/>
        <v>5.0408359226177223E-2</v>
      </c>
    </row>
    <row r="28" spans="3:4" x14ac:dyDescent="0.2">
      <c r="D28" s="88"/>
    </row>
    <row r="29" spans="3:4" x14ac:dyDescent="0.2">
      <c r="C29" t="s">
        <v>255</v>
      </c>
      <c r="D29" s="79">
        <f>D13/$D$9</f>
        <v>4.1572674348690872E-2</v>
      </c>
    </row>
    <row r="30" spans="3:4" x14ac:dyDescent="0.2">
      <c r="C30" t="s">
        <v>255</v>
      </c>
      <c r="D30" s="79">
        <f t="shared" ref="D30:D31" si="5">D14/$D$9</f>
        <v>0.17390349382351383</v>
      </c>
    </row>
    <row r="31" spans="3:4" x14ac:dyDescent="0.2">
      <c r="C31" t="s">
        <v>255</v>
      </c>
      <c r="D31" s="79">
        <f t="shared" si="5"/>
        <v>0.38564920173465406</v>
      </c>
    </row>
    <row r="32" spans="3:4" x14ac:dyDescent="0.2">
      <c r="D32" s="88"/>
    </row>
    <row r="33" spans="3:4" x14ac:dyDescent="0.2">
      <c r="C33" t="s">
        <v>256</v>
      </c>
      <c r="D33" s="79">
        <f>D13/$D$10</f>
        <v>2.0685945806922536E-2</v>
      </c>
    </row>
    <row r="34" spans="3:4" x14ac:dyDescent="0.2">
      <c r="C34" t="s">
        <v>256</v>
      </c>
      <c r="D34" s="79">
        <f t="shared" ref="D34:D35" si="6">D14/$D$10</f>
        <v>8.6531797754814788E-2</v>
      </c>
    </row>
    <row r="35" spans="3:4" x14ac:dyDescent="0.2">
      <c r="C35" t="s">
        <v>256</v>
      </c>
      <c r="D35" s="79">
        <f t="shared" si="6"/>
        <v>0.19189331965161879</v>
      </c>
    </row>
  </sheetData>
  <hyperlinks>
    <hyperlink ref="A1" location="Contents!A1" display="Content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2"/>
  <sheetViews>
    <sheetView tabSelected="1" workbookViewId="0">
      <selection activeCell="C12" sqref="C12"/>
    </sheetView>
  </sheetViews>
  <sheetFormatPr defaultRowHeight="12.75" x14ac:dyDescent="0.2"/>
  <cols>
    <col min="1" max="1" width="2.28515625" bestFit="1" customWidth="1"/>
    <col min="2" max="2" width="21.42578125" bestFit="1" customWidth="1"/>
    <col min="3" max="3" width="100.85546875" bestFit="1" customWidth="1"/>
  </cols>
  <sheetData>
    <row r="2" spans="1:3" ht="15.75" x14ac:dyDescent="0.25">
      <c r="B2" s="92" t="s">
        <v>327</v>
      </c>
    </row>
    <row r="3" spans="1:3" x14ac:dyDescent="0.2">
      <c r="B3" t="s">
        <v>328</v>
      </c>
    </row>
    <row r="5" spans="1:3" x14ac:dyDescent="0.2">
      <c r="B5" s="3" t="s">
        <v>295</v>
      </c>
      <c r="C5" s="3" t="s">
        <v>296</v>
      </c>
    </row>
    <row r="6" spans="1:3" x14ac:dyDescent="0.2">
      <c r="A6" s="3" t="s">
        <v>298</v>
      </c>
      <c r="B6" s="116" t="s">
        <v>304</v>
      </c>
      <c r="C6" s="77" t="s">
        <v>305</v>
      </c>
    </row>
    <row r="7" spans="1:3" x14ac:dyDescent="0.2">
      <c r="A7" s="3" t="s">
        <v>301</v>
      </c>
      <c r="B7" s="116" t="s">
        <v>285</v>
      </c>
      <c r="C7" t="s">
        <v>286</v>
      </c>
    </row>
    <row r="8" spans="1:3" x14ac:dyDescent="0.2">
      <c r="A8" s="3" t="s">
        <v>302</v>
      </c>
      <c r="B8" s="116" t="s">
        <v>287</v>
      </c>
      <c r="C8" t="s">
        <v>349</v>
      </c>
    </row>
    <row r="9" spans="1:3" x14ac:dyDescent="0.2">
      <c r="A9" s="3" t="s">
        <v>299</v>
      </c>
      <c r="B9" s="116" t="s">
        <v>288</v>
      </c>
      <c r="C9" t="s">
        <v>290</v>
      </c>
    </row>
    <row r="10" spans="1:3" x14ac:dyDescent="0.2">
      <c r="A10" s="3" t="s">
        <v>300</v>
      </c>
      <c r="B10" s="116" t="s">
        <v>292</v>
      </c>
      <c r="C10" t="s">
        <v>293</v>
      </c>
    </row>
    <row r="11" spans="1:3" x14ac:dyDescent="0.2">
      <c r="A11" s="3" t="s">
        <v>303</v>
      </c>
      <c r="B11" s="116" t="s">
        <v>291</v>
      </c>
      <c r="C11" t="s">
        <v>350</v>
      </c>
    </row>
    <row r="12" spans="1:3" x14ac:dyDescent="0.2">
      <c r="A12" s="3" t="s">
        <v>306</v>
      </c>
      <c r="B12" s="116" t="s">
        <v>289</v>
      </c>
      <c r="C12" t="s">
        <v>294</v>
      </c>
    </row>
  </sheetData>
  <hyperlinks>
    <hyperlink ref="B7" location="'Baseline emissions'!A1" display="Baseline emissions"/>
    <hyperlink ref="B8" location="'Case study descriptions'!A1" display="Case study descriptions"/>
    <hyperlink ref="B9" location="'Savings by case study'!A1" display="Savings by case study"/>
    <hyperlink ref="B10" location="'Savings by strategy'!A1" display="Savings by strategy"/>
    <hyperlink ref="B11" location="'Adoption and ambition'!A1" display="Adoption and ambition"/>
    <hyperlink ref="B12" location="'Results summary'!A1" display="Results summary"/>
    <hyperlink ref="B6" location="Strategies!A1" display="Strategies"/>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B18" sqref="B18"/>
    </sheetView>
  </sheetViews>
  <sheetFormatPr defaultRowHeight="12.75" x14ac:dyDescent="0.2"/>
  <cols>
    <col min="2" max="2" width="16" customWidth="1"/>
    <col min="3" max="3" width="38.42578125" bestFit="1" customWidth="1"/>
  </cols>
  <sheetData>
    <row r="1" spans="1:3" x14ac:dyDescent="0.2">
      <c r="A1" s="116" t="s">
        <v>297</v>
      </c>
    </row>
    <row r="2" spans="1:3" x14ac:dyDescent="0.2">
      <c r="B2" s="3" t="s">
        <v>36</v>
      </c>
      <c r="C2" s="3" t="s">
        <v>258</v>
      </c>
    </row>
    <row r="3" spans="1:3" x14ac:dyDescent="0.2">
      <c r="B3" s="131" t="s">
        <v>329</v>
      </c>
      <c r="C3" t="s">
        <v>259</v>
      </c>
    </row>
    <row r="4" spans="1:3" x14ac:dyDescent="0.2">
      <c r="B4" s="131"/>
      <c r="C4" t="s">
        <v>260</v>
      </c>
    </row>
    <row r="5" spans="1:3" x14ac:dyDescent="0.2">
      <c r="B5" s="131"/>
      <c r="C5" t="s">
        <v>46</v>
      </c>
    </row>
    <row r="6" spans="1:3" x14ac:dyDescent="0.2">
      <c r="B6" s="131"/>
      <c r="C6" t="s">
        <v>261</v>
      </c>
    </row>
    <row r="7" spans="1:3" x14ac:dyDescent="0.2">
      <c r="B7" s="130" t="s">
        <v>330</v>
      </c>
      <c r="C7" t="s">
        <v>262</v>
      </c>
    </row>
    <row r="8" spans="1:3" x14ac:dyDescent="0.2">
      <c r="B8" s="130"/>
      <c r="C8" t="s">
        <v>263</v>
      </c>
    </row>
    <row r="9" spans="1:3" x14ac:dyDescent="0.2">
      <c r="B9" s="130"/>
      <c r="C9" t="s">
        <v>43</v>
      </c>
    </row>
    <row r="10" spans="1:3" x14ac:dyDescent="0.2">
      <c r="B10" s="130"/>
      <c r="C10" t="s">
        <v>44</v>
      </c>
    </row>
    <row r="11" spans="1:3" x14ac:dyDescent="0.2">
      <c r="B11" s="129" t="s">
        <v>331</v>
      </c>
      <c r="C11" t="s">
        <v>39</v>
      </c>
    </row>
    <row r="12" spans="1:3" x14ac:dyDescent="0.2">
      <c r="B12" s="129"/>
      <c r="C12" t="s">
        <v>264</v>
      </c>
    </row>
    <row r="13" spans="1:3" x14ac:dyDescent="0.2">
      <c r="B13" s="129"/>
      <c r="C13" t="s">
        <v>40</v>
      </c>
    </row>
    <row r="14" spans="1:3" x14ac:dyDescent="0.2">
      <c r="B14" s="129"/>
      <c r="C14" t="s">
        <v>41</v>
      </c>
    </row>
  </sheetData>
  <mergeCells count="3">
    <mergeCell ref="B11:B14"/>
    <mergeCell ref="B7:B10"/>
    <mergeCell ref="B3:B6"/>
  </mergeCells>
  <hyperlinks>
    <hyperlink ref="A1" location="Contents!A1" display="Contents"/>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12"/>
  <sheetViews>
    <sheetView workbookViewId="0">
      <pane xSplit="2" ySplit="6" topLeftCell="C7" activePane="bottomRight" state="frozen"/>
      <selection pane="topRight" activeCell="C1" sqref="C1"/>
      <selection pane="bottomLeft" activeCell="A5" sqref="A5"/>
      <selection pane="bottomRight" activeCell="H17" sqref="H17"/>
    </sheetView>
  </sheetViews>
  <sheetFormatPr defaultRowHeight="12.75" x14ac:dyDescent="0.2"/>
  <cols>
    <col min="1" max="1" width="4" style="60" bestFit="1" customWidth="1"/>
    <col min="2" max="2" width="37.85546875" style="61" customWidth="1"/>
    <col min="3" max="3" width="11.28515625" style="69" bestFit="1" customWidth="1"/>
    <col min="4" max="4" width="10.85546875" style="69" customWidth="1"/>
    <col min="5" max="7" width="8.7109375" style="77" customWidth="1"/>
  </cols>
  <sheetData>
    <row r="1" spans="1:7" x14ac:dyDescent="0.2">
      <c r="A1" s="116" t="s">
        <v>297</v>
      </c>
    </row>
    <row r="2" spans="1:7" ht="15.75" x14ac:dyDescent="0.25">
      <c r="A2" s="93" t="s">
        <v>269</v>
      </c>
    </row>
    <row r="3" spans="1:7" ht="15.75" customHeight="1" x14ac:dyDescent="0.2">
      <c r="A3" s="132" t="s">
        <v>273</v>
      </c>
      <c r="B3" s="132"/>
    </row>
    <row r="4" spans="1:7" s="3" customFormat="1" ht="24.75" customHeight="1" x14ac:dyDescent="0.2">
      <c r="A4" s="64"/>
      <c r="B4" s="65" t="s">
        <v>270</v>
      </c>
      <c r="C4" s="133" t="s">
        <v>271</v>
      </c>
      <c r="D4" s="133"/>
      <c r="E4" s="134" t="s">
        <v>272</v>
      </c>
      <c r="F4" s="134"/>
    </row>
    <row r="5" spans="1:7" s="3" customFormat="1" x14ac:dyDescent="0.2">
      <c r="A5" s="64"/>
      <c r="B5" s="65"/>
      <c r="C5" s="107" t="s">
        <v>128</v>
      </c>
      <c r="D5" s="107" t="s">
        <v>129</v>
      </c>
      <c r="E5" s="3" t="s">
        <v>128</v>
      </c>
      <c r="F5" s="3" t="s">
        <v>129</v>
      </c>
      <c r="G5" s="77" t="s">
        <v>276</v>
      </c>
    </row>
    <row r="6" spans="1:7" s="48" customFormat="1" x14ac:dyDescent="0.2">
      <c r="A6" s="109"/>
      <c r="B6" s="110" t="s">
        <v>239</v>
      </c>
      <c r="C6" s="111">
        <f>SUM(C7:C112)</f>
        <v>361093.69025769987</v>
      </c>
      <c r="D6" s="111">
        <f>SUM(D7:D112)</f>
        <v>214669.23410999999</v>
      </c>
      <c r="E6" s="108">
        <f>C6/($C6+$D6)</f>
        <v>0.6271568990904568</v>
      </c>
      <c r="F6" s="108">
        <f>D6/($C6+$D6)</f>
        <v>0.37284310090954315</v>
      </c>
    </row>
    <row r="7" spans="1:7" ht="24" x14ac:dyDescent="0.2">
      <c r="A7" s="60">
        <v>1</v>
      </c>
      <c r="B7" s="61" t="s">
        <v>131</v>
      </c>
      <c r="C7" s="70">
        <v>23301</v>
      </c>
      <c r="D7" s="70">
        <v>29922</v>
      </c>
      <c r="E7" s="94">
        <f t="shared" ref="E7:E70" si="0">C7/($C7+$D7)</f>
        <v>0.43779944760723749</v>
      </c>
      <c r="F7" s="94">
        <f t="shared" ref="F7:F70" si="1">D7/($C7+$D7)</f>
        <v>0.56220055239276256</v>
      </c>
    </row>
    <row r="8" spans="1:7" ht="24" x14ac:dyDescent="0.2">
      <c r="A8" s="60">
        <v>2</v>
      </c>
      <c r="B8" s="61" t="s">
        <v>132</v>
      </c>
      <c r="C8" s="70">
        <v>289.31</v>
      </c>
      <c r="D8" s="70">
        <v>54.56</v>
      </c>
      <c r="E8" s="94">
        <f t="shared" si="0"/>
        <v>0.84133538837351329</v>
      </c>
      <c r="F8" s="94">
        <f t="shared" si="1"/>
        <v>0.15866461162648676</v>
      </c>
    </row>
    <row r="9" spans="1:7" ht="24" x14ac:dyDescent="0.2">
      <c r="A9" s="60">
        <v>3</v>
      </c>
      <c r="B9" s="61" t="s">
        <v>133</v>
      </c>
      <c r="C9" s="70">
        <v>301.67</v>
      </c>
      <c r="D9" s="70">
        <v>106.63</v>
      </c>
      <c r="E9" s="94">
        <f t="shared" si="0"/>
        <v>0.73884398726426648</v>
      </c>
      <c r="F9" s="94">
        <f t="shared" si="1"/>
        <v>0.26115601273573352</v>
      </c>
    </row>
    <row r="10" spans="1:7" x14ac:dyDescent="0.2">
      <c r="A10" s="60">
        <v>4</v>
      </c>
      <c r="B10" s="61" t="s">
        <v>134</v>
      </c>
      <c r="C10" s="70">
        <v>839.83</v>
      </c>
      <c r="D10" s="70">
        <v>653.58000000000004</v>
      </c>
      <c r="E10" s="94">
        <f t="shared" si="0"/>
        <v>0.5623572896927167</v>
      </c>
      <c r="F10" s="94">
        <f t="shared" si="1"/>
        <v>0.43764271030728336</v>
      </c>
    </row>
    <row r="11" spans="1:7" ht="24" x14ac:dyDescent="0.2">
      <c r="A11" s="60">
        <v>5</v>
      </c>
      <c r="B11" s="61" t="s">
        <v>135</v>
      </c>
      <c r="C11" s="70">
        <v>166.79</v>
      </c>
      <c r="D11" s="70">
        <v>1515.7</v>
      </c>
      <c r="E11" s="94">
        <f t="shared" si="0"/>
        <v>9.9132832884593666E-2</v>
      </c>
      <c r="F11" s="94">
        <f t="shared" si="1"/>
        <v>0.90086716711540638</v>
      </c>
    </row>
    <row r="12" spans="1:7" x14ac:dyDescent="0.2">
      <c r="A12" s="60">
        <v>6</v>
      </c>
      <c r="B12" s="61" t="s">
        <v>136</v>
      </c>
      <c r="C12" s="70">
        <v>141.51</v>
      </c>
      <c r="D12" s="70">
        <v>375.01</v>
      </c>
      <c r="E12" s="94">
        <f t="shared" si="0"/>
        <v>0.27396809416866724</v>
      </c>
      <c r="F12" s="94">
        <f t="shared" si="1"/>
        <v>0.72603190583133281</v>
      </c>
    </row>
    <row r="13" spans="1:7" x14ac:dyDescent="0.2">
      <c r="A13" s="60">
        <v>7</v>
      </c>
      <c r="B13" s="61" t="s">
        <v>137</v>
      </c>
      <c r="C13" s="70">
        <v>27.672999999999998</v>
      </c>
      <c r="D13" s="70">
        <v>21.324999999999999</v>
      </c>
      <c r="E13" s="94">
        <f t="shared" si="0"/>
        <v>0.56477815421037592</v>
      </c>
      <c r="F13" s="94">
        <f t="shared" si="1"/>
        <v>0.43522184578962408</v>
      </c>
    </row>
    <row r="14" spans="1:7" x14ac:dyDescent="0.2">
      <c r="A14" s="60">
        <v>8</v>
      </c>
      <c r="B14" s="61" t="s">
        <v>138</v>
      </c>
      <c r="C14" s="70">
        <v>8957.7999999999993</v>
      </c>
      <c r="D14" s="70">
        <v>8238.1</v>
      </c>
      <c r="E14" s="94">
        <f t="shared" si="0"/>
        <v>0.52092649992149287</v>
      </c>
      <c r="F14" s="94">
        <f t="shared" si="1"/>
        <v>0.47907350007850708</v>
      </c>
    </row>
    <row r="15" spans="1:7" ht="24" x14ac:dyDescent="0.2">
      <c r="A15" s="60">
        <v>9</v>
      </c>
      <c r="B15" s="61" t="s">
        <v>139</v>
      </c>
      <c r="C15" s="70">
        <v>1639.4</v>
      </c>
      <c r="D15" s="70">
        <v>1762.1</v>
      </c>
      <c r="E15" s="94">
        <f t="shared" si="0"/>
        <v>0.48196383948258126</v>
      </c>
      <c r="F15" s="94">
        <f t="shared" si="1"/>
        <v>0.51803616051741874</v>
      </c>
    </row>
    <row r="16" spans="1:7" x14ac:dyDescent="0.2">
      <c r="A16" s="60">
        <v>10</v>
      </c>
      <c r="B16" s="61" t="s">
        <v>140</v>
      </c>
      <c r="C16" s="70">
        <v>25.858000000000001</v>
      </c>
      <c r="D16" s="70">
        <v>410.1</v>
      </c>
      <c r="E16" s="94">
        <f t="shared" si="0"/>
        <v>5.9313053092270356E-2</v>
      </c>
      <c r="F16" s="94">
        <f t="shared" si="1"/>
        <v>0.94068694690772969</v>
      </c>
    </row>
    <row r="17" spans="1:6" x14ac:dyDescent="0.2">
      <c r="A17" s="60">
        <v>11</v>
      </c>
      <c r="B17" s="61" t="s">
        <v>141</v>
      </c>
      <c r="C17" s="70">
        <v>5966.6</v>
      </c>
      <c r="D17" s="70">
        <v>4032.9</v>
      </c>
      <c r="E17" s="94">
        <f t="shared" si="0"/>
        <v>0.59668983449172464</v>
      </c>
      <c r="F17" s="94">
        <f t="shared" si="1"/>
        <v>0.40331016550827542</v>
      </c>
    </row>
    <row r="18" spans="1:6" ht="24" x14ac:dyDescent="0.2">
      <c r="A18" s="60">
        <v>12</v>
      </c>
      <c r="B18" s="61" t="s">
        <v>142</v>
      </c>
      <c r="C18" s="70">
        <v>1757.1</v>
      </c>
      <c r="D18" s="70">
        <v>399.26</v>
      </c>
      <c r="E18" s="94">
        <f t="shared" si="0"/>
        <v>0.81484538759761826</v>
      </c>
      <c r="F18" s="94">
        <f t="shared" si="1"/>
        <v>0.18515461240238182</v>
      </c>
    </row>
    <row r="19" spans="1:6" x14ac:dyDescent="0.2">
      <c r="A19" s="60">
        <v>13</v>
      </c>
      <c r="B19" s="61" t="s">
        <v>143</v>
      </c>
      <c r="C19" s="70">
        <v>3397</v>
      </c>
      <c r="D19" s="70">
        <v>4008.7</v>
      </c>
      <c r="E19" s="94">
        <f t="shared" si="0"/>
        <v>0.4587007305183845</v>
      </c>
      <c r="F19" s="94">
        <f t="shared" si="1"/>
        <v>0.54129926948161555</v>
      </c>
    </row>
    <row r="20" spans="1:6" x14ac:dyDescent="0.2">
      <c r="A20" s="60">
        <v>14</v>
      </c>
      <c r="B20" s="61" t="s">
        <v>144</v>
      </c>
      <c r="C20" s="70">
        <v>4822.2</v>
      </c>
      <c r="D20" s="70">
        <v>7560.4</v>
      </c>
      <c r="E20" s="94">
        <f t="shared" si="0"/>
        <v>0.38943355999547757</v>
      </c>
      <c r="F20" s="94">
        <f t="shared" si="1"/>
        <v>0.61056644000452254</v>
      </c>
    </row>
    <row r="21" spans="1:6" x14ac:dyDescent="0.2">
      <c r="A21" s="60">
        <v>15</v>
      </c>
      <c r="B21" s="61" t="s">
        <v>145</v>
      </c>
      <c r="C21" s="70">
        <v>1388.4</v>
      </c>
      <c r="D21" s="70">
        <v>2092.1999999999998</v>
      </c>
      <c r="E21" s="94">
        <f t="shared" si="0"/>
        <v>0.39889674194104469</v>
      </c>
      <c r="F21" s="94">
        <f t="shared" si="1"/>
        <v>0.60110325805895537</v>
      </c>
    </row>
    <row r="22" spans="1:6" x14ac:dyDescent="0.2">
      <c r="A22" s="60">
        <v>16</v>
      </c>
      <c r="B22" s="61" t="s">
        <v>146</v>
      </c>
      <c r="C22" s="70">
        <v>238.25</v>
      </c>
      <c r="D22" s="70">
        <v>1289.2</v>
      </c>
      <c r="E22" s="94">
        <f t="shared" si="0"/>
        <v>0.15597891911355527</v>
      </c>
      <c r="F22" s="94">
        <f t="shared" si="1"/>
        <v>0.84402108088644479</v>
      </c>
    </row>
    <row r="23" spans="1:6" x14ac:dyDescent="0.2">
      <c r="A23" s="60">
        <v>17</v>
      </c>
      <c r="B23" s="61" t="s">
        <v>147</v>
      </c>
      <c r="C23" s="70">
        <v>950.92</v>
      </c>
      <c r="D23" s="70">
        <v>604.72</v>
      </c>
      <c r="E23" s="94">
        <f t="shared" si="0"/>
        <v>0.61127253091975009</v>
      </c>
      <c r="F23" s="94">
        <f t="shared" si="1"/>
        <v>0.38872746908024997</v>
      </c>
    </row>
    <row r="24" spans="1:6" x14ac:dyDescent="0.2">
      <c r="A24" s="60">
        <v>18</v>
      </c>
      <c r="B24" s="61" t="s">
        <v>148</v>
      </c>
      <c r="C24" s="70">
        <v>539.35</v>
      </c>
      <c r="D24" s="70">
        <v>358.42</v>
      </c>
      <c r="E24" s="94">
        <f t="shared" si="0"/>
        <v>0.60076634327277589</v>
      </c>
      <c r="F24" s="94">
        <f t="shared" si="1"/>
        <v>0.39923365672722416</v>
      </c>
    </row>
    <row r="25" spans="1:6" x14ac:dyDescent="0.2">
      <c r="A25" s="95">
        <v>19</v>
      </c>
      <c r="B25" s="96" t="s">
        <v>149</v>
      </c>
      <c r="C25" s="97">
        <v>502.05</v>
      </c>
      <c r="D25" s="97">
        <v>7294.1</v>
      </c>
      <c r="E25" s="98">
        <f t="shared" si="0"/>
        <v>6.4397170398209372E-2</v>
      </c>
      <c r="F25" s="98">
        <f t="shared" si="1"/>
        <v>0.93560282960179064</v>
      </c>
    </row>
    <row r="26" spans="1:6" x14ac:dyDescent="0.2">
      <c r="A26" s="95">
        <v>20</v>
      </c>
      <c r="B26" s="96" t="s">
        <v>150</v>
      </c>
      <c r="C26" s="97">
        <v>438.51</v>
      </c>
      <c r="D26" s="97">
        <v>6324.8</v>
      </c>
      <c r="E26" s="98">
        <f t="shared" si="0"/>
        <v>6.4836596281998005E-2</v>
      </c>
      <c r="F26" s="98">
        <f t="shared" si="1"/>
        <v>0.935163403718002</v>
      </c>
    </row>
    <row r="27" spans="1:6" x14ac:dyDescent="0.2">
      <c r="A27" s="95">
        <v>21</v>
      </c>
      <c r="B27" s="96" t="s">
        <v>151</v>
      </c>
      <c r="C27" s="97">
        <v>71.313000000000002</v>
      </c>
      <c r="D27" s="97">
        <v>2906.6</v>
      </c>
      <c r="E27" s="98">
        <f t="shared" si="0"/>
        <v>2.3947308064406179E-2</v>
      </c>
      <c r="F27" s="98">
        <f t="shared" si="1"/>
        <v>0.97605269193559374</v>
      </c>
    </row>
    <row r="28" spans="1:6" ht="36" x14ac:dyDescent="0.2">
      <c r="A28" s="95">
        <v>22</v>
      </c>
      <c r="B28" s="96" t="s">
        <v>152</v>
      </c>
      <c r="C28" s="97">
        <v>474.77</v>
      </c>
      <c r="D28" s="97">
        <v>422.13</v>
      </c>
      <c r="E28" s="98">
        <f t="shared" si="0"/>
        <v>0.52934552346972907</v>
      </c>
      <c r="F28" s="98">
        <f t="shared" si="1"/>
        <v>0.47065447653027093</v>
      </c>
    </row>
    <row r="29" spans="1:6" x14ac:dyDescent="0.2">
      <c r="A29" s="95">
        <v>23</v>
      </c>
      <c r="B29" s="96" t="s">
        <v>153</v>
      </c>
      <c r="C29" s="97">
        <v>1207.0999999999999</v>
      </c>
      <c r="D29" s="97">
        <v>2937.1</v>
      </c>
      <c r="E29" s="98">
        <f t="shared" si="0"/>
        <v>0.29127455238646782</v>
      </c>
      <c r="F29" s="98">
        <f t="shared" si="1"/>
        <v>0.70872544761353218</v>
      </c>
    </row>
    <row r="30" spans="1:6" x14ac:dyDescent="0.2">
      <c r="A30" s="60">
        <v>24</v>
      </c>
      <c r="B30" s="61" t="s">
        <v>154</v>
      </c>
      <c r="C30" s="70">
        <v>548.04999999999995</v>
      </c>
      <c r="D30" s="70">
        <v>1161.8</v>
      </c>
      <c r="E30" s="94">
        <f t="shared" si="0"/>
        <v>0.3205251922683276</v>
      </c>
      <c r="F30" s="94">
        <f t="shared" si="1"/>
        <v>0.67947480773167235</v>
      </c>
    </row>
    <row r="31" spans="1:6" x14ac:dyDescent="0.2">
      <c r="A31" s="60">
        <v>25</v>
      </c>
      <c r="B31" s="61" t="s">
        <v>155</v>
      </c>
      <c r="C31" s="70">
        <v>13657</v>
      </c>
      <c r="D31" s="70">
        <v>14892</v>
      </c>
      <c r="E31" s="94">
        <f t="shared" si="0"/>
        <v>0.47837052085887422</v>
      </c>
      <c r="F31" s="94">
        <f t="shared" si="1"/>
        <v>0.52162947914112578</v>
      </c>
    </row>
    <row r="32" spans="1:6" ht="24" x14ac:dyDescent="0.2">
      <c r="A32" s="60">
        <v>26</v>
      </c>
      <c r="B32" s="61" t="s">
        <v>156</v>
      </c>
      <c r="C32" s="70">
        <v>82.423000000000002</v>
      </c>
      <c r="D32" s="70">
        <v>986.81</v>
      </c>
      <c r="E32" s="94">
        <f t="shared" si="0"/>
        <v>7.7086098165694478E-2</v>
      </c>
      <c r="F32" s="94">
        <f t="shared" si="1"/>
        <v>0.92291390183430555</v>
      </c>
    </row>
    <row r="33" spans="1:6" ht="36" x14ac:dyDescent="0.2">
      <c r="A33" s="60">
        <v>27</v>
      </c>
      <c r="B33" s="61" t="s">
        <v>157</v>
      </c>
      <c r="C33" s="70">
        <v>2670.7</v>
      </c>
      <c r="D33" s="70">
        <v>1802.4</v>
      </c>
      <c r="E33" s="94">
        <f t="shared" si="0"/>
        <v>0.59705796874650685</v>
      </c>
      <c r="F33" s="94">
        <f t="shared" si="1"/>
        <v>0.40294203125349309</v>
      </c>
    </row>
    <row r="34" spans="1:6" x14ac:dyDescent="0.2">
      <c r="A34" s="60">
        <v>28</v>
      </c>
      <c r="B34" s="61" t="s">
        <v>158</v>
      </c>
      <c r="C34" s="70">
        <v>290.52999999999997</v>
      </c>
      <c r="D34" s="70">
        <v>1568.3</v>
      </c>
      <c r="E34" s="94">
        <f t="shared" si="0"/>
        <v>0.15629724073745313</v>
      </c>
      <c r="F34" s="94">
        <f t="shared" si="1"/>
        <v>0.8437027592625469</v>
      </c>
    </row>
    <row r="35" spans="1:6" ht="24" x14ac:dyDescent="0.2">
      <c r="A35" s="60">
        <v>29</v>
      </c>
      <c r="B35" s="61" t="s">
        <v>159</v>
      </c>
      <c r="C35" s="70">
        <v>181.18</v>
      </c>
      <c r="D35" s="70">
        <v>985.04</v>
      </c>
      <c r="E35" s="94">
        <f t="shared" si="0"/>
        <v>0.15535662224966129</v>
      </c>
      <c r="F35" s="94">
        <f t="shared" si="1"/>
        <v>0.8446433777503386</v>
      </c>
    </row>
    <row r="36" spans="1:6" x14ac:dyDescent="0.2">
      <c r="A36" s="60">
        <v>30</v>
      </c>
      <c r="B36" s="61" t="s">
        <v>160</v>
      </c>
      <c r="C36" s="70">
        <v>969.27</v>
      </c>
      <c r="D36" s="70">
        <v>5122.6000000000004</v>
      </c>
      <c r="E36" s="94">
        <f t="shared" si="0"/>
        <v>0.15910877940599519</v>
      </c>
      <c r="F36" s="94">
        <f t="shared" si="1"/>
        <v>0.84089122059400478</v>
      </c>
    </row>
    <row r="37" spans="1:6" x14ac:dyDescent="0.2">
      <c r="A37" s="60">
        <v>31</v>
      </c>
      <c r="B37" s="61" t="s">
        <v>161</v>
      </c>
      <c r="C37" s="70">
        <v>43.994999999999997</v>
      </c>
      <c r="D37" s="70">
        <v>709.44</v>
      </c>
      <c r="E37" s="94">
        <f t="shared" si="0"/>
        <v>5.8392562065738909E-2</v>
      </c>
      <c r="F37" s="94">
        <f t="shared" si="1"/>
        <v>0.94160743793426105</v>
      </c>
    </row>
    <row r="38" spans="1:6" ht="24" x14ac:dyDescent="0.2">
      <c r="A38" s="60">
        <v>32</v>
      </c>
      <c r="B38" s="61" t="s">
        <v>162</v>
      </c>
      <c r="C38" s="70">
        <v>349.74</v>
      </c>
      <c r="D38" s="70">
        <v>6797.4</v>
      </c>
      <c r="E38" s="94">
        <f t="shared" si="0"/>
        <v>4.8934259018292639E-2</v>
      </c>
      <c r="F38" s="94">
        <f t="shared" si="1"/>
        <v>0.95106574098170737</v>
      </c>
    </row>
    <row r="39" spans="1:6" x14ac:dyDescent="0.2">
      <c r="A39" s="95">
        <v>33</v>
      </c>
      <c r="B39" s="96" t="s">
        <v>163</v>
      </c>
      <c r="C39" s="97">
        <v>378.32</v>
      </c>
      <c r="D39" s="97">
        <v>2797.5</v>
      </c>
      <c r="E39" s="98">
        <f t="shared" si="0"/>
        <v>0.11912513933409323</v>
      </c>
      <c r="F39" s="98">
        <f t="shared" si="1"/>
        <v>0.8808748606659067</v>
      </c>
    </row>
    <row r="40" spans="1:6" ht="24" x14ac:dyDescent="0.2">
      <c r="A40" s="60">
        <v>34</v>
      </c>
      <c r="B40" s="61" t="s">
        <v>164</v>
      </c>
      <c r="C40" s="70">
        <v>301.44</v>
      </c>
      <c r="D40" s="70">
        <v>245.05</v>
      </c>
      <c r="E40" s="94">
        <f t="shared" si="0"/>
        <v>0.55159289282512025</v>
      </c>
      <c r="F40" s="94">
        <f t="shared" si="1"/>
        <v>0.44840710717487969</v>
      </c>
    </row>
    <row r="41" spans="1:6" ht="36" x14ac:dyDescent="0.2">
      <c r="A41" s="95">
        <v>35</v>
      </c>
      <c r="B41" s="96" t="s">
        <v>165</v>
      </c>
      <c r="C41" s="97">
        <v>1409.3</v>
      </c>
      <c r="D41" s="97">
        <v>3861.6</v>
      </c>
      <c r="E41" s="98">
        <f t="shared" si="0"/>
        <v>0.26737369329715988</v>
      </c>
      <c r="F41" s="98">
        <f t="shared" si="1"/>
        <v>0.73262630670284012</v>
      </c>
    </row>
    <row r="42" spans="1:6" x14ac:dyDescent="0.2">
      <c r="A42" s="60">
        <v>36</v>
      </c>
      <c r="B42" s="61" t="s">
        <v>166</v>
      </c>
      <c r="C42" s="70">
        <v>1089</v>
      </c>
      <c r="D42" s="70">
        <v>251.22</v>
      </c>
      <c r="E42" s="94">
        <f t="shared" si="0"/>
        <v>0.81255316291355151</v>
      </c>
      <c r="F42" s="94">
        <f t="shared" si="1"/>
        <v>0.18744683708644849</v>
      </c>
    </row>
    <row r="43" spans="1:6" x14ac:dyDescent="0.2">
      <c r="A43" s="60">
        <v>37</v>
      </c>
      <c r="B43" s="61" t="s">
        <v>167</v>
      </c>
      <c r="C43" s="70">
        <v>217.17</v>
      </c>
      <c r="D43" s="70">
        <v>271.22000000000003</v>
      </c>
      <c r="E43" s="94">
        <f t="shared" si="0"/>
        <v>0.44466512418354182</v>
      </c>
      <c r="F43" s="94">
        <f t="shared" si="1"/>
        <v>0.55533487581645824</v>
      </c>
    </row>
    <row r="44" spans="1:6" x14ac:dyDescent="0.2">
      <c r="A44" s="60">
        <v>38</v>
      </c>
      <c r="B44" s="61" t="s">
        <v>168</v>
      </c>
      <c r="C44" s="70">
        <v>102.97</v>
      </c>
      <c r="D44" s="70">
        <v>219.45</v>
      </c>
      <c r="E44" s="94">
        <f t="shared" si="0"/>
        <v>0.31936604429005649</v>
      </c>
      <c r="F44" s="94">
        <f t="shared" si="1"/>
        <v>0.68063395570994356</v>
      </c>
    </row>
    <row r="45" spans="1:6" ht="36" x14ac:dyDescent="0.2">
      <c r="A45" s="95">
        <v>39</v>
      </c>
      <c r="B45" s="96" t="s">
        <v>169</v>
      </c>
      <c r="C45" s="97">
        <v>1759.6</v>
      </c>
      <c r="D45" s="97">
        <v>1691.5</v>
      </c>
      <c r="E45" s="98">
        <f t="shared" si="0"/>
        <v>0.50986641940250932</v>
      </c>
      <c r="F45" s="98">
        <f t="shared" si="1"/>
        <v>0.49013358059749068</v>
      </c>
    </row>
    <row r="46" spans="1:6" x14ac:dyDescent="0.2">
      <c r="A46" s="95">
        <v>40</v>
      </c>
      <c r="B46" s="96" t="s">
        <v>170</v>
      </c>
      <c r="C46" s="97">
        <v>228.65</v>
      </c>
      <c r="D46" s="97">
        <v>9087.4</v>
      </c>
      <c r="E46" s="98">
        <f t="shared" si="0"/>
        <v>2.4543663891885514E-2</v>
      </c>
      <c r="F46" s="98">
        <f t="shared" si="1"/>
        <v>0.97545633610811455</v>
      </c>
    </row>
    <row r="47" spans="1:6" x14ac:dyDescent="0.2">
      <c r="A47" s="95">
        <v>41</v>
      </c>
      <c r="B47" s="96" t="s">
        <v>171</v>
      </c>
      <c r="C47" s="97">
        <v>239.67</v>
      </c>
      <c r="D47" s="97">
        <v>1936.6</v>
      </c>
      <c r="E47" s="98">
        <f t="shared" si="0"/>
        <v>0.11012879835682153</v>
      </c>
      <c r="F47" s="98">
        <f t="shared" si="1"/>
        <v>0.88987120164317846</v>
      </c>
    </row>
    <row r="48" spans="1:6" x14ac:dyDescent="0.2">
      <c r="A48" s="95">
        <v>42</v>
      </c>
      <c r="B48" s="96" t="s">
        <v>172</v>
      </c>
      <c r="C48" s="97">
        <v>625.71</v>
      </c>
      <c r="D48" s="97">
        <v>1655.2</v>
      </c>
      <c r="E48" s="98">
        <f t="shared" si="0"/>
        <v>0.27432472127352681</v>
      </c>
      <c r="F48" s="98">
        <f t="shared" si="1"/>
        <v>0.72567527872647331</v>
      </c>
    </row>
    <row r="49" spans="1:6" x14ac:dyDescent="0.2">
      <c r="A49" s="95">
        <v>43</v>
      </c>
      <c r="B49" s="96" t="s">
        <v>173</v>
      </c>
      <c r="C49" s="97">
        <v>4250.6000000000004</v>
      </c>
      <c r="D49" s="97">
        <v>17595</v>
      </c>
      <c r="E49" s="98">
        <f t="shared" si="0"/>
        <v>0.19457465118834003</v>
      </c>
      <c r="F49" s="98">
        <f t="shared" si="1"/>
        <v>0.80542534881166006</v>
      </c>
    </row>
    <row r="50" spans="1:6" x14ac:dyDescent="0.2">
      <c r="A50" s="60">
        <v>44</v>
      </c>
      <c r="B50" s="61" t="s">
        <v>174</v>
      </c>
      <c r="C50" s="70">
        <v>40.119999999999997</v>
      </c>
      <c r="D50" s="70">
        <v>222.54</v>
      </c>
      <c r="E50" s="94">
        <f t="shared" si="0"/>
        <v>0.15274499352775453</v>
      </c>
      <c r="F50" s="94">
        <f t="shared" si="1"/>
        <v>0.84725500647224561</v>
      </c>
    </row>
    <row r="51" spans="1:6" x14ac:dyDescent="0.2">
      <c r="A51" s="60">
        <v>45</v>
      </c>
      <c r="B51" s="61" t="s">
        <v>175</v>
      </c>
      <c r="C51" s="70">
        <v>165.59</v>
      </c>
      <c r="D51" s="70">
        <v>1457.6</v>
      </c>
      <c r="E51" s="94">
        <f t="shared" si="0"/>
        <v>0.10201516766367463</v>
      </c>
      <c r="F51" s="94">
        <f t="shared" si="1"/>
        <v>0.89798483233632542</v>
      </c>
    </row>
    <row r="52" spans="1:6" x14ac:dyDescent="0.2">
      <c r="A52" s="60">
        <v>46</v>
      </c>
      <c r="B52" s="61" t="s">
        <v>176</v>
      </c>
      <c r="C52" s="70">
        <v>395.54</v>
      </c>
      <c r="D52" s="70">
        <v>218.1</v>
      </c>
      <c r="E52" s="94">
        <f t="shared" si="0"/>
        <v>0.64457988397105803</v>
      </c>
      <c r="F52" s="94">
        <f t="shared" si="1"/>
        <v>0.35542011602894202</v>
      </c>
    </row>
    <row r="53" spans="1:6" x14ac:dyDescent="0.2">
      <c r="A53" s="95">
        <v>47</v>
      </c>
      <c r="B53" s="96" t="s">
        <v>177</v>
      </c>
      <c r="C53" s="97">
        <v>686.66</v>
      </c>
      <c r="D53" s="97">
        <v>5946</v>
      </c>
      <c r="E53" s="98">
        <f t="shared" si="0"/>
        <v>0.10352709169473484</v>
      </c>
      <c r="F53" s="98">
        <f t="shared" si="1"/>
        <v>0.89647290830526516</v>
      </c>
    </row>
    <row r="54" spans="1:6" x14ac:dyDescent="0.2">
      <c r="A54" s="95">
        <v>48</v>
      </c>
      <c r="B54" s="96" t="s">
        <v>178</v>
      </c>
      <c r="C54" s="97">
        <v>44.808999999999997</v>
      </c>
      <c r="D54" s="97">
        <v>8046.7</v>
      </c>
      <c r="E54" s="98">
        <f t="shared" si="0"/>
        <v>5.537780406596594E-3</v>
      </c>
      <c r="F54" s="98">
        <f t="shared" si="1"/>
        <v>0.99446221959340342</v>
      </c>
    </row>
    <row r="55" spans="1:6" x14ac:dyDescent="0.2">
      <c r="A55" s="60">
        <v>49</v>
      </c>
      <c r="B55" s="61" t="s">
        <v>179</v>
      </c>
      <c r="C55" s="70">
        <v>3.1189</v>
      </c>
      <c r="D55" s="70">
        <v>60.005000000000003</v>
      </c>
      <c r="E55" s="94">
        <f t="shared" si="0"/>
        <v>4.9409177823296721E-2</v>
      </c>
      <c r="F55" s="94">
        <f t="shared" si="1"/>
        <v>0.95059082217670321</v>
      </c>
    </row>
    <row r="56" spans="1:6" ht="24" x14ac:dyDescent="0.2">
      <c r="A56" s="60">
        <v>50</v>
      </c>
      <c r="B56" s="61" t="s">
        <v>180</v>
      </c>
      <c r="C56" s="70">
        <v>13.414999999999999</v>
      </c>
      <c r="D56" s="70">
        <v>243.86</v>
      </c>
      <c r="E56" s="94">
        <f t="shared" si="0"/>
        <v>5.2142648916528998E-2</v>
      </c>
      <c r="F56" s="94">
        <f t="shared" si="1"/>
        <v>0.94785735108347091</v>
      </c>
    </row>
    <row r="57" spans="1:6" x14ac:dyDescent="0.2">
      <c r="A57" s="60">
        <v>51</v>
      </c>
      <c r="B57" s="61" t="s">
        <v>181</v>
      </c>
      <c r="C57" s="70">
        <v>74.102999999999994</v>
      </c>
      <c r="D57" s="70">
        <v>15.435</v>
      </c>
      <c r="E57" s="94">
        <f t="shared" si="0"/>
        <v>0.82761509079943707</v>
      </c>
      <c r="F57" s="94">
        <f t="shared" si="1"/>
        <v>0.1723849092005629</v>
      </c>
    </row>
    <row r="58" spans="1:6" x14ac:dyDescent="0.2">
      <c r="A58" s="60">
        <v>52</v>
      </c>
      <c r="B58" s="61" t="s">
        <v>182</v>
      </c>
      <c r="C58" s="70">
        <v>96890</v>
      </c>
      <c r="D58" s="70">
        <v>2503.1</v>
      </c>
      <c r="E58" s="94">
        <f t="shared" si="0"/>
        <v>0.97481615927061327</v>
      </c>
      <c r="F58" s="94">
        <f t="shared" si="1"/>
        <v>2.5183840729386644E-2</v>
      </c>
    </row>
    <row r="59" spans="1:6" ht="24" x14ac:dyDescent="0.2">
      <c r="A59" s="60">
        <v>53</v>
      </c>
      <c r="B59" s="61" t="s">
        <v>183</v>
      </c>
      <c r="C59" s="70">
        <v>13937</v>
      </c>
      <c r="D59" s="70">
        <v>107.29</v>
      </c>
      <c r="E59" s="94">
        <f t="shared" si="0"/>
        <v>0.99236059637048213</v>
      </c>
      <c r="F59" s="94">
        <f t="shared" si="1"/>
        <v>7.6394036295177612E-3</v>
      </c>
    </row>
    <row r="60" spans="1:6" ht="24" x14ac:dyDescent="0.2">
      <c r="A60" s="60">
        <v>54</v>
      </c>
      <c r="B60" s="61" t="s">
        <v>184</v>
      </c>
      <c r="C60" s="70">
        <v>2188.9</v>
      </c>
      <c r="D60" s="70">
        <v>7.5967000000000002</v>
      </c>
      <c r="E60" s="94">
        <f t="shared" si="0"/>
        <v>0.99654144711439807</v>
      </c>
      <c r="F60" s="94">
        <f t="shared" si="1"/>
        <v>3.4585528856018767E-3</v>
      </c>
    </row>
    <row r="61" spans="1:6" x14ac:dyDescent="0.2">
      <c r="A61" s="60">
        <v>55</v>
      </c>
      <c r="B61" s="61" t="s">
        <v>185</v>
      </c>
      <c r="C61" s="70">
        <v>4111.8</v>
      </c>
      <c r="D61" s="70">
        <v>54.198</v>
      </c>
      <c r="E61" s="94">
        <f t="shared" si="0"/>
        <v>0.98699039221814311</v>
      </c>
      <c r="F61" s="94">
        <f t="shared" si="1"/>
        <v>1.300960778185683E-2</v>
      </c>
    </row>
    <row r="62" spans="1:6" ht="24" x14ac:dyDescent="0.2">
      <c r="A62" s="60">
        <v>56</v>
      </c>
      <c r="B62" s="61" t="s">
        <v>186</v>
      </c>
      <c r="C62" s="70">
        <v>1106</v>
      </c>
      <c r="D62" s="70">
        <v>168.39</v>
      </c>
      <c r="E62" s="94">
        <f t="shared" si="0"/>
        <v>0.86786619480692728</v>
      </c>
      <c r="F62" s="94">
        <f t="shared" si="1"/>
        <v>0.13213380519307277</v>
      </c>
    </row>
    <row r="63" spans="1:6" ht="24" x14ac:dyDescent="0.2">
      <c r="A63" s="60">
        <v>57</v>
      </c>
      <c r="B63" s="61" t="s">
        <v>187</v>
      </c>
      <c r="C63" s="70">
        <v>6.9576999999999998E-3</v>
      </c>
      <c r="D63" s="70">
        <v>1.9298999999999999</v>
      </c>
      <c r="E63" s="94">
        <f t="shared" si="0"/>
        <v>3.592261837304826E-3</v>
      </c>
      <c r="F63" s="94">
        <f t="shared" si="1"/>
        <v>0.99640773816269512</v>
      </c>
    </row>
    <row r="64" spans="1:6" x14ac:dyDescent="0.2">
      <c r="A64" s="95">
        <v>58</v>
      </c>
      <c r="B64" s="96" t="s">
        <v>188</v>
      </c>
      <c r="C64" s="97">
        <v>1211.8</v>
      </c>
      <c r="D64" s="97">
        <v>124.83</v>
      </c>
      <c r="E64" s="98">
        <f t="shared" si="0"/>
        <v>0.90660841070453313</v>
      </c>
      <c r="F64" s="98">
        <f t="shared" si="1"/>
        <v>9.3391589295466967E-2</v>
      </c>
    </row>
    <row r="65" spans="1:6" ht="24" x14ac:dyDescent="0.2">
      <c r="A65" s="60">
        <v>59</v>
      </c>
      <c r="B65" s="61" t="s">
        <v>189</v>
      </c>
      <c r="C65" s="70">
        <v>6199.9</v>
      </c>
      <c r="D65" s="70">
        <v>41.71</v>
      </c>
      <c r="E65" s="94">
        <f t="shared" si="0"/>
        <v>0.99331742931711531</v>
      </c>
      <c r="F65" s="94">
        <f t="shared" si="1"/>
        <v>6.682570682884705E-3</v>
      </c>
    </row>
    <row r="66" spans="1:6" ht="24" x14ac:dyDescent="0.2">
      <c r="A66" s="60">
        <v>60</v>
      </c>
      <c r="B66" s="61" t="s">
        <v>190</v>
      </c>
      <c r="C66" s="70">
        <v>237.97</v>
      </c>
      <c r="D66" s="70">
        <v>203</v>
      </c>
      <c r="E66" s="94">
        <f t="shared" si="0"/>
        <v>0.53965122343923622</v>
      </c>
      <c r="F66" s="94">
        <f t="shared" si="1"/>
        <v>0.46034877656076373</v>
      </c>
    </row>
    <row r="67" spans="1:6" ht="24" x14ac:dyDescent="0.2">
      <c r="A67" s="60">
        <v>61</v>
      </c>
      <c r="B67" s="61" t="s">
        <v>191</v>
      </c>
      <c r="C67" s="70">
        <v>2556.1</v>
      </c>
      <c r="D67" s="70">
        <v>281.14999999999998</v>
      </c>
      <c r="E67" s="94">
        <f t="shared" si="0"/>
        <v>0.90090756894880608</v>
      </c>
      <c r="F67" s="94">
        <f t="shared" si="1"/>
        <v>9.9092431051193933E-2</v>
      </c>
    </row>
    <row r="68" spans="1:6" x14ac:dyDescent="0.2">
      <c r="A68" s="60">
        <v>62</v>
      </c>
      <c r="B68" s="61" t="s">
        <v>192</v>
      </c>
      <c r="C68" s="70">
        <v>4385</v>
      </c>
      <c r="D68" s="70">
        <v>315.06</v>
      </c>
      <c r="E68" s="94">
        <f t="shared" si="0"/>
        <v>0.93296681318961883</v>
      </c>
      <c r="F68" s="94">
        <f t="shared" si="1"/>
        <v>6.7033186810381146E-2</v>
      </c>
    </row>
    <row r="69" spans="1:6" ht="24" x14ac:dyDescent="0.2">
      <c r="A69" s="60">
        <v>63</v>
      </c>
      <c r="B69" s="61" t="s">
        <v>193</v>
      </c>
      <c r="C69" s="70">
        <v>11233</v>
      </c>
      <c r="D69" s="70">
        <v>866.22</v>
      </c>
      <c r="E69" s="94">
        <f t="shared" si="0"/>
        <v>0.92840695515909299</v>
      </c>
      <c r="F69" s="94">
        <f t="shared" si="1"/>
        <v>7.1593044840907102E-2</v>
      </c>
    </row>
    <row r="70" spans="1:6" x14ac:dyDescent="0.2">
      <c r="A70" s="60">
        <v>64</v>
      </c>
      <c r="B70" s="61" t="s">
        <v>194</v>
      </c>
      <c r="C70" s="70">
        <v>10218</v>
      </c>
      <c r="D70" s="70">
        <v>5072.6000000000004</v>
      </c>
      <c r="E70" s="94">
        <f t="shared" si="0"/>
        <v>0.66825369835062065</v>
      </c>
      <c r="F70" s="94">
        <f t="shared" si="1"/>
        <v>0.33174630164937935</v>
      </c>
    </row>
    <row r="71" spans="1:6" x14ac:dyDescent="0.2">
      <c r="A71" s="60">
        <v>65</v>
      </c>
      <c r="B71" s="61" t="s">
        <v>195</v>
      </c>
      <c r="C71" s="70">
        <v>27940</v>
      </c>
      <c r="D71" s="70">
        <v>14290</v>
      </c>
      <c r="E71" s="94">
        <f t="shared" ref="E71:E112" si="2">C71/($C71+$D71)</f>
        <v>0.66161496566421973</v>
      </c>
      <c r="F71" s="94">
        <f t="shared" ref="F71:F112" si="3">D71/($C71+$D71)</f>
        <v>0.33838503433578027</v>
      </c>
    </row>
    <row r="72" spans="1:6" ht="24" x14ac:dyDescent="0.2">
      <c r="A72" s="60">
        <v>66</v>
      </c>
      <c r="B72" s="61" t="s">
        <v>196</v>
      </c>
      <c r="C72" s="70">
        <v>562.79</v>
      </c>
      <c r="D72" s="70">
        <v>145.88</v>
      </c>
      <c r="E72" s="94">
        <f t="shared" si="2"/>
        <v>0.79414960418812708</v>
      </c>
      <c r="F72" s="94">
        <f t="shared" si="3"/>
        <v>0.20585039581187295</v>
      </c>
    </row>
    <row r="73" spans="1:6" x14ac:dyDescent="0.2">
      <c r="A73" s="60">
        <v>67</v>
      </c>
      <c r="B73" s="61" t="s">
        <v>197</v>
      </c>
      <c r="C73" s="70">
        <v>418.43</v>
      </c>
      <c r="D73" s="70">
        <v>55.046999999999997</v>
      </c>
      <c r="E73" s="94">
        <f t="shared" si="2"/>
        <v>0.88373880885449563</v>
      </c>
      <c r="F73" s="94">
        <f t="shared" si="3"/>
        <v>0.11626119114550443</v>
      </c>
    </row>
    <row r="74" spans="1:6" x14ac:dyDescent="0.2">
      <c r="A74" s="60">
        <v>68</v>
      </c>
      <c r="B74" s="61" t="s">
        <v>198</v>
      </c>
      <c r="C74" s="70">
        <v>6623.3</v>
      </c>
      <c r="D74" s="70">
        <v>2146.3000000000002</v>
      </c>
      <c r="E74" s="94">
        <f t="shared" si="2"/>
        <v>0.75525679620507202</v>
      </c>
      <c r="F74" s="94">
        <f t="shared" si="3"/>
        <v>0.24474320379492795</v>
      </c>
    </row>
    <row r="75" spans="1:6" x14ac:dyDescent="0.2">
      <c r="A75" s="60">
        <v>69</v>
      </c>
      <c r="B75" s="61" t="s">
        <v>199</v>
      </c>
      <c r="C75" s="70">
        <v>17592</v>
      </c>
      <c r="D75" s="70">
        <v>6100.5</v>
      </c>
      <c r="E75" s="94">
        <f t="shared" si="2"/>
        <v>0.74251345362456478</v>
      </c>
      <c r="F75" s="94">
        <f t="shared" si="3"/>
        <v>0.25748654637543528</v>
      </c>
    </row>
    <row r="76" spans="1:6" x14ac:dyDescent="0.2">
      <c r="A76" s="60">
        <v>70</v>
      </c>
      <c r="B76" s="61" t="s">
        <v>200</v>
      </c>
      <c r="C76" s="70">
        <v>959.09</v>
      </c>
      <c r="D76" s="70">
        <v>5.4372999999999996</v>
      </c>
      <c r="E76" s="94">
        <f t="shared" si="2"/>
        <v>0.99436273084235138</v>
      </c>
      <c r="F76" s="94">
        <f t="shared" si="3"/>
        <v>5.6372691576485178E-3</v>
      </c>
    </row>
    <row r="77" spans="1:6" ht="48" x14ac:dyDescent="0.2">
      <c r="A77" s="60">
        <v>71</v>
      </c>
      <c r="B77" s="61" t="s">
        <v>201</v>
      </c>
      <c r="C77" s="70">
        <v>1700.8</v>
      </c>
      <c r="D77" s="70">
        <v>5.6676000000000002</v>
      </c>
      <c r="E77" s="94">
        <f t="shared" si="2"/>
        <v>0.99667875323270128</v>
      </c>
      <c r="F77" s="94">
        <f t="shared" si="3"/>
        <v>3.3212467672987171E-3</v>
      </c>
    </row>
    <row r="78" spans="1:6" x14ac:dyDescent="0.2">
      <c r="A78" s="60">
        <v>72</v>
      </c>
      <c r="B78" s="61" t="s">
        <v>202</v>
      </c>
      <c r="C78" s="70">
        <v>5866.6</v>
      </c>
      <c r="D78" s="70">
        <v>133.57</v>
      </c>
      <c r="E78" s="94">
        <f t="shared" si="2"/>
        <v>0.9777389640626849</v>
      </c>
      <c r="F78" s="94">
        <f t="shared" si="3"/>
        <v>2.2261035937315109E-2</v>
      </c>
    </row>
    <row r="79" spans="1:6" ht="24" x14ac:dyDescent="0.2">
      <c r="A79" s="60">
        <v>73</v>
      </c>
      <c r="B79" s="61" t="s">
        <v>203</v>
      </c>
      <c r="C79" s="70">
        <v>244.72</v>
      </c>
      <c r="D79" s="70">
        <v>12.814</v>
      </c>
      <c r="E79" s="94">
        <f t="shared" si="2"/>
        <v>0.95024346299906037</v>
      </c>
      <c r="F79" s="94">
        <f t="shared" si="3"/>
        <v>4.9756537000939682E-2</v>
      </c>
    </row>
    <row r="80" spans="1:6" x14ac:dyDescent="0.2">
      <c r="A80" s="60">
        <v>74</v>
      </c>
      <c r="B80" s="61" t="s">
        <v>204</v>
      </c>
      <c r="C80" s="70">
        <v>61.451000000000001</v>
      </c>
      <c r="D80" s="70">
        <v>1.7141</v>
      </c>
      <c r="E80" s="94">
        <f t="shared" si="2"/>
        <v>0.97286317919230714</v>
      </c>
      <c r="F80" s="94">
        <f t="shared" si="3"/>
        <v>2.7136820807692853E-2</v>
      </c>
    </row>
    <row r="81" spans="1:6" ht="24" x14ac:dyDescent="0.2">
      <c r="A81" s="60">
        <v>75</v>
      </c>
      <c r="B81" s="61" t="s">
        <v>205</v>
      </c>
      <c r="C81" s="70">
        <v>5004.5</v>
      </c>
      <c r="D81" s="70">
        <v>253.41</v>
      </c>
      <c r="E81" s="94">
        <f t="shared" si="2"/>
        <v>0.95180404381208505</v>
      </c>
      <c r="F81" s="94">
        <f t="shared" si="3"/>
        <v>4.8195956187914973E-2</v>
      </c>
    </row>
    <row r="82" spans="1:6" ht="24" x14ac:dyDescent="0.2">
      <c r="A82" s="60">
        <v>76</v>
      </c>
      <c r="B82" s="61" t="s">
        <v>206</v>
      </c>
      <c r="C82" s="70">
        <v>6505.4</v>
      </c>
      <c r="D82" s="70">
        <v>119.09</v>
      </c>
      <c r="E82" s="94">
        <f t="shared" si="2"/>
        <v>0.98202276703565106</v>
      </c>
      <c r="F82" s="94">
        <f t="shared" si="3"/>
        <v>1.7977232964348954E-2</v>
      </c>
    </row>
    <row r="83" spans="1:6" ht="24" x14ac:dyDescent="0.2">
      <c r="A83" s="60">
        <v>77</v>
      </c>
      <c r="B83" s="61" t="s">
        <v>207</v>
      </c>
      <c r="C83" s="70">
        <v>773.49</v>
      </c>
      <c r="D83" s="70">
        <v>24.844999999999999</v>
      </c>
      <c r="E83" s="94">
        <f t="shared" si="2"/>
        <v>0.9688789793758259</v>
      </c>
      <c r="F83" s="94">
        <f t="shared" si="3"/>
        <v>3.1121020624174059E-2</v>
      </c>
    </row>
    <row r="84" spans="1:6" ht="24" x14ac:dyDescent="0.2">
      <c r="A84" s="60">
        <v>78</v>
      </c>
      <c r="B84" s="61" t="s">
        <v>208</v>
      </c>
      <c r="C84" s="70">
        <v>5966.7</v>
      </c>
      <c r="D84" s="70">
        <v>240.5</v>
      </c>
      <c r="E84" s="94">
        <f t="shared" si="2"/>
        <v>0.96125467199381365</v>
      </c>
      <c r="F84" s="94">
        <f t="shared" si="3"/>
        <v>3.8745328006186366E-2</v>
      </c>
    </row>
    <row r="85" spans="1:6" x14ac:dyDescent="0.2">
      <c r="A85" s="60">
        <v>79</v>
      </c>
      <c r="B85" s="61" t="s">
        <v>209</v>
      </c>
      <c r="C85" s="70">
        <v>9772</v>
      </c>
      <c r="D85" s="70">
        <v>591.16999999999996</v>
      </c>
      <c r="E85" s="94">
        <f t="shared" si="2"/>
        <v>0.94295471366386929</v>
      </c>
      <c r="F85" s="94">
        <f t="shared" si="3"/>
        <v>5.7045286336130735E-2</v>
      </c>
    </row>
    <row r="86" spans="1:6" ht="24" x14ac:dyDescent="0.2">
      <c r="A86" s="60">
        <v>80</v>
      </c>
      <c r="B86" s="61" t="s">
        <v>210</v>
      </c>
      <c r="C86" s="70">
        <v>13.497999999999999</v>
      </c>
      <c r="D86" s="70">
        <v>33.738999999999997</v>
      </c>
      <c r="E86" s="94">
        <f t="shared" si="2"/>
        <v>0.28575057687829458</v>
      </c>
      <c r="F86" s="94">
        <f t="shared" si="3"/>
        <v>0.71424942312170547</v>
      </c>
    </row>
    <row r="87" spans="1:6" x14ac:dyDescent="0.2">
      <c r="A87" s="60">
        <v>81</v>
      </c>
      <c r="B87" s="61" t="s">
        <v>211</v>
      </c>
      <c r="C87" s="70">
        <v>25.803999999999998</v>
      </c>
      <c r="D87" s="70">
        <v>7.2538999999999998</v>
      </c>
      <c r="E87" s="94">
        <f t="shared" si="2"/>
        <v>0.78056984865947321</v>
      </c>
      <c r="F87" s="94">
        <f t="shared" si="3"/>
        <v>0.21943015134052679</v>
      </c>
    </row>
    <row r="88" spans="1:6" ht="24" x14ac:dyDescent="0.2">
      <c r="A88" s="60">
        <v>82</v>
      </c>
      <c r="B88" s="61" t="s">
        <v>212</v>
      </c>
      <c r="C88" s="70">
        <v>7.4273999999999996</v>
      </c>
      <c r="D88" s="70">
        <v>5.0960999999999999</v>
      </c>
      <c r="E88" s="94">
        <f t="shared" si="2"/>
        <v>0.59307701521140255</v>
      </c>
      <c r="F88" s="94">
        <f t="shared" si="3"/>
        <v>0.40692298478859745</v>
      </c>
    </row>
    <row r="89" spans="1:6" ht="24" x14ac:dyDescent="0.2">
      <c r="A89" s="60">
        <v>83</v>
      </c>
      <c r="B89" s="61" t="s">
        <v>213</v>
      </c>
      <c r="C89" s="70">
        <v>37.402999999999999</v>
      </c>
      <c r="D89" s="70">
        <v>8.4740000000000002</v>
      </c>
      <c r="E89" s="94">
        <f t="shared" si="2"/>
        <v>0.81528870675937837</v>
      </c>
      <c r="F89" s="94">
        <f t="shared" si="3"/>
        <v>0.18471129324062169</v>
      </c>
    </row>
    <row r="90" spans="1:6" ht="24" x14ac:dyDescent="0.2">
      <c r="A90" s="60">
        <v>84</v>
      </c>
      <c r="B90" s="61" t="s">
        <v>214</v>
      </c>
      <c r="C90" s="70">
        <v>127.19</v>
      </c>
      <c r="D90" s="70">
        <v>11.063000000000001</v>
      </c>
      <c r="E90" s="94">
        <f t="shared" si="2"/>
        <v>0.91998003659956751</v>
      </c>
      <c r="F90" s="94">
        <f t="shared" si="3"/>
        <v>8.0019963400432548E-2</v>
      </c>
    </row>
    <row r="91" spans="1:6" x14ac:dyDescent="0.2">
      <c r="A91" s="60">
        <v>85</v>
      </c>
      <c r="B91" s="61" t="s">
        <v>215</v>
      </c>
      <c r="C91" s="70">
        <v>63.820999999999998</v>
      </c>
      <c r="D91" s="70">
        <v>10.032999999999999</v>
      </c>
      <c r="E91" s="94">
        <f t="shared" si="2"/>
        <v>0.86415089230102637</v>
      </c>
      <c r="F91" s="94">
        <f t="shared" si="3"/>
        <v>0.13584910769897365</v>
      </c>
    </row>
    <row r="92" spans="1:6" x14ac:dyDescent="0.2">
      <c r="A92" s="60">
        <v>86</v>
      </c>
      <c r="B92" s="61" t="s">
        <v>216</v>
      </c>
      <c r="C92" s="70">
        <v>18.853999999999999</v>
      </c>
      <c r="D92" s="70">
        <v>4.1738</v>
      </c>
      <c r="E92" s="94">
        <f t="shared" si="2"/>
        <v>0.81874951146006136</v>
      </c>
      <c r="F92" s="94">
        <f t="shared" si="3"/>
        <v>0.18125048853993869</v>
      </c>
    </row>
    <row r="93" spans="1:6" ht="24" x14ac:dyDescent="0.2">
      <c r="A93" s="60">
        <v>87</v>
      </c>
      <c r="B93" s="61" t="s">
        <v>217</v>
      </c>
      <c r="C93" s="70">
        <v>214.23</v>
      </c>
      <c r="D93" s="70">
        <v>3.7982999999999998</v>
      </c>
      <c r="E93" s="94">
        <f t="shared" si="2"/>
        <v>0.98257886705533171</v>
      </c>
      <c r="F93" s="94">
        <f t="shared" si="3"/>
        <v>1.742113294466819E-2</v>
      </c>
    </row>
    <row r="94" spans="1:6" x14ac:dyDescent="0.2">
      <c r="A94" s="60">
        <v>88</v>
      </c>
      <c r="B94" s="61" t="s">
        <v>218</v>
      </c>
      <c r="C94" s="70">
        <v>352.5</v>
      </c>
      <c r="D94" s="70">
        <v>0.87521000000000004</v>
      </c>
      <c r="E94" s="94">
        <f t="shared" si="2"/>
        <v>0.99752328410360203</v>
      </c>
      <c r="F94" s="94">
        <f t="shared" si="3"/>
        <v>2.4767158963980526E-3</v>
      </c>
    </row>
    <row r="95" spans="1:6" x14ac:dyDescent="0.2">
      <c r="A95" s="60">
        <v>89</v>
      </c>
      <c r="B95" s="61" t="s">
        <v>219</v>
      </c>
      <c r="C95" s="70">
        <v>1372</v>
      </c>
      <c r="D95" s="70">
        <v>53.69</v>
      </c>
      <c r="E95" s="94">
        <f t="shared" si="2"/>
        <v>0.96234104188147485</v>
      </c>
      <c r="F95" s="94">
        <f t="shared" si="3"/>
        <v>3.7658958118525064E-2</v>
      </c>
    </row>
    <row r="96" spans="1:6" x14ac:dyDescent="0.2">
      <c r="A96" s="60">
        <v>90</v>
      </c>
      <c r="B96" s="61" t="s">
        <v>220</v>
      </c>
      <c r="C96" s="70">
        <v>27.614999999999998</v>
      </c>
      <c r="D96" s="70">
        <v>6.6688999999999998</v>
      </c>
      <c r="E96" s="94">
        <f t="shared" si="2"/>
        <v>0.80548012332319263</v>
      </c>
      <c r="F96" s="94">
        <f t="shared" si="3"/>
        <v>0.19451987667680751</v>
      </c>
    </row>
    <row r="97" spans="1:6" ht="24" x14ac:dyDescent="0.2">
      <c r="A97" s="60">
        <v>91</v>
      </c>
      <c r="B97" s="61" t="s">
        <v>221</v>
      </c>
      <c r="C97" s="70">
        <v>120.74</v>
      </c>
      <c r="D97" s="70">
        <v>3.9988000000000001</v>
      </c>
      <c r="E97" s="94">
        <f t="shared" si="2"/>
        <v>0.96794261288388217</v>
      </c>
      <c r="F97" s="94">
        <f t="shared" si="3"/>
        <v>3.2057387116117844E-2</v>
      </c>
    </row>
    <row r="98" spans="1:6" x14ac:dyDescent="0.2">
      <c r="A98" s="60">
        <v>92</v>
      </c>
      <c r="B98" s="61" t="s">
        <v>222</v>
      </c>
      <c r="C98" s="70">
        <v>19.376000000000001</v>
      </c>
      <c r="D98" s="70">
        <v>1.3197000000000001</v>
      </c>
      <c r="E98" s="94">
        <f t="shared" si="2"/>
        <v>0.93623313055368984</v>
      </c>
      <c r="F98" s="94">
        <f t="shared" si="3"/>
        <v>6.3766869446310104E-2</v>
      </c>
    </row>
    <row r="99" spans="1:6" x14ac:dyDescent="0.2">
      <c r="A99" s="60">
        <v>93</v>
      </c>
      <c r="B99" s="61" t="s">
        <v>223</v>
      </c>
      <c r="C99" s="70">
        <v>360.24</v>
      </c>
      <c r="D99" s="70">
        <v>4.3846999999999996</v>
      </c>
      <c r="E99" s="94">
        <f t="shared" si="2"/>
        <v>0.98797475870394957</v>
      </c>
      <c r="F99" s="94">
        <f t="shared" si="3"/>
        <v>1.202524129605043E-2</v>
      </c>
    </row>
    <row r="100" spans="1:6" ht="24" x14ac:dyDescent="0.2">
      <c r="A100" s="60">
        <v>94</v>
      </c>
      <c r="B100" s="61" t="s">
        <v>224</v>
      </c>
      <c r="C100" s="70">
        <v>78.876000000000005</v>
      </c>
      <c r="D100" s="70">
        <v>8.3792000000000009</v>
      </c>
      <c r="E100" s="94">
        <f t="shared" si="2"/>
        <v>0.90396904711696269</v>
      </c>
      <c r="F100" s="94">
        <f t="shared" si="3"/>
        <v>9.6030952883037354E-2</v>
      </c>
    </row>
    <row r="101" spans="1:6" ht="24" x14ac:dyDescent="0.2">
      <c r="A101" s="60">
        <v>95</v>
      </c>
      <c r="B101" s="61" t="s">
        <v>225</v>
      </c>
      <c r="C101" s="70">
        <v>1209.0999999999999</v>
      </c>
      <c r="D101" s="70">
        <v>53.74</v>
      </c>
      <c r="E101" s="94">
        <f t="shared" si="2"/>
        <v>0.95744512368946189</v>
      </c>
      <c r="F101" s="94">
        <f t="shared" si="3"/>
        <v>4.2554876310538156E-2</v>
      </c>
    </row>
    <row r="102" spans="1:6" x14ac:dyDescent="0.2">
      <c r="A102" s="60">
        <v>96</v>
      </c>
      <c r="B102" s="61" t="s">
        <v>226</v>
      </c>
      <c r="C102" s="70">
        <v>6040.7</v>
      </c>
      <c r="D102" s="70">
        <v>53.265999999999998</v>
      </c>
      <c r="E102" s="94">
        <f t="shared" si="2"/>
        <v>0.9912592226474517</v>
      </c>
      <c r="F102" s="94">
        <f t="shared" si="3"/>
        <v>8.7407773525484071E-3</v>
      </c>
    </row>
    <row r="103" spans="1:6" x14ac:dyDescent="0.2">
      <c r="A103" s="60">
        <v>97</v>
      </c>
      <c r="B103" s="61" t="s">
        <v>227</v>
      </c>
      <c r="C103" s="70">
        <v>3620.7</v>
      </c>
      <c r="D103" s="70">
        <v>226.69</v>
      </c>
      <c r="E103" s="94">
        <f t="shared" si="2"/>
        <v>0.94107953703679637</v>
      </c>
      <c r="F103" s="94">
        <f t="shared" si="3"/>
        <v>5.8920462963203628E-2</v>
      </c>
    </row>
    <row r="104" spans="1:6" x14ac:dyDescent="0.2">
      <c r="A104" s="60">
        <v>98</v>
      </c>
      <c r="B104" s="61" t="s">
        <v>228</v>
      </c>
      <c r="C104" s="70">
        <v>4608.2</v>
      </c>
      <c r="D104" s="70">
        <v>92.537999999999997</v>
      </c>
      <c r="E104" s="94">
        <f t="shared" si="2"/>
        <v>0.98031415492631169</v>
      </c>
      <c r="F104" s="94">
        <f t="shared" si="3"/>
        <v>1.9685845073688431E-2</v>
      </c>
    </row>
    <row r="105" spans="1:6" x14ac:dyDescent="0.2">
      <c r="A105" s="60">
        <v>99</v>
      </c>
      <c r="B105" s="61" t="s">
        <v>229</v>
      </c>
      <c r="C105" s="70">
        <v>919.55</v>
      </c>
      <c r="D105" s="70">
        <v>63.204999999999998</v>
      </c>
      <c r="E105" s="94">
        <f t="shared" si="2"/>
        <v>0.93568590340420543</v>
      </c>
      <c r="F105" s="94">
        <f t="shared" si="3"/>
        <v>6.431409659579447E-2</v>
      </c>
    </row>
    <row r="106" spans="1:6" ht="24" x14ac:dyDescent="0.2">
      <c r="A106" s="60">
        <v>100</v>
      </c>
      <c r="B106" s="61" t="s">
        <v>230</v>
      </c>
      <c r="C106" s="70">
        <v>583.97</v>
      </c>
      <c r="D106" s="70">
        <v>32.473999999999997</v>
      </c>
      <c r="E106" s="94">
        <f t="shared" si="2"/>
        <v>0.94732043786621323</v>
      </c>
      <c r="F106" s="94">
        <f t="shared" si="3"/>
        <v>5.2679562133786675E-2</v>
      </c>
    </row>
    <row r="107" spans="1:6" x14ac:dyDescent="0.2">
      <c r="A107" s="60">
        <v>101</v>
      </c>
      <c r="B107" s="61" t="s">
        <v>231</v>
      </c>
      <c r="C107" s="70">
        <v>990.65</v>
      </c>
      <c r="D107" s="70">
        <v>91.269000000000005</v>
      </c>
      <c r="E107" s="94">
        <f t="shared" si="2"/>
        <v>0.91564155911856626</v>
      </c>
      <c r="F107" s="94">
        <f t="shared" si="3"/>
        <v>8.4358440881433835E-2</v>
      </c>
    </row>
    <row r="108" spans="1:6" ht="24" x14ac:dyDescent="0.2">
      <c r="A108" s="60">
        <v>102</v>
      </c>
      <c r="B108" s="61" t="s">
        <v>232</v>
      </c>
      <c r="C108" s="70">
        <v>2199</v>
      </c>
      <c r="D108" s="70">
        <v>78.156000000000006</v>
      </c>
      <c r="E108" s="94">
        <f t="shared" si="2"/>
        <v>0.96567824075293918</v>
      </c>
      <c r="F108" s="94">
        <f t="shared" si="3"/>
        <v>3.432175924706081E-2</v>
      </c>
    </row>
    <row r="109" spans="1:6" ht="24" x14ac:dyDescent="0.2">
      <c r="A109" s="60">
        <v>103</v>
      </c>
      <c r="B109" s="61" t="s">
        <v>233</v>
      </c>
      <c r="C109" s="70">
        <v>2650.7</v>
      </c>
      <c r="D109" s="70">
        <v>2.3178999999999998</v>
      </c>
      <c r="E109" s="94">
        <f t="shared" si="2"/>
        <v>0.99912631573273591</v>
      </c>
      <c r="F109" s="94">
        <f t="shared" si="3"/>
        <v>8.7368426726408446E-4</v>
      </c>
    </row>
    <row r="110" spans="1:6" ht="24" x14ac:dyDescent="0.2">
      <c r="A110" s="60">
        <v>104</v>
      </c>
      <c r="B110" s="61" t="s">
        <v>234</v>
      </c>
      <c r="C110" s="70">
        <v>403.96</v>
      </c>
      <c r="D110" s="70">
        <v>15.121</v>
      </c>
      <c r="E110" s="94">
        <f t="shared" si="2"/>
        <v>0.96391866966051909</v>
      </c>
      <c r="F110" s="94">
        <f t="shared" si="3"/>
        <v>3.6081330339480917E-2</v>
      </c>
    </row>
    <row r="111" spans="1:6" x14ac:dyDescent="0.2">
      <c r="A111" s="60">
        <v>105</v>
      </c>
      <c r="B111" s="61" t="s">
        <v>235</v>
      </c>
      <c r="C111" s="70">
        <v>2368.6999999999998</v>
      </c>
      <c r="D111" s="70">
        <v>94.385000000000005</v>
      </c>
      <c r="E111" s="94">
        <f t="shared" si="2"/>
        <v>0.96168016938108092</v>
      </c>
      <c r="F111" s="94">
        <f t="shared" si="3"/>
        <v>3.8319830618918957E-2</v>
      </c>
    </row>
    <row r="112" spans="1:6" ht="24" x14ac:dyDescent="0.2">
      <c r="A112" s="60">
        <v>106</v>
      </c>
      <c r="B112" s="61" t="s">
        <v>236</v>
      </c>
      <c r="C112" s="70">
        <v>129.06</v>
      </c>
      <c r="D112" s="70">
        <v>6692.7</v>
      </c>
      <c r="E112" s="94">
        <f t="shared" si="2"/>
        <v>1.8918871376301716E-2</v>
      </c>
      <c r="F112" s="94">
        <f t="shared" si="3"/>
        <v>0.98108112862369823</v>
      </c>
    </row>
  </sheetData>
  <mergeCells count="3">
    <mergeCell ref="A3:B3"/>
    <mergeCell ref="C4:D4"/>
    <mergeCell ref="E4:F4"/>
  </mergeCells>
  <hyperlinks>
    <hyperlink ref="A1" location="Contents!A1" display="Contents"/>
  </hyperlink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39"/>
  <sheetViews>
    <sheetView workbookViewId="0">
      <pane xSplit="3" ySplit="4" topLeftCell="D5" activePane="bottomRight" state="frozen"/>
      <selection activeCell="B32" sqref="B32"/>
      <selection pane="topRight" activeCell="B32" sqref="B32"/>
      <selection pane="bottomLeft" activeCell="B32" sqref="B32"/>
      <selection pane="bottomRight" activeCell="E21" sqref="E21"/>
    </sheetView>
  </sheetViews>
  <sheetFormatPr defaultRowHeight="12.75" x14ac:dyDescent="0.2"/>
  <cols>
    <col min="1" max="1" width="22" style="29" customWidth="1"/>
    <col min="2" max="2" width="3" style="24" bestFit="1" customWidth="1"/>
    <col min="3" max="3" width="5.140625" style="25" bestFit="1" customWidth="1"/>
    <col min="4" max="4" width="48" style="27" customWidth="1"/>
    <col min="5" max="6" width="18.42578125" style="26" customWidth="1"/>
    <col min="7" max="7" width="255.7109375" style="25" bestFit="1" customWidth="1"/>
    <col min="8" max="13" width="8.28515625" style="25" customWidth="1"/>
    <col min="14" max="14" width="9.140625" style="25"/>
  </cols>
  <sheetData>
    <row r="1" spans="1:14" x14ac:dyDescent="0.2">
      <c r="A1" s="117" t="s">
        <v>297</v>
      </c>
    </row>
    <row r="2" spans="1:14" ht="15.75" x14ac:dyDescent="0.25">
      <c r="A2" s="103" t="s">
        <v>274</v>
      </c>
      <c r="B2" s="101"/>
      <c r="C2" s="102"/>
    </row>
    <row r="3" spans="1:14" ht="15.75" x14ac:dyDescent="0.25">
      <c r="A3" s="103"/>
      <c r="B3" s="101"/>
      <c r="C3" s="102"/>
    </row>
    <row r="4" spans="1:14" s="3" customFormat="1" ht="25.5" x14ac:dyDescent="0.2">
      <c r="A4" s="99" t="s">
        <v>265</v>
      </c>
      <c r="B4" s="104"/>
      <c r="C4" s="105"/>
      <c r="D4" s="105" t="s">
        <v>266</v>
      </c>
      <c r="E4" s="106" t="s">
        <v>344</v>
      </c>
      <c r="F4" s="106" t="s">
        <v>345</v>
      </c>
      <c r="G4" s="100" t="s">
        <v>275</v>
      </c>
      <c r="I4" s="100"/>
      <c r="J4" s="100"/>
      <c r="K4" s="100"/>
      <c r="L4" s="100"/>
      <c r="M4" s="100"/>
      <c r="N4" s="100"/>
    </row>
    <row r="5" spans="1:14" ht="25.5" x14ac:dyDescent="0.2">
      <c r="A5" s="32" t="s">
        <v>332</v>
      </c>
      <c r="B5" s="127">
        <f>Savings!A3</f>
        <v>1</v>
      </c>
      <c r="C5" s="25" t="s">
        <v>120</v>
      </c>
      <c r="D5" s="27" t="s">
        <v>80</v>
      </c>
      <c r="E5" s="26">
        <v>0.1</v>
      </c>
      <c r="F5" s="26">
        <v>0.33</v>
      </c>
      <c r="G5" s="77" t="s">
        <v>307</v>
      </c>
      <c r="I5"/>
      <c r="J5"/>
      <c r="K5"/>
      <c r="L5"/>
      <c r="M5"/>
      <c r="N5"/>
    </row>
    <row r="6" spans="1:14" x14ac:dyDescent="0.2">
      <c r="A6" s="32" t="s">
        <v>332</v>
      </c>
      <c r="B6" s="127"/>
      <c r="C6" s="25" t="s">
        <v>267</v>
      </c>
      <c r="E6" s="26">
        <v>0.25</v>
      </c>
      <c r="F6" s="26">
        <v>0.66</v>
      </c>
      <c r="G6" s="77" t="s">
        <v>308</v>
      </c>
      <c r="I6"/>
      <c r="J6"/>
      <c r="K6"/>
      <c r="L6"/>
      <c r="M6"/>
      <c r="N6"/>
    </row>
    <row r="7" spans="1:14" x14ac:dyDescent="0.2">
      <c r="A7" s="32" t="s">
        <v>332</v>
      </c>
      <c r="B7" s="127"/>
      <c r="C7" s="25" t="s">
        <v>122</v>
      </c>
      <c r="E7" s="26">
        <v>0.45</v>
      </c>
      <c r="F7" s="26">
        <v>1</v>
      </c>
      <c r="G7" s="121" t="s">
        <v>333</v>
      </c>
      <c r="H7"/>
      <c r="I7"/>
      <c r="J7"/>
      <c r="K7"/>
      <c r="L7"/>
      <c r="M7"/>
      <c r="N7"/>
    </row>
    <row r="8" spans="1:14" ht="25.5" x14ac:dyDescent="0.2">
      <c r="A8" s="32" t="s">
        <v>332</v>
      </c>
      <c r="B8" s="127">
        <f>Savings!A6</f>
        <v>2</v>
      </c>
      <c r="C8" s="25" t="s">
        <v>120</v>
      </c>
      <c r="D8" s="27" t="s">
        <v>111</v>
      </c>
      <c r="E8" s="26">
        <v>0.1</v>
      </c>
      <c r="F8" s="26">
        <v>0.33</v>
      </c>
      <c r="H8"/>
      <c r="I8"/>
      <c r="J8"/>
      <c r="K8"/>
      <c r="L8"/>
      <c r="M8"/>
      <c r="N8"/>
    </row>
    <row r="9" spans="1:14" x14ac:dyDescent="0.2">
      <c r="A9" s="32" t="s">
        <v>332</v>
      </c>
      <c r="B9" s="127"/>
      <c r="C9" s="25" t="s">
        <v>267</v>
      </c>
      <c r="E9" s="26">
        <v>0.2</v>
      </c>
      <c r="F9" s="26">
        <v>0.66</v>
      </c>
      <c r="G9" s="120" t="s">
        <v>310</v>
      </c>
      <c r="H9" s="85"/>
      <c r="I9" s="84"/>
      <c r="J9" s="84"/>
      <c r="K9" s="82"/>
      <c r="L9" s="82"/>
      <c r="M9" s="82"/>
      <c r="N9" s="82"/>
    </row>
    <row r="10" spans="1:14" x14ac:dyDescent="0.2">
      <c r="A10" s="32" t="s">
        <v>332</v>
      </c>
      <c r="B10" s="127"/>
      <c r="C10" s="25" t="s">
        <v>122</v>
      </c>
      <c r="E10" s="26">
        <v>0.27</v>
      </c>
      <c r="F10" s="26">
        <v>1</v>
      </c>
      <c r="G10" s="120" t="s">
        <v>309</v>
      </c>
      <c r="H10" s="85"/>
      <c r="I10" s="84"/>
      <c r="J10" s="84"/>
      <c r="K10" s="83"/>
      <c r="L10" s="83"/>
    </row>
    <row r="11" spans="1:14" ht="25.5" x14ac:dyDescent="0.2">
      <c r="A11" s="32" t="s">
        <v>332</v>
      </c>
      <c r="B11" s="127">
        <f>Savings!A9</f>
        <v>3</v>
      </c>
      <c r="C11" s="25" t="s">
        <v>120</v>
      </c>
      <c r="D11" s="27" t="s">
        <v>81</v>
      </c>
      <c r="E11" s="26">
        <v>0.1</v>
      </c>
      <c r="F11" s="26">
        <v>0.33</v>
      </c>
      <c r="H11" s="85"/>
      <c r="I11" s="84"/>
      <c r="J11" s="84"/>
      <c r="K11" s="83"/>
      <c r="L11" s="83"/>
    </row>
    <row r="12" spans="1:14" x14ac:dyDescent="0.2">
      <c r="A12" s="32" t="s">
        <v>332</v>
      </c>
      <c r="B12" s="127"/>
      <c r="C12" s="25" t="s">
        <v>267</v>
      </c>
      <c r="E12" s="26">
        <v>0.2</v>
      </c>
      <c r="F12" s="26">
        <v>0.66</v>
      </c>
      <c r="G12" s="120" t="s">
        <v>310</v>
      </c>
      <c r="H12" s="85"/>
      <c r="I12" s="84"/>
      <c r="J12" s="84"/>
      <c r="K12" s="83"/>
      <c r="L12" s="83"/>
    </row>
    <row r="13" spans="1:14" x14ac:dyDescent="0.2">
      <c r="A13" s="32" t="s">
        <v>332</v>
      </c>
      <c r="B13" s="127"/>
      <c r="C13" s="25" t="s">
        <v>122</v>
      </c>
      <c r="E13" s="26">
        <v>0.27</v>
      </c>
      <c r="F13" s="26">
        <v>1</v>
      </c>
      <c r="G13" s="120" t="s">
        <v>309</v>
      </c>
      <c r="H13" s="85"/>
      <c r="I13" s="84"/>
      <c r="J13" s="84"/>
      <c r="K13" s="83"/>
      <c r="L13" s="83"/>
    </row>
    <row r="14" spans="1:14" ht="25.5" x14ac:dyDescent="0.2">
      <c r="A14" s="32" t="s">
        <v>332</v>
      </c>
      <c r="B14" s="127">
        <f>Savings!A12</f>
        <v>4</v>
      </c>
      <c r="C14" s="25" t="s">
        <v>120</v>
      </c>
      <c r="D14" s="27" t="s">
        <v>82</v>
      </c>
      <c r="E14" s="26">
        <v>0.1</v>
      </c>
      <c r="F14" s="26">
        <v>0.33</v>
      </c>
      <c r="H14" s="85"/>
      <c r="I14" s="84"/>
      <c r="J14" s="84"/>
      <c r="K14" s="83"/>
      <c r="L14" s="83"/>
    </row>
    <row r="15" spans="1:14" x14ac:dyDescent="0.2">
      <c r="A15" s="32" t="s">
        <v>332</v>
      </c>
      <c r="B15" s="127"/>
      <c r="C15" s="25" t="s">
        <v>267</v>
      </c>
      <c r="E15" s="26">
        <v>0.2</v>
      </c>
      <c r="F15" s="26">
        <v>0.66</v>
      </c>
      <c r="G15" s="120" t="s">
        <v>310</v>
      </c>
      <c r="H15" s="85"/>
      <c r="I15" s="84"/>
      <c r="J15" s="84"/>
      <c r="K15" s="83"/>
      <c r="L15" s="83"/>
    </row>
    <row r="16" spans="1:14" x14ac:dyDescent="0.2">
      <c r="A16" s="32" t="s">
        <v>332</v>
      </c>
      <c r="B16" s="127"/>
      <c r="C16" s="25" t="s">
        <v>122</v>
      </c>
      <c r="E16" s="26">
        <v>0.27</v>
      </c>
      <c r="F16" s="26">
        <v>1</v>
      </c>
      <c r="G16" s="120" t="s">
        <v>309</v>
      </c>
      <c r="H16" s="85"/>
      <c r="I16" s="84"/>
      <c r="J16" s="84"/>
      <c r="K16" s="83"/>
      <c r="L16" s="83"/>
    </row>
    <row r="17" spans="1:17" ht="25.5" x14ac:dyDescent="0.2">
      <c r="A17" s="32" t="s">
        <v>332</v>
      </c>
      <c r="B17" s="127">
        <f>Savings!A15</f>
        <v>5</v>
      </c>
      <c r="C17" s="25" t="s">
        <v>120</v>
      </c>
      <c r="D17" s="27" t="s">
        <v>83</v>
      </c>
      <c r="E17" s="26">
        <v>0.1</v>
      </c>
      <c r="F17" s="26">
        <v>0.33</v>
      </c>
      <c r="H17" s="85"/>
      <c r="I17" s="84"/>
      <c r="J17" s="84"/>
      <c r="K17" s="83"/>
      <c r="L17" s="83"/>
    </row>
    <row r="18" spans="1:17" s="25" customFormat="1" x14ac:dyDescent="0.2">
      <c r="A18" s="32" t="s">
        <v>332</v>
      </c>
      <c r="B18" s="127"/>
      <c r="C18" s="25" t="s">
        <v>267</v>
      </c>
      <c r="D18" s="27"/>
      <c r="E18" s="26">
        <v>0.2</v>
      </c>
      <c r="F18" s="26">
        <v>0.66</v>
      </c>
      <c r="G18" s="84"/>
      <c r="H18" s="85"/>
      <c r="I18" s="84"/>
      <c r="J18" s="84"/>
      <c r="K18" s="83"/>
      <c r="L18" s="83"/>
      <c r="O18"/>
      <c r="P18"/>
      <c r="Q18"/>
    </row>
    <row r="19" spans="1:17" s="25" customFormat="1" x14ac:dyDescent="0.2">
      <c r="A19" s="32" t="s">
        <v>332</v>
      </c>
      <c r="B19" s="127"/>
      <c r="C19" s="25" t="s">
        <v>122</v>
      </c>
      <c r="D19" s="27"/>
      <c r="E19" s="26">
        <v>0.27</v>
      </c>
      <c r="F19" s="26">
        <v>1</v>
      </c>
      <c r="G19" s="120" t="s">
        <v>309</v>
      </c>
      <c r="H19" s="85"/>
      <c r="I19" s="84"/>
      <c r="J19" s="84"/>
      <c r="K19" s="83"/>
      <c r="L19" s="83"/>
      <c r="O19"/>
      <c r="P19"/>
      <c r="Q19"/>
    </row>
    <row r="20" spans="1:17" s="25" customFormat="1" ht="25.5" x14ac:dyDescent="0.2">
      <c r="A20" s="32" t="s">
        <v>332</v>
      </c>
      <c r="B20" s="127">
        <f>Savings!A18</f>
        <v>6</v>
      </c>
      <c r="C20" s="25" t="s">
        <v>120</v>
      </c>
      <c r="D20" s="27" t="s">
        <v>84</v>
      </c>
      <c r="E20" s="26">
        <v>0.05</v>
      </c>
      <c r="F20" s="26">
        <v>0.33</v>
      </c>
      <c r="G20" s="77" t="s">
        <v>308</v>
      </c>
      <c r="H20" s="85"/>
      <c r="I20" s="84"/>
      <c r="J20" s="84"/>
      <c r="K20" s="83"/>
      <c r="L20" s="83"/>
      <c r="O20"/>
      <c r="P20"/>
      <c r="Q20"/>
    </row>
    <row r="21" spans="1:17" s="25" customFormat="1" x14ac:dyDescent="0.2">
      <c r="A21" s="32" t="s">
        <v>332</v>
      </c>
      <c r="B21" s="127"/>
      <c r="C21" s="25" t="s">
        <v>267</v>
      </c>
      <c r="D21" s="27"/>
      <c r="E21" s="26">
        <v>0.09</v>
      </c>
      <c r="F21" s="26">
        <v>0.66</v>
      </c>
      <c r="G21" s="120" t="s">
        <v>335</v>
      </c>
      <c r="H21" s="85"/>
      <c r="I21" s="84"/>
      <c r="J21" s="84"/>
      <c r="K21" s="83"/>
      <c r="L21" s="83"/>
      <c r="O21"/>
      <c r="P21"/>
      <c r="Q21"/>
    </row>
    <row r="22" spans="1:17" s="25" customFormat="1" x14ac:dyDescent="0.2">
      <c r="A22" s="32" t="s">
        <v>332</v>
      </c>
      <c r="B22" s="127"/>
      <c r="C22" s="25" t="s">
        <v>122</v>
      </c>
      <c r="D22" s="27"/>
      <c r="E22" s="26">
        <v>0.19</v>
      </c>
      <c r="F22" s="26">
        <v>1</v>
      </c>
      <c r="G22" s="77" t="s">
        <v>326</v>
      </c>
      <c r="H22" s="85"/>
      <c r="I22" s="84"/>
      <c r="J22" s="84"/>
      <c r="K22" s="83"/>
      <c r="L22" s="83"/>
      <c r="O22"/>
      <c r="P22"/>
      <c r="Q22"/>
    </row>
    <row r="23" spans="1:17" s="25" customFormat="1" ht="25.5" x14ac:dyDescent="0.2">
      <c r="A23" s="32" t="s">
        <v>332</v>
      </c>
      <c r="B23" s="127">
        <f>Savings!A21</f>
        <v>7</v>
      </c>
      <c r="C23" s="25" t="s">
        <v>120</v>
      </c>
      <c r="D23" s="27" t="s">
        <v>85</v>
      </c>
      <c r="E23" s="26">
        <v>0.1</v>
      </c>
      <c r="F23" s="26">
        <v>0.33</v>
      </c>
      <c r="G23" s="84"/>
      <c r="H23" s="85"/>
      <c r="I23" s="84"/>
      <c r="J23" s="84"/>
      <c r="K23" s="83"/>
      <c r="L23" s="83"/>
      <c r="O23"/>
      <c r="P23"/>
      <c r="Q23"/>
    </row>
    <row r="24" spans="1:17" s="25" customFormat="1" x14ac:dyDescent="0.2">
      <c r="A24" s="32" t="s">
        <v>332</v>
      </c>
      <c r="B24" s="127"/>
      <c r="C24" s="25" t="s">
        <v>267</v>
      </c>
      <c r="D24" s="27"/>
      <c r="E24" s="26">
        <v>0.2</v>
      </c>
      <c r="F24" s="26">
        <v>0.66</v>
      </c>
      <c r="G24" s="84"/>
      <c r="H24" s="85"/>
      <c r="I24" s="84"/>
      <c r="J24" s="84"/>
      <c r="K24" s="83"/>
      <c r="L24" s="83"/>
      <c r="O24"/>
      <c r="P24"/>
      <c r="Q24"/>
    </row>
    <row r="25" spans="1:17" s="25" customFormat="1" x14ac:dyDescent="0.2">
      <c r="A25" s="32" t="s">
        <v>332</v>
      </c>
      <c r="B25" s="127"/>
      <c r="C25" s="25" t="s">
        <v>122</v>
      </c>
      <c r="D25" s="27"/>
      <c r="E25" s="26">
        <v>0.27</v>
      </c>
      <c r="F25" s="26">
        <v>1</v>
      </c>
      <c r="G25" s="120" t="s">
        <v>309</v>
      </c>
      <c r="H25" s="85"/>
      <c r="I25" s="84"/>
      <c r="J25" s="84"/>
      <c r="K25" s="83"/>
      <c r="L25" s="83"/>
      <c r="O25"/>
      <c r="P25"/>
      <c r="Q25"/>
    </row>
    <row r="26" spans="1:17" s="25" customFormat="1" ht="25.5" x14ac:dyDescent="0.2">
      <c r="A26" s="32" t="s">
        <v>332</v>
      </c>
      <c r="B26" s="127">
        <f>Savings!A24</f>
        <v>8</v>
      </c>
      <c r="C26" s="25" t="s">
        <v>120</v>
      </c>
      <c r="D26" s="27" t="s">
        <v>86</v>
      </c>
      <c r="E26" s="26">
        <v>0.1</v>
      </c>
      <c r="F26" s="26">
        <v>0.33</v>
      </c>
      <c r="G26" s="84"/>
      <c r="H26" s="85"/>
      <c r="I26" s="84"/>
      <c r="J26" s="84"/>
      <c r="K26" s="83"/>
      <c r="L26" s="83"/>
      <c r="O26"/>
      <c r="P26"/>
      <c r="Q26"/>
    </row>
    <row r="27" spans="1:17" s="25" customFormat="1" x14ac:dyDescent="0.2">
      <c r="A27" s="32" t="s">
        <v>332</v>
      </c>
      <c r="B27" s="127"/>
      <c r="C27" s="25" t="s">
        <v>267</v>
      </c>
      <c r="D27" s="27"/>
      <c r="E27" s="26">
        <v>0.2</v>
      </c>
      <c r="F27" s="26">
        <v>0.66</v>
      </c>
      <c r="G27" s="84"/>
      <c r="H27" s="85"/>
      <c r="I27" s="84"/>
      <c r="J27" s="84"/>
      <c r="K27" s="83"/>
      <c r="L27" s="83"/>
      <c r="O27"/>
      <c r="P27"/>
      <c r="Q27"/>
    </row>
    <row r="28" spans="1:17" s="25" customFormat="1" x14ac:dyDescent="0.2">
      <c r="A28" s="32" t="s">
        <v>332</v>
      </c>
      <c r="B28" s="127"/>
      <c r="C28" s="25" t="s">
        <v>122</v>
      </c>
      <c r="D28" s="27"/>
      <c r="E28" s="26">
        <v>0.25</v>
      </c>
      <c r="F28" s="26">
        <v>1</v>
      </c>
      <c r="G28" s="77" t="s">
        <v>308</v>
      </c>
      <c r="H28" s="85"/>
      <c r="I28" s="84"/>
      <c r="J28" s="84"/>
      <c r="K28" s="83"/>
      <c r="L28" s="83"/>
      <c r="O28"/>
      <c r="P28"/>
      <c r="Q28"/>
    </row>
    <row r="29" spans="1:17" s="25" customFormat="1" ht="38.25" x14ac:dyDescent="0.2">
      <c r="A29" s="32" t="s">
        <v>332</v>
      </c>
      <c r="B29" s="127">
        <f>Savings!A27</f>
        <v>9</v>
      </c>
      <c r="C29" s="25" t="s">
        <v>120</v>
      </c>
      <c r="D29" s="27" t="s">
        <v>87</v>
      </c>
      <c r="E29" s="26">
        <v>0.1</v>
      </c>
      <c r="F29" s="26">
        <v>0.33</v>
      </c>
      <c r="H29" s="85"/>
      <c r="I29" s="84"/>
      <c r="J29" s="84"/>
      <c r="K29" s="83"/>
      <c r="L29" s="83"/>
      <c r="O29"/>
      <c r="P29"/>
      <c r="Q29"/>
    </row>
    <row r="30" spans="1:17" s="25" customFormat="1" x14ac:dyDescent="0.2">
      <c r="A30" s="32" t="s">
        <v>332</v>
      </c>
      <c r="B30" s="127"/>
      <c r="C30" s="25" t="s">
        <v>267</v>
      </c>
      <c r="D30" s="27"/>
      <c r="E30" s="26">
        <v>0.17</v>
      </c>
      <c r="F30" s="26">
        <v>0.66</v>
      </c>
      <c r="G30" s="84"/>
      <c r="H30" s="85"/>
      <c r="I30" s="84"/>
      <c r="J30" s="84"/>
      <c r="K30" s="83"/>
      <c r="L30" s="83"/>
      <c r="O30"/>
      <c r="P30"/>
      <c r="Q30"/>
    </row>
    <row r="31" spans="1:17" s="25" customFormat="1" x14ac:dyDescent="0.2">
      <c r="A31" s="32" t="s">
        <v>332</v>
      </c>
      <c r="B31" s="127"/>
      <c r="C31" s="25" t="s">
        <v>122</v>
      </c>
      <c r="D31" s="27"/>
      <c r="E31" s="26">
        <v>0.25</v>
      </c>
      <c r="F31" s="26">
        <v>1</v>
      </c>
      <c r="G31" s="120" t="s">
        <v>311</v>
      </c>
      <c r="H31" s="85"/>
      <c r="I31" s="84"/>
      <c r="J31" s="84"/>
      <c r="K31" s="83"/>
      <c r="L31" s="83"/>
      <c r="O31"/>
      <c r="P31"/>
      <c r="Q31"/>
    </row>
    <row r="32" spans="1:17" s="25" customFormat="1" ht="25.5" x14ac:dyDescent="0.2">
      <c r="A32" s="32" t="s">
        <v>332</v>
      </c>
      <c r="B32" s="127">
        <f>Savings!A30</f>
        <v>10</v>
      </c>
      <c r="C32" s="25" t="s">
        <v>120</v>
      </c>
      <c r="D32" s="27" t="s">
        <v>112</v>
      </c>
      <c r="E32" s="26">
        <v>0.05</v>
      </c>
      <c r="F32" s="26">
        <v>0.33</v>
      </c>
      <c r="G32" s="120" t="s">
        <v>309</v>
      </c>
      <c r="H32" s="85"/>
      <c r="I32" s="84"/>
      <c r="J32" s="84"/>
      <c r="K32" s="83"/>
      <c r="L32" s="83"/>
      <c r="O32"/>
      <c r="P32"/>
      <c r="Q32"/>
    </row>
    <row r="33" spans="1:17" s="25" customFormat="1" x14ac:dyDescent="0.2">
      <c r="A33" s="32" t="s">
        <v>332</v>
      </c>
      <c r="B33" s="127"/>
      <c r="C33" s="25" t="s">
        <v>267</v>
      </c>
      <c r="D33" s="27"/>
      <c r="E33" s="26">
        <v>0.1</v>
      </c>
      <c r="F33" s="26">
        <v>0.66</v>
      </c>
      <c r="G33" s="84"/>
      <c r="H33" s="85"/>
      <c r="I33" s="84"/>
      <c r="J33" s="84"/>
      <c r="K33" s="83"/>
      <c r="L33" s="83"/>
      <c r="O33"/>
      <c r="P33"/>
      <c r="Q33"/>
    </row>
    <row r="34" spans="1:17" x14ac:dyDescent="0.2">
      <c r="A34" s="32" t="s">
        <v>332</v>
      </c>
      <c r="B34" s="127"/>
      <c r="C34" s="25" t="s">
        <v>122</v>
      </c>
      <c r="E34" s="26">
        <v>0.2</v>
      </c>
      <c r="F34" s="26">
        <v>1</v>
      </c>
      <c r="G34" s="84"/>
      <c r="H34" s="85"/>
      <c r="I34" s="84"/>
      <c r="J34" s="84"/>
      <c r="K34" s="83"/>
      <c r="L34" s="83"/>
    </row>
    <row r="35" spans="1:17" x14ac:dyDescent="0.2">
      <c r="A35" s="32" t="s">
        <v>332</v>
      </c>
      <c r="B35" s="127">
        <f>Savings!A33</f>
        <v>11</v>
      </c>
      <c r="C35" s="25" t="s">
        <v>120</v>
      </c>
      <c r="D35" s="27" t="s">
        <v>92</v>
      </c>
      <c r="E35" s="26">
        <v>0.1</v>
      </c>
      <c r="F35" s="26">
        <v>0.33</v>
      </c>
      <c r="G35" s="84"/>
      <c r="H35" s="85"/>
      <c r="I35" s="84"/>
      <c r="J35" s="84"/>
      <c r="K35" s="83"/>
      <c r="L35" s="83"/>
    </row>
    <row r="36" spans="1:17" x14ac:dyDescent="0.2">
      <c r="A36" s="32" t="s">
        <v>332</v>
      </c>
      <c r="B36" s="127"/>
      <c r="C36" s="25" t="s">
        <v>267</v>
      </c>
      <c r="E36" s="26">
        <v>0.2</v>
      </c>
      <c r="F36" s="26">
        <v>0.66</v>
      </c>
      <c r="G36" s="84"/>
      <c r="H36" s="85"/>
      <c r="I36" s="84"/>
      <c r="J36" s="84"/>
      <c r="K36" s="83"/>
      <c r="L36" s="83"/>
    </row>
    <row r="37" spans="1:17" x14ac:dyDescent="0.2">
      <c r="A37" s="32" t="s">
        <v>332</v>
      </c>
      <c r="B37" s="127"/>
      <c r="C37" s="25" t="s">
        <v>122</v>
      </c>
      <c r="E37" s="26">
        <v>0.3</v>
      </c>
      <c r="F37" s="26">
        <v>1</v>
      </c>
      <c r="G37" s="120" t="s">
        <v>311</v>
      </c>
      <c r="H37" s="85"/>
      <c r="I37" s="84"/>
      <c r="J37" s="84"/>
      <c r="K37" s="83"/>
      <c r="L37" s="83"/>
    </row>
    <row r="38" spans="1:17" s="19" customFormat="1" x14ac:dyDescent="0.2">
      <c r="A38" s="32" t="s">
        <v>332</v>
      </c>
      <c r="B38" s="127">
        <f>Savings!A36</f>
        <v>12</v>
      </c>
      <c r="C38" s="25" t="s">
        <v>120</v>
      </c>
      <c r="D38" s="27" t="s">
        <v>93</v>
      </c>
      <c r="E38" s="26">
        <v>0.04</v>
      </c>
      <c r="F38" s="26">
        <v>0.33</v>
      </c>
      <c r="G38" s="84"/>
      <c r="H38" s="85"/>
      <c r="I38" s="84"/>
      <c r="J38" s="84"/>
      <c r="K38" s="83"/>
      <c r="L38" s="83"/>
      <c r="M38" s="25"/>
      <c r="N38" s="25"/>
    </row>
    <row r="39" spans="1:17" s="19" customFormat="1" x14ac:dyDescent="0.2">
      <c r="A39" s="32" t="s">
        <v>332</v>
      </c>
      <c r="B39" s="127"/>
      <c r="C39" s="25" t="s">
        <v>267</v>
      </c>
      <c r="D39" s="27"/>
      <c r="E39" s="26">
        <v>0.08</v>
      </c>
      <c r="F39" s="26">
        <v>0.66</v>
      </c>
      <c r="G39" s="84"/>
      <c r="H39" s="85"/>
      <c r="I39" s="84"/>
      <c r="J39" s="84"/>
      <c r="K39" s="83"/>
      <c r="L39" s="83"/>
      <c r="M39" s="25"/>
      <c r="N39" s="25"/>
    </row>
    <row r="40" spans="1:17" s="19" customFormat="1" x14ac:dyDescent="0.2">
      <c r="A40" s="32" t="s">
        <v>332</v>
      </c>
      <c r="B40" s="127"/>
      <c r="C40" s="25" t="s">
        <v>122</v>
      </c>
      <c r="D40" s="27"/>
      <c r="E40" s="26">
        <v>0.15</v>
      </c>
      <c r="F40" s="26">
        <v>1</v>
      </c>
      <c r="G40" s="120" t="s">
        <v>311</v>
      </c>
      <c r="H40" s="85"/>
      <c r="I40" s="84"/>
      <c r="J40" s="84"/>
      <c r="K40" s="83"/>
      <c r="L40" s="83"/>
      <c r="M40" s="25"/>
      <c r="N40" s="25"/>
    </row>
    <row r="41" spans="1:17" ht="25.5" x14ac:dyDescent="0.2">
      <c r="A41" s="32" t="s">
        <v>332</v>
      </c>
      <c r="B41" s="127">
        <f>Savings!A39</f>
        <v>13</v>
      </c>
      <c r="C41" s="25" t="s">
        <v>120</v>
      </c>
      <c r="D41" s="27" t="s">
        <v>94</v>
      </c>
      <c r="E41" s="26">
        <v>0.02</v>
      </c>
      <c r="F41" s="26">
        <v>0.33</v>
      </c>
      <c r="H41" s="85"/>
      <c r="I41" s="84"/>
      <c r="J41" s="84"/>
      <c r="K41" s="83"/>
      <c r="L41" s="83"/>
    </row>
    <row r="42" spans="1:17" x14ac:dyDescent="0.2">
      <c r="A42" s="32" t="s">
        <v>332</v>
      </c>
      <c r="B42" s="127"/>
      <c r="C42" s="25" t="s">
        <v>267</v>
      </c>
      <c r="E42" s="26">
        <v>0.05</v>
      </c>
      <c r="F42" s="26">
        <v>0.66</v>
      </c>
      <c r="G42" s="84"/>
      <c r="H42" s="85"/>
      <c r="I42" s="84"/>
      <c r="J42" s="84"/>
      <c r="K42" s="83"/>
      <c r="L42" s="83"/>
    </row>
    <row r="43" spans="1:17" x14ac:dyDescent="0.2">
      <c r="A43" s="32" t="s">
        <v>332</v>
      </c>
      <c r="B43" s="127"/>
      <c r="C43" s="25" t="s">
        <v>122</v>
      </c>
      <c r="E43" s="26">
        <v>0.1</v>
      </c>
      <c r="F43" s="26">
        <v>1</v>
      </c>
      <c r="G43" s="120" t="s">
        <v>309</v>
      </c>
      <c r="H43" s="85"/>
      <c r="I43" s="84"/>
      <c r="J43" s="84"/>
      <c r="K43" s="83"/>
      <c r="L43" s="83"/>
    </row>
    <row r="44" spans="1:17" ht="25.5" x14ac:dyDescent="0.2">
      <c r="A44" s="32" t="s">
        <v>332</v>
      </c>
      <c r="B44" s="127">
        <f>Savings!A42</f>
        <v>14</v>
      </c>
      <c r="C44" s="25" t="s">
        <v>120</v>
      </c>
      <c r="D44" s="27" t="s">
        <v>113</v>
      </c>
      <c r="E44" s="26">
        <v>0.02</v>
      </c>
      <c r="F44" s="26">
        <v>0.33</v>
      </c>
      <c r="H44" s="85"/>
      <c r="I44" s="84"/>
      <c r="J44" s="84"/>
      <c r="K44" s="83"/>
      <c r="L44" s="83"/>
    </row>
    <row r="45" spans="1:17" x14ac:dyDescent="0.2">
      <c r="A45" s="32" t="s">
        <v>332</v>
      </c>
      <c r="B45" s="127"/>
      <c r="C45" s="25" t="s">
        <v>267</v>
      </c>
      <c r="E45" s="26">
        <v>0.05</v>
      </c>
      <c r="F45" s="26">
        <v>0.66</v>
      </c>
      <c r="H45" s="85"/>
      <c r="I45" s="84"/>
      <c r="J45" s="84"/>
      <c r="K45" s="83"/>
      <c r="L45" s="83"/>
    </row>
    <row r="46" spans="1:17" x14ac:dyDescent="0.2">
      <c r="A46" s="32" t="s">
        <v>332</v>
      </c>
      <c r="B46" s="127"/>
      <c r="C46" s="25" t="s">
        <v>122</v>
      </c>
      <c r="E46" s="26">
        <v>0.09</v>
      </c>
      <c r="F46" s="26">
        <v>1</v>
      </c>
      <c r="G46" s="120" t="s">
        <v>309</v>
      </c>
      <c r="H46" s="85"/>
      <c r="I46" s="84"/>
      <c r="J46" s="84"/>
      <c r="K46" s="83"/>
      <c r="L46" s="83"/>
    </row>
    <row r="47" spans="1:17" ht="25.5" x14ac:dyDescent="0.2">
      <c r="A47" s="32" t="s">
        <v>332</v>
      </c>
      <c r="B47" s="127">
        <f>Savings!A45</f>
        <v>15</v>
      </c>
      <c r="C47" s="25" t="s">
        <v>120</v>
      </c>
      <c r="D47" s="27" t="s">
        <v>95</v>
      </c>
      <c r="E47" s="26">
        <v>0.02</v>
      </c>
      <c r="F47" s="26">
        <v>0.33</v>
      </c>
      <c r="H47" s="85"/>
      <c r="I47" s="84"/>
      <c r="J47" s="84"/>
      <c r="K47" s="83"/>
      <c r="L47" s="83"/>
    </row>
    <row r="48" spans="1:17" x14ac:dyDescent="0.2">
      <c r="A48" s="32" t="s">
        <v>332</v>
      </c>
      <c r="B48" s="127"/>
      <c r="C48" s="25" t="s">
        <v>267</v>
      </c>
      <c r="E48" s="26">
        <v>0.04</v>
      </c>
      <c r="F48" s="26">
        <v>0.66</v>
      </c>
      <c r="G48" s="84"/>
      <c r="H48" s="85"/>
      <c r="I48" s="84"/>
      <c r="J48" s="84"/>
      <c r="K48" s="83"/>
      <c r="L48" s="83"/>
    </row>
    <row r="49" spans="1:12" x14ac:dyDescent="0.2">
      <c r="A49" s="32" t="s">
        <v>332</v>
      </c>
      <c r="B49" s="127"/>
      <c r="C49" s="25" t="s">
        <v>122</v>
      </c>
      <c r="E49" s="26">
        <v>0.06</v>
      </c>
      <c r="F49" s="26">
        <v>1</v>
      </c>
      <c r="G49" s="120" t="s">
        <v>310</v>
      </c>
      <c r="H49" s="85"/>
      <c r="I49" s="84"/>
      <c r="J49" s="84"/>
      <c r="K49" s="83"/>
      <c r="L49" s="83"/>
    </row>
    <row r="50" spans="1:12" ht="25.5" x14ac:dyDescent="0.2">
      <c r="A50" s="32" t="s">
        <v>332</v>
      </c>
      <c r="B50" s="127">
        <f>Savings!A48</f>
        <v>16</v>
      </c>
      <c r="C50" s="25" t="s">
        <v>120</v>
      </c>
      <c r="D50" s="27" t="s">
        <v>96</v>
      </c>
      <c r="E50" s="26">
        <v>0.02</v>
      </c>
      <c r="F50" s="26">
        <v>0.33</v>
      </c>
      <c r="H50" s="85"/>
      <c r="I50" s="84"/>
      <c r="J50" s="84"/>
      <c r="K50" s="83"/>
      <c r="L50" s="83"/>
    </row>
    <row r="51" spans="1:12" x14ac:dyDescent="0.2">
      <c r="A51" s="32" t="s">
        <v>332</v>
      </c>
      <c r="B51" s="127"/>
      <c r="C51" s="25" t="s">
        <v>267</v>
      </c>
      <c r="E51" s="26">
        <v>0.04</v>
      </c>
      <c r="F51" s="26">
        <v>0.66</v>
      </c>
      <c r="G51" s="84"/>
      <c r="H51" s="85"/>
      <c r="I51" s="84"/>
      <c r="J51" s="84"/>
      <c r="K51" s="83"/>
      <c r="L51" s="83"/>
    </row>
    <row r="52" spans="1:12" x14ac:dyDescent="0.2">
      <c r="A52" s="32" t="s">
        <v>332</v>
      </c>
      <c r="B52" s="127"/>
      <c r="C52" s="25" t="s">
        <v>122</v>
      </c>
      <c r="E52" s="26">
        <v>0.06</v>
      </c>
      <c r="F52" s="26">
        <v>1</v>
      </c>
      <c r="G52" s="120" t="s">
        <v>310</v>
      </c>
      <c r="H52" s="85"/>
      <c r="I52" s="84"/>
      <c r="J52" s="84"/>
      <c r="K52" s="83"/>
      <c r="L52" s="83"/>
    </row>
    <row r="53" spans="1:12" ht="25.5" x14ac:dyDescent="0.2">
      <c r="A53" s="32" t="s">
        <v>332</v>
      </c>
      <c r="B53" s="127">
        <f>Savings!A51</f>
        <v>17</v>
      </c>
      <c r="C53" s="25" t="s">
        <v>120</v>
      </c>
      <c r="D53" s="27" t="s">
        <v>97</v>
      </c>
      <c r="E53" s="26">
        <v>0.02</v>
      </c>
      <c r="F53" s="26">
        <v>0.33</v>
      </c>
      <c r="H53" s="85"/>
      <c r="I53" s="84"/>
      <c r="J53" s="84"/>
      <c r="K53" s="83"/>
      <c r="L53" s="83"/>
    </row>
    <row r="54" spans="1:12" x14ac:dyDescent="0.2">
      <c r="A54" s="32" t="s">
        <v>332</v>
      </c>
      <c r="B54" s="127"/>
      <c r="C54" s="25" t="s">
        <v>267</v>
      </c>
      <c r="E54" s="26">
        <v>0.04</v>
      </c>
      <c r="F54" s="26">
        <v>0.66</v>
      </c>
      <c r="G54" s="84" t="s">
        <v>336</v>
      </c>
      <c r="H54" s="85"/>
      <c r="I54" s="84"/>
      <c r="J54" s="84"/>
      <c r="K54" s="83"/>
      <c r="L54" s="83"/>
    </row>
    <row r="55" spans="1:12" x14ac:dyDescent="0.2">
      <c r="A55" s="32" t="s">
        <v>332</v>
      </c>
      <c r="B55" s="127"/>
      <c r="C55" s="25" t="s">
        <v>122</v>
      </c>
      <c r="E55" s="26">
        <v>0.06</v>
      </c>
      <c r="F55" s="26">
        <v>1</v>
      </c>
      <c r="G55" s="120" t="s">
        <v>310</v>
      </c>
      <c r="H55" s="85"/>
      <c r="I55" s="84"/>
      <c r="J55" s="84"/>
      <c r="K55" s="83"/>
      <c r="L55" s="83"/>
    </row>
    <row r="56" spans="1:12" ht="38.25" x14ac:dyDescent="0.2">
      <c r="A56" s="32" t="s">
        <v>332</v>
      </c>
      <c r="B56" s="127">
        <f>Savings!A54</f>
        <v>18</v>
      </c>
      <c r="C56" s="25" t="s">
        <v>120</v>
      </c>
      <c r="D56" s="27" t="s">
        <v>114</v>
      </c>
      <c r="E56" s="26">
        <v>0.02</v>
      </c>
      <c r="F56" s="26">
        <v>0.33</v>
      </c>
      <c r="H56" s="85"/>
      <c r="I56" s="84"/>
      <c r="J56" s="84"/>
      <c r="K56" s="83"/>
      <c r="L56" s="83"/>
    </row>
    <row r="57" spans="1:12" x14ac:dyDescent="0.2">
      <c r="A57" s="32" t="s">
        <v>332</v>
      </c>
      <c r="B57" s="127"/>
      <c r="C57" s="25" t="s">
        <v>267</v>
      </c>
      <c r="E57" s="26">
        <v>0.04</v>
      </c>
      <c r="F57" s="26">
        <v>0.66</v>
      </c>
      <c r="G57" s="84"/>
      <c r="H57" s="85"/>
      <c r="I57" s="84"/>
      <c r="J57" s="84"/>
      <c r="K57" s="83"/>
      <c r="L57" s="83"/>
    </row>
    <row r="58" spans="1:12" x14ac:dyDescent="0.2">
      <c r="A58" s="32" t="s">
        <v>332</v>
      </c>
      <c r="B58" s="127"/>
      <c r="C58" s="25" t="s">
        <v>122</v>
      </c>
      <c r="E58" s="26">
        <v>0.06</v>
      </c>
      <c r="F58" s="26">
        <v>1</v>
      </c>
      <c r="G58" s="120" t="s">
        <v>310</v>
      </c>
      <c r="H58" s="85"/>
      <c r="I58" s="84"/>
      <c r="J58" s="84"/>
      <c r="K58" s="83"/>
      <c r="L58" s="83"/>
    </row>
    <row r="59" spans="1:12" ht="25.5" x14ac:dyDescent="0.2">
      <c r="A59" s="32" t="s">
        <v>332</v>
      </c>
      <c r="B59" s="127">
        <f>Savings!A57</f>
        <v>19</v>
      </c>
      <c r="C59" s="25" t="s">
        <v>120</v>
      </c>
      <c r="D59" s="27" t="s">
        <v>98</v>
      </c>
      <c r="E59" s="26">
        <v>0.05</v>
      </c>
      <c r="F59" s="26">
        <v>0.33</v>
      </c>
      <c r="G59" s="84"/>
      <c r="H59" s="85"/>
      <c r="I59" s="84"/>
      <c r="J59" s="84"/>
      <c r="K59" s="83"/>
      <c r="L59" s="83"/>
    </row>
    <row r="60" spans="1:12" x14ac:dyDescent="0.2">
      <c r="A60" s="32" t="s">
        <v>332</v>
      </c>
      <c r="B60" s="127"/>
      <c r="C60" s="25" t="s">
        <v>267</v>
      </c>
      <c r="E60" s="26">
        <v>0.1</v>
      </c>
      <c r="F60" s="26">
        <v>0.66</v>
      </c>
      <c r="G60" s="84"/>
      <c r="H60" s="85"/>
      <c r="I60" s="84"/>
      <c r="J60" s="84"/>
      <c r="K60" s="83"/>
      <c r="L60" s="83"/>
    </row>
    <row r="61" spans="1:12" x14ac:dyDescent="0.2">
      <c r="A61" s="32" t="s">
        <v>332</v>
      </c>
      <c r="B61" s="127"/>
      <c r="C61" s="25" t="s">
        <v>122</v>
      </c>
      <c r="E61" s="26">
        <v>0.15</v>
      </c>
      <c r="F61" s="26">
        <v>1</v>
      </c>
      <c r="G61" s="84" t="s">
        <v>337</v>
      </c>
      <c r="H61" s="85"/>
      <c r="I61" s="84"/>
      <c r="J61" s="84"/>
      <c r="K61" s="83"/>
      <c r="L61" s="83"/>
    </row>
    <row r="62" spans="1:12" ht="38.25" x14ac:dyDescent="0.2">
      <c r="A62" s="32" t="s">
        <v>332</v>
      </c>
      <c r="B62" s="127">
        <f>Savings!A60</f>
        <v>20</v>
      </c>
      <c r="C62" s="25" t="s">
        <v>120</v>
      </c>
      <c r="D62" s="27" t="s">
        <v>99</v>
      </c>
      <c r="E62" s="26">
        <v>0.05</v>
      </c>
      <c r="F62" s="26">
        <v>0.33</v>
      </c>
      <c r="G62" s="119" t="s">
        <v>312</v>
      </c>
      <c r="H62" s="85"/>
      <c r="I62" s="84"/>
      <c r="J62" s="84"/>
      <c r="K62" s="83"/>
      <c r="L62" s="83"/>
    </row>
    <row r="63" spans="1:12" x14ac:dyDescent="0.2">
      <c r="A63" s="32" t="s">
        <v>332</v>
      </c>
      <c r="B63" s="127"/>
      <c r="C63" s="25" t="s">
        <v>267</v>
      </c>
      <c r="E63" s="26">
        <v>0.1</v>
      </c>
      <c r="F63" s="26">
        <v>0.66</v>
      </c>
      <c r="G63" s="119" t="s">
        <v>313</v>
      </c>
      <c r="H63" s="85"/>
      <c r="I63" s="84"/>
      <c r="J63" s="84"/>
      <c r="K63" s="83"/>
      <c r="L63" s="83"/>
    </row>
    <row r="64" spans="1:12" x14ac:dyDescent="0.2">
      <c r="A64" s="32" t="s">
        <v>332</v>
      </c>
      <c r="B64" s="127"/>
      <c r="C64" s="25" t="s">
        <v>122</v>
      </c>
      <c r="E64" s="26">
        <v>0.25</v>
      </c>
      <c r="F64" s="26">
        <v>1</v>
      </c>
      <c r="G64" s="84"/>
      <c r="H64" s="85"/>
      <c r="I64" s="84"/>
      <c r="J64" s="84"/>
      <c r="K64" s="83"/>
      <c r="L64" s="83"/>
    </row>
    <row r="65" spans="1:14" s="90" customFormat="1" ht="25.5" x14ac:dyDescent="0.2">
      <c r="A65" s="32" t="s">
        <v>332</v>
      </c>
      <c r="B65" s="127">
        <f>Savings!A63</f>
        <v>21</v>
      </c>
      <c r="C65" s="25" t="s">
        <v>120</v>
      </c>
      <c r="D65" s="27" t="s">
        <v>100</v>
      </c>
      <c r="E65" s="26">
        <v>0.1</v>
      </c>
      <c r="F65" s="26">
        <v>0.33</v>
      </c>
      <c r="G65" s="120" t="s">
        <v>314</v>
      </c>
      <c r="H65" s="85"/>
      <c r="I65" s="84"/>
      <c r="J65" s="84"/>
      <c r="K65" s="83"/>
      <c r="L65" s="83"/>
      <c r="M65" s="25"/>
      <c r="N65" s="25"/>
    </row>
    <row r="66" spans="1:14" s="90" customFormat="1" x14ac:dyDescent="0.2">
      <c r="A66" s="32" t="s">
        <v>332</v>
      </c>
      <c r="B66" s="127"/>
      <c r="C66" s="25" t="s">
        <v>267</v>
      </c>
      <c r="D66" s="27"/>
      <c r="E66" s="26">
        <v>0.2</v>
      </c>
      <c r="F66" s="26">
        <v>0.66</v>
      </c>
      <c r="G66" s="77" t="s">
        <v>334</v>
      </c>
      <c r="H66" s="85"/>
      <c r="I66" s="84"/>
      <c r="J66" s="84"/>
      <c r="K66" s="83"/>
      <c r="L66" s="83"/>
      <c r="M66" s="25"/>
      <c r="N66" s="25"/>
    </row>
    <row r="67" spans="1:14" s="90" customFormat="1" x14ac:dyDescent="0.2">
      <c r="A67" s="32" t="s">
        <v>332</v>
      </c>
      <c r="B67" s="127"/>
      <c r="C67" s="25" t="s">
        <v>122</v>
      </c>
      <c r="D67" s="27"/>
      <c r="E67" s="26">
        <v>0.3</v>
      </c>
      <c r="F67" s="26">
        <v>1</v>
      </c>
      <c r="G67" s="120" t="s">
        <v>309</v>
      </c>
      <c r="H67" s="85"/>
      <c r="I67" s="84"/>
      <c r="J67" s="84"/>
      <c r="K67" s="83"/>
      <c r="L67" s="83"/>
      <c r="M67" s="25"/>
      <c r="N67" s="25"/>
    </row>
    <row r="68" spans="1:14" s="90" customFormat="1" ht="25.5" x14ac:dyDescent="0.2">
      <c r="A68" s="32" t="s">
        <v>332</v>
      </c>
      <c r="B68" s="127">
        <f>Savings!A66</f>
        <v>22</v>
      </c>
      <c r="C68" s="25" t="s">
        <v>120</v>
      </c>
      <c r="D68" s="27" t="s">
        <v>101</v>
      </c>
      <c r="E68" s="26">
        <v>0.1</v>
      </c>
      <c r="F68" s="26">
        <v>0.33</v>
      </c>
      <c r="G68" s="120" t="s">
        <v>325</v>
      </c>
      <c r="H68" s="85"/>
      <c r="I68" s="84"/>
      <c r="J68" s="84"/>
      <c r="K68" s="83"/>
      <c r="L68" s="83"/>
      <c r="M68" s="25"/>
      <c r="N68" s="25"/>
    </row>
    <row r="69" spans="1:14" s="90" customFormat="1" x14ac:dyDescent="0.2">
      <c r="A69" s="32" t="s">
        <v>332</v>
      </c>
      <c r="B69" s="127"/>
      <c r="C69" s="25" t="s">
        <v>267</v>
      </c>
      <c r="D69" s="27"/>
      <c r="E69" s="26">
        <v>0.2</v>
      </c>
      <c r="F69" s="26">
        <v>0.66</v>
      </c>
      <c r="G69" s="77"/>
      <c r="H69" s="85"/>
      <c r="I69" s="84"/>
      <c r="J69" s="84"/>
      <c r="K69" s="83"/>
      <c r="L69" s="83"/>
      <c r="M69" s="25"/>
      <c r="N69" s="25"/>
    </row>
    <row r="70" spans="1:14" s="90" customFormat="1" x14ac:dyDescent="0.2">
      <c r="A70" s="32" t="s">
        <v>332</v>
      </c>
      <c r="B70" s="127"/>
      <c r="C70" s="25" t="s">
        <v>122</v>
      </c>
      <c r="D70" s="27"/>
      <c r="E70" s="26">
        <v>0.3</v>
      </c>
      <c r="F70" s="26">
        <v>1</v>
      </c>
      <c r="G70" s="84"/>
      <c r="H70" s="85"/>
      <c r="I70" s="84"/>
      <c r="J70" s="84"/>
      <c r="K70" s="83"/>
      <c r="L70" s="83"/>
      <c r="M70" s="25"/>
      <c r="N70" s="25"/>
    </row>
    <row r="71" spans="1:14" ht="25.5" x14ac:dyDescent="0.2">
      <c r="A71" s="32" t="s">
        <v>332</v>
      </c>
      <c r="B71" s="127">
        <f>Savings!A69</f>
        <v>23</v>
      </c>
      <c r="C71" s="25" t="s">
        <v>120</v>
      </c>
      <c r="D71" s="27" t="s">
        <v>102</v>
      </c>
      <c r="E71" s="26">
        <v>0.1</v>
      </c>
      <c r="F71" s="26">
        <v>0.33</v>
      </c>
      <c r="G71" s="120" t="s">
        <v>325</v>
      </c>
      <c r="H71" s="85"/>
      <c r="I71" s="84"/>
      <c r="J71" s="84"/>
      <c r="K71" s="83"/>
      <c r="L71" s="83"/>
    </row>
    <row r="72" spans="1:14" x14ac:dyDescent="0.2">
      <c r="A72" s="32" t="s">
        <v>332</v>
      </c>
      <c r="B72" s="127"/>
      <c r="C72" s="25" t="s">
        <v>267</v>
      </c>
      <c r="E72" s="26">
        <v>0.2</v>
      </c>
      <c r="F72" s="26">
        <v>0.66</v>
      </c>
      <c r="G72" s="77"/>
      <c r="H72" s="85"/>
      <c r="I72" s="84"/>
      <c r="J72" s="84"/>
      <c r="K72" s="83"/>
      <c r="L72" s="83"/>
    </row>
    <row r="73" spans="1:14" x14ac:dyDescent="0.2">
      <c r="A73" s="32" t="s">
        <v>332</v>
      </c>
      <c r="B73" s="127"/>
      <c r="C73" s="25" t="s">
        <v>122</v>
      </c>
      <c r="E73" s="26">
        <v>0.3</v>
      </c>
      <c r="F73" s="26">
        <v>1</v>
      </c>
      <c r="H73" s="85"/>
      <c r="I73" s="84"/>
      <c r="J73" s="84"/>
      <c r="K73" s="83"/>
      <c r="L73" s="83"/>
    </row>
    <row r="74" spans="1:14" ht="25.5" x14ac:dyDescent="0.2">
      <c r="A74" s="32" t="s">
        <v>332</v>
      </c>
      <c r="B74" s="127">
        <f>Savings!A72</f>
        <v>24</v>
      </c>
      <c r="C74" s="25" t="s">
        <v>120</v>
      </c>
      <c r="D74" s="27" t="s">
        <v>103</v>
      </c>
      <c r="E74" s="26">
        <v>0.1</v>
      </c>
      <c r="F74" s="26">
        <v>0.33</v>
      </c>
      <c r="G74" s="120" t="s">
        <v>325</v>
      </c>
      <c r="H74" s="85"/>
      <c r="I74" s="84"/>
      <c r="J74" s="84"/>
      <c r="K74" s="83"/>
      <c r="L74" s="83"/>
    </row>
    <row r="75" spans="1:14" x14ac:dyDescent="0.2">
      <c r="A75" s="32" t="s">
        <v>332</v>
      </c>
      <c r="B75" s="127"/>
      <c r="C75" s="25" t="s">
        <v>267</v>
      </c>
      <c r="E75" s="26">
        <v>0.2</v>
      </c>
      <c r="F75" s="26">
        <v>0.66</v>
      </c>
      <c r="G75" s="77"/>
      <c r="H75" s="85"/>
      <c r="I75" s="84"/>
      <c r="J75" s="84"/>
      <c r="K75" s="83"/>
      <c r="L75" s="83"/>
    </row>
    <row r="76" spans="1:14" x14ac:dyDescent="0.2">
      <c r="A76" s="32" t="s">
        <v>332</v>
      </c>
      <c r="B76" s="127"/>
      <c r="C76" s="25" t="s">
        <v>122</v>
      </c>
      <c r="E76" s="26">
        <v>0.3</v>
      </c>
      <c r="F76" s="26">
        <v>1</v>
      </c>
      <c r="G76" s="84"/>
      <c r="H76" s="85"/>
      <c r="I76" s="84"/>
      <c r="J76" s="84"/>
      <c r="K76" s="83"/>
      <c r="L76" s="83"/>
    </row>
    <row r="77" spans="1:14" ht="25.5" x14ac:dyDescent="0.2">
      <c r="A77" s="32" t="s">
        <v>332</v>
      </c>
      <c r="B77" s="127">
        <f>Savings!A75</f>
        <v>25</v>
      </c>
      <c r="C77" s="25" t="s">
        <v>120</v>
      </c>
      <c r="D77" s="27" t="s">
        <v>104</v>
      </c>
      <c r="E77" s="26">
        <v>0.05</v>
      </c>
      <c r="F77" s="26">
        <v>0.33</v>
      </c>
      <c r="G77" s="77" t="s">
        <v>315</v>
      </c>
      <c r="H77" s="85"/>
      <c r="I77" s="84"/>
      <c r="J77" s="84"/>
      <c r="K77" s="83"/>
      <c r="L77" s="83"/>
    </row>
    <row r="78" spans="1:14" x14ac:dyDescent="0.2">
      <c r="A78" s="32" t="s">
        <v>332</v>
      </c>
      <c r="B78" s="127"/>
      <c r="C78" s="25" t="s">
        <v>267</v>
      </c>
      <c r="E78" s="26">
        <v>0.1</v>
      </c>
      <c r="F78" s="26">
        <v>0.66</v>
      </c>
      <c r="G78" s="122" t="s">
        <v>316</v>
      </c>
      <c r="H78" s="85"/>
      <c r="I78" s="84"/>
      <c r="J78" s="84"/>
      <c r="K78" s="83"/>
      <c r="L78" s="83"/>
    </row>
    <row r="79" spans="1:14" x14ac:dyDescent="0.2">
      <c r="A79" s="32" t="s">
        <v>332</v>
      </c>
      <c r="B79" s="127"/>
      <c r="C79" s="25" t="s">
        <v>122</v>
      </c>
      <c r="E79" s="26">
        <v>0.2</v>
      </c>
      <c r="F79" s="26">
        <v>1</v>
      </c>
      <c r="H79" s="85"/>
      <c r="I79" s="84"/>
      <c r="J79" s="84"/>
      <c r="K79" s="83"/>
      <c r="L79" s="83"/>
    </row>
    <row r="80" spans="1:14" ht="25.5" x14ac:dyDescent="0.2">
      <c r="A80" s="32" t="s">
        <v>332</v>
      </c>
      <c r="B80" s="127">
        <f>Savings!A78</f>
        <v>26</v>
      </c>
      <c r="C80" s="25" t="s">
        <v>120</v>
      </c>
      <c r="D80" s="27" t="s">
        <v>105</v>
      </c>
      <c r="E80" s="26">
        <v>0.05</v>
      </c>
      <c r="F80" s="26">
        <v>0.33</v>
      </c>
      <c r="G80" s="77" t="s">
        <v>315</v>
      </c>
      <c r="H80" s="85"/>
      <c r="I80" s="84"/>
      <c r="J80" s="84"/>
      <c r="K80" s="83"/>
      <c r="L80" s="83"/>
    </row>
    <row r="81" spans="1:14" x14ac:dyDescent="0.2">
      <c r="A81" s="32" t="s">
        <v>332</v>
      </c>
      <c r="B81" s="127"/>
      <c r="C81" s="25" t="s">
        <v>267</v>
      </c>
      <c r="E81" s="26">
        <v>0.1</v>
      </c>
      <c r="F81" s="26">
        <v>0.66</v>
      </c>
      <c r="G81" s="122" t="s">
        <v>316</v>
      </c>
      <c r="H81" s="85"/>
      <c r="I81" s="84"/>
      <c r="J81" s="84"/>
      <c r="K81" s="83"/>
      <c r="L81" s="83"/>
    </row>
    <row r="82" spans="1:14" x14ac:dyDescent="0.2">
      <c r="A82" s="32" t="s">
        <v>332</v>
      </c>
      <c r="B82" s="127"/>
      <c r="C82" s="25" t="s">
        <v>122</v>
      </c>
      <c r="E82" s="26">
        <v>0.2</v>
      </c>
      <c r="F82" s="26">
        <v>1</v>
      </c>
      <c r="G82" s="84"/>
      <c r="H82" s="85"/>
      <c r="I82" s="84"/>
      <c r="J82" s="84"/>
      <c r="K82" s="83"/>
      <c r="L82" s="83"/>
    </row>
    <row r="83" spans="1:14" ht="25.5" x14ac:dyDescent="0.2">
      <c r="A83" s="32" t="s">
        <v>332</v>
      </c>
      <c r="B83" s="127">
        <f>Savings!A81</f>
        <v>27</v>
      </c>
      <c r="C83" s="25" t="s">
        <v>120</v>
      </c>
      <c r="D83" s="27" t="s">
        <v>106</v>
      </c>
      <c r="E83" s="26">
        <v>0.05</v>
      </c>
      <c r="F83" s="26">
        <v>0.33</v>
      </c>
      <c r="G83" s="77" t="s">
        <v>315</v>
      </c>
      <c r="H83" s="85"/>
      <c r="I83" s="84"/>
      <c r="J83" s="84"/>
      <c r="K83" s="83"/>
      <c r="L83" s="83"/>
    </row>
    <row r="84" spans="1:14" x14ac:dyDescent="0.2">
      <c r="A84" s="32" t="s">
        <v>332</v>
      </c>
      <c r="B84" s="127"/>
      <c r="C84" s="25" t="s">
        <v>267</v>
      </c>
      <c r="E84" s="26">
        <v>0.1</v>
      </c>
      <c r="F84" s="26">
        <v>0.66</v>
      </c>
      <c r="G84" s="122" t="s">
        <v>316</v>
      </c>
      <c r="H84" s="85"/>
      <c r="I84" s="84"/>
      <c r="J84" s="84"/>
      <c r="K84" s="83"/>
      <c r="L84" s="83"/>
    </row>
    <row r="85" spans="1:14" x14ac:dyDescent="0.2">
      <c r="A85" s="32" t="s">
        <v>332</v>
      </c>
      <c r="B85" s="127"/>
      <c r="C85" s="25" t="s">
        <v>122</v>
      </c>
      <c r="E85" s="26">
        <v>0.2</v>
      </c>
      <c r="F85" s="26">
        <v>1</v>
      </c>
      <c r="G85" s="84"/>
      <c r="H85" s="85"/>
      <c r="I85" s="84"/>
      <c r="J85" s="84"/>
      <c r="K85" s="83"/>
      <c r="L85" s="83"/>
    </row>
    <row r="86" spans="1:14" ht="25.5" x14ac:dyDescent="0.2">
      <c r="A86" s="32" t="s">
        <v>332</v>
      </c>
      <c r="B86" s="127">
        <f>Savings!A84</f>
        <v>28</v>
      </c>
      <c r="C86" s="25" t="s">
        <v>120</v>
      </c>
      <c r="D86" s="27" t="s">
        <v>107</v>
      </c>
      <c r="E86" s="26">
        <v>0.05</v>
      </c>
      <c r="F86" s="26">
        <v>0.33</v>
      </c>
      <c r="G86" s="77" t="s">
        <v>315</v>
      </c>
      <c r="H86" s="85"/>
      <c r="I86" s="84"/>
      <c r="J86" s="84"/>
      <c r="K86" s="83"/>
      <c r="L86" s="83"/>
    </row>
    <row r="87" spans="1:14" s="6" customFormat="1" x14ac:dyDescent="0.2">
      <c r="A87" s="32" t="s">
        <v>332</v>
      </c>
      <c r="B87" s="127"/>
      <c r="C87" s="25" t="s">
        <v>267</v>
      </c>
      <c r="D87" s="27"/>
      <c r="E87" s="26">
        <v>0.1</v>
      </c>
      <c r="F87" s="26">
        <v>0.66</v>
      </c>
      <c r="G87" s="122" t="s">
        <v>316</v>
      </c>
      <c r="H87" s="85"/>
      <c r="I87" s="84"/>
      <c r="J87" s="84"/>
      <c r="K87" s="83"/>
      <c r="L87" s="83"/>
      <c r="M87" s="25"/>
      <c r="N87" s="25"/>
    </row>
    <row r="88" spans="1:14" s="6" customFormat="1" x14ac:dyDescent="0.2">
      <c r="A88" s="32" t="s">
        <v>332</v>
      </c>
      <c r="B88" s="127"/>
      <c r="C88" s="25" t="s">
        <v>122</v>
      </c>
      <c r="D88" s="27"/>
      <c r="E88" s="26">
        <v>0.2</v>
      </c>
      <c r="F88" s="26">
        <v>1</v>
      </c>
      <c r="G88" s="84"/>
      <c r="H88" s="85"/>
      <c r="I88" s="84"/>
      <c r="J88" s="84"/>
      <c r="K88" s="83"/>
      <c r="L88" s="83"/>
      <c r="M88" s="25"/>
      <c r="N88" s="25"/>
    </row>
    <row r="89" spans="1:14" s="6" customFormat="1" x14ac:dyDescent="0.2">
      <c r="A89" s="30" t="s">
        <v>330</v>
      </c>
      <c r="B89" s="127">
        <f>Savings!A87</f>
        <v>29</v>
      </c>
      <c r="C89" s="25" t="s">
        <v>120</v>
      </c>
      <c r="D89" s="27" t="s">
        <v>16</v>
      </c>
      <c r="E89" s="26">
        <v>0.05</v>
      </c>
      <c r="F89" s="26">
        <v>0.33</v>
      </c>
      <c r="H89" s="85"/>
      <c r="I89" s="84"/>
      <c r="J89" s="84"/>
      <c r="K89" s="83"/>
      <c r="L89" s="83"/>
      <c r="M89" s="25"/>
      <c r="N89" s="25"/>
    </row>
    <row r="90" spans="1:14" s="6" customFormat="1" x14ac:dyDescent="0.2">
      <c r="A90" s="30" t="s">
        <v>330</v>
      </c>
      <c r="B90" s="127"/>
      <c r="C90" s="25" t="s">
        <v>267</v>
      </c>
      <c r="D90" s="27"/>
      <c r="E90" s="26">
        <v>0.15</v>
      </c>
      <c r="F90" s="26">
        <v>0.66</v>
      </c>
      <c r="G90" s="119" t="s">
        <v>313</v>
      </c>
      <c r="H90" s="85"/>
      <c r="I90" s="84"/>
      <c r="J90" s="84"/>
      <c r="K90" s="83"/>
      <c r="L90" s="83"/>
      <c r="M90" s="25"/>
      <c r="N90" s="25"/>
    </row>
    <row r="91" spans="1:14" s="6" customFormat="1" x14ac:dyDescent="0.2">
      <c r="A91" s="30" t="s">
        <v>330</v>
      </c>
      <c r="B91" s="127"/>
      <c r="C91" s="25" t="s">
        <v>122</v>
      </c>
      <c r="D91" s="27"/>
      <c r="E91" s="26">
        <v>0.3</v>
      </c>
      <c r="F91" s="26">
        <v>1</v>
      </c>
      <c r="G91" s="119" t="s">
        <v>317</v>
      </c>
      <c r="H91" s="85"/>
      <c r="I91" s="84"/>
      <c r="J91" s="84"/>
      <c r="K91" s="83"/>
      <c r="L91" s="83"/>
      <c r="M91" s="25"/>
      <c r="N91" s="25"/>
    </row>
    <row r="92" spans="1:14" s="6" customFormat="1" x14ac:dyDescent="0.2">
      <c r="A92" s="30" t="s">
        <v>330</v>
      </c>
      <c r="B92" s="127">
        <f>Savings!A90</f>
        <v>30</v>
      </c>
      <c r="C92" s="25" t="s">
        <v>120</v>
      </c>
      <c r="D92" s="27" t="s">
        <v>27</v>
      </c>
      <c r="E92" s="26">
        <v>0.25</v>
      </c>
      <c r="F92" s="26">
        <v>0.01</v>
      </c>
      <c r="G92" s="120" t="s">
        <v>318</v>
      </c>
      <c r="H92" s="85"/>
      <c r="I92" s="84"/>
      <c r="J92" s="84"/>
      <c r="K92" s="83"/>
      <c r="L92" s="83"/>
      <c r="M92" s="25"/>
      <c r="N92" s="25"/>
    </row>
    <row r="93" spans="1:14" s="6" customFormat="1" x14ac:dyDescent="0.2">
      <c r="A93" s="30" t="s">
        <v>330</v>
      </c>
      <c r="B93" s="127"/>
      <c r="C93" s="25" t="s">
        <v>267</v>
      </c>
      <c r="D93" s="27"/>
      <c r="E93" s="26">
        <v>0.25</v>
      </c>
      <c r="F93" s="26">
        <v>0.05</v>
      </c>
      <c r="G93" s="120" t="s">
        <v>319</v>
      </c>
      <c r="H93" s="85"/>
      <c r="I93" s="84"/>
      <c r="J93" s="84"/>
      <c r="K93" s="83"/>
      <c r="L93" s="83"/>
      <c r="M93" s="25"/>
      <c r="N93" s="25"/>
    </row>
    <row r="94" spans="1:14" s="6" customFormat="1" x14ac:dyDescent="0.2">
      <c r="A94" s="30" t="s">
        <v>330</v>
      </c>
      <c r="B94" s="127"/>
      <c r="C94" s="25" t="s">
        <v>122</v>
      </c>
      <c r="D94" s="27"/>
      <c r="E94" s="26">
        <v>0.25</v>
      </c>
      <c r="F94" s="26">
        <v>0.1</v>
      </c>
      <c r="G94" s="84" t="s">
        <v>342</v>
      </c>
      <c r="H94" s="85"/>
      <c r="I94" s="84"/>
      <c r="J94" s="84"/>
      <c r="K94" s="83"/>
      <c r="L94" s="83"/>
      <c r="M94" s="25"/>
      <c r="N94" s="25"/>
    </row>
    <row r="95" spans="1:14" s="6" customFormat="1" x14ac:dyDescent="0.2">
      <c r="A95" s="30" t="s">
        <v>330</v>
      </c>
      <c r="B95" s="127">
        <f>Savings!A93</f>
        <v>31</v>
      </c>
      <c r="C95" s="25" t="s">
        <v>120</v>
      </c>
      <c r="D95" s="27" t="s">
        <v>55</v>
      </c>
      <c r="E95" s="26">
        <v>0.05</v>
      </c>
      <c r="F95" s="26">
        <v>0.33</v>
      </c>
      <c r="G95" s="120" t="s">
        <v>320</v>
      </c>
      <c r="H95" s="85"/>
      <c r="I95" s="84"/>
      <c r="J95" s="84"/>
      <c r="K95" s="83"/>
      <c r="L95" s="83"/>
      <c r="M95" s="25"/>
      <c r="N95" s="25"/>
    </row>
    <row r="96" spans="1:14" s="6" customFormat="1" x14ac:dyDescent="0.2">
      <c r="A96" s="30" t="s">
        <v>330</v>
      </c>
      <c r="B96" s="127"/>
      <c r="C96" s="25" t="s">
        <v>267</v>
      </c>
      <c r="D96" s="27"/>
      <c r="E96" s="26">
        <v>0.15</v>
      </c>
      <c r="F96" s="26">
        <v>0.66</v>
      </c>
      <c r="G96" s="119" t="s">
        <v>321</v>
      </c>
      <c r="H96" s="85"/>
      <c r="I96" s="84"/>
      <c r="J96" s="84"/>
      <c r="K96" s="83"/>
      <c r="L96" s="83"/>
      <c r="M96" s="25"/>
      <c r="N96" s="25"/>
    </row>
    <row r="97" spans="1:14" s="6" customFormat="1" x14ac:dyDescent="0.2">
      <c r="A97" s="30" t="s">
        <v>330</v>
      </c>
      <c r="B97" s="127"/>
      <c r="C97" s="25" t="s">
        <v>122</v>
      </c>
      <c r="D97" s="27"/>
      <c r="E97" s="26">
        <v>0.3</v>
      </c>
      <c r="F97" s="26">
        <v>1</v>
      </c>
      <c r="G97" s="119" t="s">
        <v>322</v>
      </c>
      <c r="H97" s="85"/>
      <c r="I97" s="84"/>
      <c r="J97" s="84"/>
      <c r="K97" s="83"/>
      <c r="L97" s="83"/>
      <c r="M97" s="25"/>
      <c r="N97" s="25"/>
    </row>
    <row r="98" spans="1:14" s="6" customFormat="1" x14ac:dyDescent="0.2">
      <c r="A98" s="30" t="s">
        <v>330</v>
      </c>
      <c r="B98" s="127">
        <f>Savings!A96</f>
        <v>32</v>
      </c>
      <c r="C98" s="25" t="s">
        <v>120</v>
      </c>
      <c r="D98" s="27" t="s">
        <v>57</v>
      </c>
      <c r="E98" s="26">
        <v>0.05</v>
      </c>
      <c r="F98" s="26">
        <v>0.33</v>
      </c>
      <c r="G98" s="84"/>
      <c r="H98" s="85"/>
      <c r="I98" s="84"/>
      <c r="J98" s="84"/>
      <c r="K98" s="83"/>
      <c r="L98" s="83"/>
      <c r="M98" s="25"/>
      <c r="N98" s="25"/>
    </row>
    <row r="99" spans="1:14" s="6" customFormat="1" x14ac:dyDescent="0.2">
      <c r="A99" s="30" t="s">
        <v>330</v>
      </c>
      <c r="B99" s="127"/>
      <c r="C99" s="25" t="s">
        <v>267</v>
      </c>
      <c r="D99" s="27"/>
      <c r="E99" s="26">
        <v>0.1</v>
      </c>
      <c r="F99" s="26">
        <v>0.66</v>
      </c>
      <c r="G99" s="84" t="s">
        <v>339</v>
      </c>
      <c r="H99" s="85"/>
      <c r="I99" s="84"/>
      <c r="J99" s="84"/>
      <c r="K99" s="83"/>
      <c r="L99" s="83"/>
      <c r="M99" s="25"/>
      <c r="N99" s="25"/>
    </row>
    <row r="100" spans="1:14" s="6" customFormat="1" x14ac:dyDescent="0.2">
      <c r="A100" s="30" t="s">
        <v>330</v>
      </c>
      <c r="B100" s="127"/>
      <c r="C100" s="25" t="s">
        <v>122</v>
      </c>
      <c r="D100" s="27"/>
      <c r="E100" s="26">
        <v>0.2</v>
      </c>
      <c r="F100" s="26">
        <v>1</v>
      </c>
      <c r="G100" s="84" t="s">
        <v>338</v>
      </c>
      <c r="H100" s="85"/>
      <c r="I100" s="84"/>
      <c r="J100" s="84"/>
      <c r="K100" s="83"/>
      <c r="L100" s="83"/>
      <c r="M100" s="25"/>
      <c r="N100" s="25"/>
    </row>
    <row r="101" spans="1:14" s="6" customFormat="1" x14ac:dyDescent="0.2">
      <c r="A101" s="30" t="s">
        <v>330</v>
      </c>
      <c r="B101" s="127">
        <f>Savings!A99</f>
        <v>33</v>
      </c>
      <c r="C101" s="25" t="s">
        <v>120</v>
      </c>
      <c r="D101" s="27" t="s">
        <v>59</v>
      </c>
      <c r="E101" s="26">
        <v>0.1</v>
      </c>
      <c r="F101" s="26">
        <v>0.33</v>
      </c>
      <c r="H101" s="85"/>
      <c r="I101" s="84"/>
      <c r="J101" s="84"/>
      <c r="K101" s="83"/>
      <c r="L101" s="83"/>
      <c r="M101" s="25"/>
      <c r="N101" s="25"/>
    </row>
    <row r="102" spans="1:14" s="6" customFormat="1" x14ac:dyDescent="0.2">
      <c r="A102" s="30" t="s">
        <v>330</v>
      </c>
      <c r="B102" s="127"/>
      <c r="C102" s="25" t="s">
        <v>267</v>
      </c>
      <c r="D102" s="27"/>
      <c r="E102" s="26">
        <v>0.17</v>
      </c>
      <c r="F102" s="26">
        <v>0.66</v>
      </c>
      <c r="G102" s="84"/>
      <c r="H102" s="85"/>
      <c r="I102" s="84"/>
      <c r="J102" s="84"/>
      <c r="K102" s="83"/>
      <c r="L102" s="83"/>
      <c r="M102" s="25"/>
      <c r="N102" s="25"/>
    </row>
    <row r="103" spans="1:14" s="6" customFormat="1" x14ac:dyDescent="0.2">
      <c r="A103" s="30" t="s">
        <v>330</v>
      </c>
      <c r="B103" s="127"/>
      <c r="C103" s="25" t="s">
        <v>122</v>
      </c>
      <c r="D103" s="27"/>
      <c r="E103" s="26">
        <v>0.33</v>
      </c>
      <c r="F103" s="26">
        <v>1</v>
      </c>
      <c r="G103" s="120" t="s">
        <v>310</v>
      </c>
      <c r="H103" s="85"/>
      <c r="I103" s="84"/>
      <c r="J103" s="84"/>
      <c r="K103" s="83"/>
      <c r="L103" s="83"/>
      <c r="M103" s="25"/>
      <c r="N103" s="25"/>
    </row>
    <row r="104" spans="1:14" s="6" customFormat="1" ht="25.5" x14ac:dyDescent="0.2">
      <c r="A104" s="30" t="s">
        <v>330</v>
      </c>
      <c r="B104" s="127">
        <f>Savings!A102</f>
        <v>34</v>
      </c>
      <c r="C104" s="25" t="s">
        <v>120</v>
      </c>
      <c r="D104" s="27" t="s">
        <v>67</v>
      </c>
      <c r="E104" s="26">
        <v>0.1</v>
      </c>
      <c r="F104" s="26">
        <v>0.33</v>
      </c>
      <c r="H104" s="85"/>
      <c r="I104" s="84"/>
      <c r="J104" s="84"/>
      <c r="K104" s="83"/>
      <c r="L104" s="83"/>
      <c r="M104" s="25"/>
      <c r="N104" s="25"/>
    </row>
    <row r="105" spans="1:14" s="6" customFormat="1" x14ac:dyDescent="0.2">
      <c r="A105" s="30" t="s">
        <v>330</v>
      </c>
      <c r="B105" s="127"/>
      <c r="C105" s="25" t="s">
        <v>267</v>
      </c>
      <c r="D105" s="27"/>
      <c r="E105" s="26">
        <v>0.17</v>
      </c>
      <c r="F105" s="26">
        <v>0.66</v>
      </c>
      <c r="G105" s="84"/>
      <c r="H105" s="85"/>
      <c r="I105" s="84"/>
      <c r="J105" s="84"/>
      <c r="K105" s="83"/>
      <c r="L105" s="83"/>
      <c r="M105" s="25"/>
      <c r="N105" s="25"/>
    </row>
    <row r="106" spans="1:14" s="6" customFormat="1" x14ac:dyDescent="0.2">
      <c r="A106" s="30" t="s">
        <v>330</v>
      </c>
      <c r="B106" s="127"/>
      <c r="C106" s="25" t="s">
        <v>122</v>
      </c>
      <c r="D106" s="27"/>
      <c r="E106" s="26">
        <v>0.33</v>
      </c>
      <c r="F106" s="26">
        <v>1</v>
      </c>
      <c r="G106" s="120" t="s">
        <v>310</v>
      </c>
      <c r="H106" s="85"/>
      <c r="I106" s="84"/>
      <c r="J106" s="84"/>
      <c r="K106" s="83"/>
      <c r="L106" s="83"/>
      <c r="M106" s="25"/>
      <c r="N106" s="25"/>
    </row>
    <row r="107" spans="1:14" s="6" customFormat="1" x14ac:dyDescent="0.2">
      <c r="A107" s="30" t="s">
        <v>330</v>
      </c>
      <c r="B107" s="127">
        <f>Savings!A105</f>
        <v>35</v>
      </c>
      <c r="C107" s="25" t="s">
        <v>120</v>
      </c>
      <c r="D107" s="27" t="s">
        <v>60</v>
      </c>
      <c r="E107" s="26">
        <v>0.1</v>
      </c>
      <c r="F107" s="26">
        <v>0.33</v>
      </c>
      <c r="H107" s="85"/>
      <c r="I107" s="84"/>
      <c r="J107" s="84"/>
      <c r="K107" s="83"/>
      <c r="L107" s="83"/>
      <c r="M107" s="25"/>
      <c r="N107" s="25"/>
    </row>
    <row r="108" spans="1:14" s="6" customFormat="1" x14ac:dyDescent="0.2">
      <c r="A108" s="30" t="s">
        <v>330</v>
      </c>
      <c r="B108" s="127"/>
      <c r="C108" s="25" t="s">
        <v>267</v>
      </c>
      <c r="D108" s="27"/>
      <c r="E108" s="26">
        <v>0.17</v>
      </c>
      <c r="F108" s="26">
        <v>0.66</v>
      </c>
      <c r="G108" s="84"/>
      <c r="H108" s="85"/>
      <c r="I108" s="84"/>
      <c r="J108" s="84"/>
      <c r="K108" s="83"/>
      <c r="L108" s="83"/>
      <c r="M108" s="25"/>
      <c r="N108" s="25"/>
    </row>
    <row r="109" spans="1:14" s="6" customFormat="1" x14ac:dyDescent="0.2">
      <c r="A109" s="30" t="s">
        <v>330</v>
      </c>
      <c r="B109" s="127"/>
      <c r="C109" s="25" t="s">
        <v>122</v>
      </c>
      <c r="D109" s="27"/>
      <c r="E109" s="26">
        <v>0.33</v>
      </c>
      <c r="F109" s="26">
        <v>1</v>
      </c>
      <c r="G109" s="120" t="s">
        <v>310</v>
      </c>
      <c r="H109" s="85"/>
      <c r="I109" s="84"/>
      <c r="J109" s="84"/>
      <c r="K109" s="83"/>
      <c r="L109" s="83"/>
      <c r="M109" s="25"/>
      <c r="N109" s="25"/>
    </row>
    <row r="110" spans="1:14" s="6" customFormat="1" x14ac:dyDescent="0.2">
      <c r="A110" s="31" t="s">
        <v>331</v>
      </c>
      <c r="B110" s="127">
        <f>Savings!A108</f>
        <v>36</v>
      </c>
      <c r="C110" s="25" t="s">
        <v>120</v>
      </c>
      <c r="D110" s="27" t="s">
        <v>17</v>
      </c>
      <c r="E110" s="26">
        <v>0.05</v>
      </c>
      <c r="F110" s="26">
        <v>0.33</v>
      </c>
      <c r="H110" s="85"/>
      <c r="I110" s="84"/>
      <c r="J110" s="84"/>
      <c r="K110" s="83"/>
      <c r="L110" s="83"/>
      <c r="M110" s="25"/>
      <c r="N110" s="25"/>
    </row>
    <row r="111" spans="1:14" s="6" customFormat="1" x14ac:dyDescent="0.2">
      <c r="A111" s="31" t="s">
        <v>331</v>
      </c>
      <c r="B111" s="127"/>
      <c r="C111" s="25" t="s">
        <v>267</v>
      </c>
      <c r="D111" s="27"/>
      <c r="E111" s="26">
        <v>0.1</v>
      </c>
      <c r="F111" s="26">
        <v>0.66</v>
      </c>
      <c r="G111" s="119" t="s">
        <v>313</v>
      </c>
      <c r="H111" s="85"/>
      <c r="I111" s="84"/>
      <c r="J111" s="84"/>
      <c r="K111" s="83"/>
      <c r="L111" s="83"/>
      <c r="M111" s="25"/>
      <c r="N111" s="25"/>
    </row>
    <row r="112" spans="1:14" s="6" customFormat="1" x14ac:dyDescent="0.2">
      <c r="A112" s="31" t="s">
        <v>331</v>
      </c>
      <c r="B112" s="127"/>
      <c r="C112" s="25" t="s">
        <v>122</v>
      </c>
      <c r="D112" s="27"/>
      <c r="E112" s="26">
        <v>0.2</v>
      </c>
      <c r="F112" s="26">
        <v>1</v>
      </c>
      <c r="G112" s="119" t="s">
        <v>317</v>
      </c>
      <c r="H112" s="85"/>
      <c r="I112" s="84"/>
      <c r="J112" s="84"/>
      <c r="K112" s="83"/>
      <c r="L112" s="83"/>
      <c r="M112" s="25"/>
      <c r="N112" s="25"/>
    </row>
    <row r="113" spans="1:14" s="6" customFormat="1" ht="25.5" x14ac:dyDescent="0.2">
      <c r="A113" s="31" t="s">
        <v>331</v>
      </c>
      <c r="B113" s="127">
        <f>Savings!A111</f>
        <v>37</v>
      </c>
      <c r="C113" s="25" t="s">
        <v>120</v>
      </c>
      <c r="D113" s="27" t="s">
        <v>54</v>
      </c>
      <c r="E113" s="26">
        <v>0.1</v>
      </c>
      <c r="F113" s="26">
        <v>0.33</v>
      </c>
      <c r="H113" s="85"/>
      <c r="I113" s="84"/>
      <c r="J113" s="84"/>
      <c r="K113" s="83"/>
      <c r="L113" s="83"/>
      <c r="M113" s="25"/>
      <c r="N113" s="25"/>
    </row>
    <row r="114" spans="1:14" s="6" customFormat="1" x14ac:dyDescent="0.2">
      <c r="A114" s="31" t="s">
        <v>331</v>
      </c>
      <c r="B114" s="127"/>
      <c r="C114" s="25" t="s">
        <v>267</v>
      </c>
      <c r="D114" s="27"/>
      <c r="E114" s="26">
        <v>0.33</v>
      </c>
      <c r="F114" s="26">
        <v>0.66</v>
      </c>
      <c r="G114" s="119" t="s">
        <v>313</v>
      </c>
      <c r="H114" s="85"/>
      <c r="I114" s="84"/>
      <c r="J114" s="84"/>
      <c r="K114" s="83"/>
      <c r="L114" s="83"/>
      <c r="M114" s="25"/>
      <c r="N114" s="25"/>
    </row>
    <row r="115" spans="1:14" s="6" customFormat="1" x14ac:dyDescent="0.2">
      <c r="A115" s="31" t="s">
        <v>331</v>
      </c>
      <c r="B115" s="127"/>
      <c r="C115" s="25" t="s">
        <v>122</v>
      </c>
      <c r="D115" s="27"/>
      <c r="E115" s="26">
        <v>0.5</v>
      </c>
      <c r="F115" s="26">
        <v>1</v>
      </c>
      <c r="G115" s="119" t="s">
        <v>317</v>
      </c>
      <c r="H115" s="85"/>
      <c r="I115" s="84"/>
      <c r="J115" s="84"/>
      <c r="K115" s="83"/>
      <c r="L115" s="83"/>
      <c r="M115" s="25"/>
      <c r="N115" s="25"/>
    </row>
    <row r="116" spans="1:14" s="6" customFormat="1" x14ac:dyDescent="0.2">
      <c r="A116" s="31" t="s">
        <v>331</v>
      </c>
      <c r="B116" s="127">
        <f>Savings!A114</f>
        <v>38</v>
      </c>
      <c r="C116" s="25" t="s">
        <v>120</v>
      </c>
      <c r="D116" s="27" t="s">
        <v>25</v>
      </c>
      <c r="E116" s="26">
        <v>0.1</v>
      </c>
      <c r="F116" s="26">
        <v>0.33</v>
      </c>
      <c r="G116" s="6" t="s">
        <v>343</v>
      </c>
      <c r="H116" s="85"/>
      <c r="I116" s="84"/>
      <c r="J116" s="84"/>
      <c r="K116" s="83"/>
      <c r="L116" s="83"/>
      <c r="M116" s="25"/>
      <c r="N116" s="25"/>
    </row>
    <row r="117" spans="1:14" s="6" customFormat="1" x14ac:dyDescent="0.2">
      <c r="A117" s="31" t="s">
        <v>331</v>
      </c>
      <c r="B117" s="127"/>
      <c r="C117" s="25" t="s">
        <v>267</v>
      </c>
      <c r="D117" s="27"/>
      <c r="E117" s="26">
        <v>0.28000000000000003</v>
      </c>
      <c r="F117" s="26">
        <v>0.66</v>
      </c>
      <c r="G117" s="84"/>
      <c r="H117" s="85"/>
      <c r="I117" s="84"/>
      <c r="J117" s="84"/>
      <c r="K117" s="83"/>
      <c r="L117" s="83"/>
      <c r="M117" s="25"/>
      <c r="N117" s="25"/>
    </row>
    <row r="118" spans="1:14" s="6" customFormat="1" x14ac:dyDescent="0.2">
      <c r="A118" s="31" t="s">
        <v>331</v>
      </c>
      <c r="B118" s="127"/>
      <c r="C118" s="25" t="s">
        <v>122</v>
      </c>
      <c r="D118" s="27"/>
      <c r="E118" s="26">
        <v>0.55000000000000004</v>
      </c>
      <c r="F118" s="26">
        <v>1</v>
      </c>
      <c r="G118" s="77" t="s">
        <v>323</v>
      </c>
      <c r="H118" s="85"/>
      <c r="I118" s="84"/>
      <c r="J118" s="84"/>
      <c r="K118" s="83"/>
      <c r="L118" s="83"/>
      <c r="M118" s="25"/>
      <c r="N118" s="25"/>
    </row>
    <row r="119" spans="1:14" s="6" customFormat="1" x14ac:dyDescent="0.2">
      <c r="A119" s="31" t="s">
        <v>331</v>
      </c>
      <c r="B119" s="127">
        <f>Savings!A117</f>
        <v>39</v>
      </c>
      <c r="C119" s="25" t="s">
        <v>120</v>
      </c>
      <c r="D119" s="27" t="s">
        <v>26</v>
      </c>
      <c r="E119" s="26">
        <v>0.08</v>
      </c>
      <c r="F119" s="26">
        <v>0.33</v>
      </c>
      <c r="G119" s="120" t="s">
        <v>309</v>
      </c>
      <c r="H119" s="85"/>
      <c r="I119" s="84"/>
      <c r="J119" s="84"/>
      <c r="K119" s="83"/>
      <c r="L119" s="83"/>
      <c r="M119" s="25"/>
      <c r="N119" s="25"/>
    </row>
    <row r="120" spans="1:14" s="6" customFormat="1" x14ac:dyDescent="0.2">
      <c r="A120" s="31" t="s">
        <v>331</v>
      </c>
      <c r="B120" s="127"/>
      <c r="C120" s="25" t="s">
        <v>267</v>
      </c>
      <c r="D120" s="27"/>
      <c r="E120" s="26">
        <v>0.15</v>
      </c>
      <c r="F120" s="26">
        <v>0.66</v>
      </c>
      <c r="G120" s="121" t="s">
        <v>324</v>
      </c>
      <c r="H120" s="85"/>
      <c r="I120" s="84"/>
      <c r="J120" s="84"/>
      <c r="K120" s="83"/>
      <c r="L120" s="83"/>
      <c r="M120" s="25"/>
      <c r="N120" s="25"/>
    </row>
    <row r="121" spans="1:14" s="6" customFormat="1" x14ac:dyDescent="0.2">
      <c r="A121" s="31" t="s">
        <v>331</v>
      </c>
      <c r="B121" s="127"/>
      <c r="C121" s="25" t="s">
        <v>122</v>
      </c>
      <c r="D121" s="27"/>
      <c r="E121" s="26">
        <v>0.23</v>
      </c>
      <c r="F121" s="26">
        <v>1</v>
      </c>
      <c r="G121" s="84"/>
      <c r="H121" s="85"/>
      <c r="I121" s="84"/>
      <c r="J121" s="84"/>
      <c r="K121" s="83"/>
      <c r="L121" s="83"/>
      <c r="M121" s="25"/>
      <c r="N121" s="25"/>
    </row>
    <row r="122" spans="1:14" s="6" customFormat="1" ht="25.5" x14ac:dyDescent="0.2">
      <c r="A122" s="31" t="s">
        <v>331</v>
      </c>
      <c r="B122" s="127">
        <f>Savings!A120</f>
        <v>40</v>
      </c>
      <c r="C122" s="25" t="s">
        <v>120</v>
      </c>
      <c r="D122" s="27" t="s">
        <v>52</v>
      </c>
      <c r="E122" s="26">
        <v>0.05</v>
      </c>
      <c r="F122" s="26">
        <v>0.33</v>
      </c>
      <c r="G122" s="77" t="s">
        <v>323</v>
      </c>
      <c r="H122" s="85"/>
      <c r="I122" s="84"/>
      <c r="J122" s="84"/>
      <c r="K122" s="83"/>
      <c r="L122" s="83"/>
      <c r="M122" s="25"/>
      <c r="N122" s="25"/>
    </row>
    <row r="123" spans="1:14" s="6" customFormat="1" x14ac:dyDescent="0.2">
      <c r="A123" s="31" t="s">
        <v>331</v>
      </c>
      <c r="B123" s="127"/>
      <c r="C123" s="25" t="s">
        <v>267</v>
      </c>
      <c r="D123" s="27"/>
      <c r="E123" s="26">
        <v>0.1</v>
      </c>
      <c r="F123" s="26">
        <v>0.66</v>
      </c>
      <c r="G123" s="84" t="s">
        <v>340</v>
      </c>
      <c r="H123" s="85"/>
      <c r="I123" s="84"/>
      <c r="J123" s="84"/>
      <c r="K123" s="83"/>
      <c r="L123" s="83"/>
      <c r="M123" s="25"/>
      <c r="N123" s="25"/>
    </row>
    <row r="124" spans="1:14" s="6" customFormat="1" x14ac:dyDescent="0.2">
      <c r="A124" s="31" t="s">
        <v>331</v>
      </c>
      <c r="B124" s="127"/>
      <c r="C124" s="25" t="s">
        <v>122</v>
      </c>
      <c r="D124" s="27"/>
      <c r="E124" s="26">
        <v>0.15</v>
      </c>
      <c r="F124" s="26">
        <v>1</v>
      </c>
      <c r="G124" s="84" t="s">
        <v>341</v>
      </c>
      <c r="H124" s="85"/>
      <c r="I124" s="84"/>
      <c r="J124" s="84"/>
      <c r="K124" s="83"/>
      <c r="L124" s="83"/>
      <c r="M124" s="25"/>
      <c r="N124" s="25"/>
    </row>
    <row r="125" spans="1:14" s="6" customFormat="1" ht="25.5" x14ac:dyDescent="0.2">
      <c r="A125" s="31" t="s">
        <v>331</v>
      </c>
      <c r="B125" s="127">
        <f>Savings!A123</f>
        <v>41</v>
      </c>
      <c r="C125" s="25" t="s">
        <v>120</v>
      </c>
      <c r="D125" s="27" t="s">
        <v>53</v>
      </c>
      <c r="E125" s="26">
        <v>0.15</v>
      </c>
      <c r="F125" s="26">
        <v>0.33</v>
      </c>
      <c r="G125" s="123" t="s">
        <v>323</v>
      </c>
      <c r="H125" s="85"/>
      <c r="I125" s="84"/>
      <c r="J125" s="84"/>
      <c r="K125" s="83"/>
      <c r="L125" s="83"/>
      <c r="M125" s="25"/>
      <c r="N125" s="25"/>
    </row>
    <row r="126" spans="1:14" s="6" customFormat="1" x14ac:dyDescent="0.2">
      <c r="A126" s="31" t="s">
        <v>331</v>
      </c>
      <c r="B126" s="127"/>
      <c r="C126" s="25" t="s">
        <v>267</v>
      </c>
      <c r="D126" s="27"/>
      <c r="E126" s="26">
        <v>0.4</v>
      </c>
      <c r="F126" s="26">
        <v>0.66</v>
      </c>
      <c r="G126" s="84" t="s">
        <v>339</v>
      </c>
      <c r="H126" s="85"/>
      <c r="I126" s="84"/>
      <c r="J126" s="84"/>
      <c r="K126" s="83"/>
      <c r="L126" s="83"/>
      <c r="M126" s="25"/>
      <c r="N126" s="25"/>
    </row>
    <row r="127" spans="1:14" s="6" customFormat="1" x14ac:dyDescent="0.2">
      <c r="A127" s="31" t="s">
        <v>331</v>
      </c>
      <c r="B127" s="127"/>
      <c r="C127" s="25" t="s">
        <v>122</v>
      </c>
      <c r="D127" s="27"/>
      <c r="E127" s="26">
        <v>0.7</v>
      </c>
      <c r="F127" s="26">
        <v>1</v>
      </c>
      <c r="G127" s="84" t="s">
        <v>341</v>
      </c>
      <c r="H127" s="85"/>
      <c r="I127" s="84"/>
      <c r="J127" s="84"/>
      <c r="K127" s="83"/>
      <c r="L127" s="83"/>
      <c r="M127" s="25"/>
      <c r="N127" s="25"/>
    </row>
    <row r="128" spans="1:14" s="6" customFormat="1" x14ac:dyDescent="0.2">
      <c r="A128" s="31" t="s">
        <v>331</v>
      </c>
      <c r="B128" s="127">
        <f>Savings!A126</f>
        <v>42</v>
      </c>
      <c r="C128" s="25" t="s">
        <v>120</v>
      </c>
      <c r="D128" s="27" t="s">
        <v>56</v>
      </c>
      <c r="E128" s="26">
        <v>0.05</v>
      </c>
      <c r="F128" s="26">
        <v>0.33</v>
      </c>
      <c r="G128" s="120" t="s">
        <v>320</v>
      </c>
      <c r="H128" s="85"/>
      <c r="I128" s="84"/>
      <c r="J128" s="84"/>
      <c r="K128" s="83"/>
      <c r="L128" s="83"/>
      <c r="M128" s="25"/>
      <c r="N128" s="25"/>
    </row>
    <row r="129" spans="1:14" s="6" customFormat="1" x14ac:dyDescent="0.2">
      <c r="A129" s="31" t="s">
        <v>331</v>
      </c>
      <c r="B129" s="127"/>
      <c r="C129" s="25" t="s">
        <v>267</v>
      </c>
      <c r="D129" s="27"/>
      <c r="E129" s="26">
        <v>0.1</v>
      </c>
      <c r="F129" s="26">
        <v>0.66</v>
      </c>
      <c r="G129" s="119" t="s">
        <v>321</v>
      </c>
      <c r="H129" s="85"/>
      <c r="I129" s="84"/>
      <c r="J129" s="84"/>
      <c r="K129" s="83"/>
      <c r="L129" s="83"/>
      <c r="M129" s="25"/>
      <c r="N129" s="25"/>
    </row>
    <row r="130" spans="1:14" s="6" customFormat="1" x14ac:dyDescent="0.2">
      <c r="A130" s="31" t="s">
        <v>331</v>
      </c>
      <c r="B130" s="127"/>
      <c r="C130" s="25" t="s">
        <v>122</v>
      </c>
      <c r="D130" s="27"/>
      <c r="E130" s="26">
        <v>0.2</v>
      </c>
      <c r="F130" s="26">
        <v>1</v>
      </c>
      <c r="G130" s="119" t="s">
        <v>322</v>
      </c>
      <c r="H130" s="85"/>
      <c r="I130" s="84"/>
      <c r="J130" s="84"/>
      <c r="K130" s="83"/>
      <c r="L130" s="83"/>
      <c r="M130" s="25"/>
      <c r="N130" s="25"/>
    </row>
    <row r="131" spans="1:14" s="6" customFormat="1" x14ac:dyDescent="0.2">
      <c r="A131" s="31" t="s">
        <v>331</v>
      </c>
      <c r="B131" s="127">
        <f>Savings!A129</f>
        <v>43</v>
      </c>
      <c r="C131" s="25" t="s">
        <v>120</v>
      </c>
      <c r="D131" s="27" t="s">
        <v>58</v>
      </c>
      <c r="E131" s="26">
        <v>0.05</v>
      </c>
      <c r="F131" s="26">
        <v>0.33</v>
      </c>
      <c r="G131" s="84"/>
      <c r="H131" s="85"/>
      <c r="I131" s="84"/>
      <c r="J131" s="84"/>
      <c r="K131" s="83"/>
      <c r="L131" s="83"/>
      <c r="M131" s="25"/>
      <c r="N131" s="25"/>
    </row>
    <row r="132" spans="1:14" s="6" customFormat="1" x14ac:dyDescent="0.2">
      <c r="A132" s="31" t="s">
        <v>331</v>
      </c>
      <c r="B132" s="127"/>
      <c r="C132" s="25" t="s">
        <v>267</v>
      </c>
      <c r="D132" s="27"/>
      <c r="E132" s="26">
        <v>0.1</v>
      </c>
      <c r="F132" s="26">
        <v>0.66</v>
      </c>
      <c r="G132" s="84" t="s">
        <v>339</v>
      </c>
      <c r="H132" s="85"/>
      <c r="I132" s="84"/>
      <c r="J132" s="84"/>
      <c r="K132" s="83"/>
      <c r="L132" s="83"/>
      <c r="M132" s="25"/>
      <c r="N132" s="25"/>
    </row>
    <row r="133" spans="1:14" s="6" customFormat="1" x14ac:dyDescent="0.2">
      <c r="A133" s="31" t="s">
        <v>331</v>
      </c>
      <c r="B133" s="127"/>
      <c r="C133" s="25" t="s">
        <v>122</v>
      </c>
      <c r="D133" s="27"/>
      <c r="E133" s="26">
        <v>0.15</v>
      </c>
      <c r="F133" s="26">
        <v>1</v>
      </c>
      <c r="G133" s="84" t="s">
        <v>338</v>
      </c>
      <c r="H133" s="85"/>
      <c r="I133" s="84"/>
      <c r="J133" s="84"/>
      <c r="K133" s="83"/>
      <c r="L133" s="83"/>
      <c r="M133" s="25"/>
      <c r="N133" s="25"/>
    </row>
    <row r="134" spans="1:14" s="6" customFormat="1" x14ac:dyDescent="0.2">
      <c r="A134" s="29"/>
      <c r="B134" s="127"/>
      <c r="C134" s="25"/>
      <c r="D134" s="27"/>
      <c r="E134" s="26"/>
      <c r="F134" s="26"/>
      <c r="G134" s="25"/>
      <c r="H134" s="25"/>
      <c r="I134" s="25"/>
      <c r="J134" s="25"/>
      <c r="K134" s="25"/>
      <c r="L134" s="25"/>
      <c r="M134" s="25"/>
      <c r="N134" s="25"/>
    </row>
    <row r="135" spans="1:14" s="6" customFormat="1" x14ac:dyDescent="0.2">
      <c r="A135" s="29"/>
      <c r="B135" s="127"/>
      <c r="C135" s="25"/>
      <c r="D135" s="27"/>
      <c r="E135" s="26"/>
      <c r="F135" s="26"/>
      <c r="G135" s="25"/>
      <c r="H135" s="25"/>
      <c r="I135" s="25"/>
      <c r="J135" s="25"/>
      <c r="K135" s="25"/>
      <c r="L135" s="25"/>
      <c r="M135" s="25"/>
      <c r="N135" s="25"/>
    </row>
    <row r="136" spans="1:14" s="6" customFormat="1" x14ac:dyDescent="0.2">
      <c r="A136" s="29"/>
      <c r="B136" s="127"/>
      <c r="C136" s="25"/>
      <c r="D136" s="27"/>
      <c r="E136" s="26"/>
      <c r="F136" s="26"/>
      <c r="G136" s="25"/>
      <c r="H136" s="25"/>
      <c r="I136" s="25"/>
      <c r="J136" s="25"/>
      <c r="K136" s="25"/>
      <c r="L136" s="25"/>
      <c r="M136" s="25"/>
      <c r="N136" s="25"/>
    </row>
    <row r="137" spans="1:14" s="6" customFormat="1" x14ac:dyDescent="0.2">
      <c r="A137" s="29"/>
      <c r="B137" s="127"/>
      <c r="C137" s="25"/>
      <c r="D137" s="27"/>
      <c r="E137" s="26"/>
      <c r="F137" s="26"/>
      <c r="G137" s="25"/>
      <c r="H137" s="25"/>
      <c r="I137" s="25"/>
      <c r="J137" s="25"/>
      <c r="K137" s="25"/>
      <c r="L137" s="25"/>
      <c r="M137" s="25"/>
      <c r="N137" s="25"/>
    </row>
    <row r="138" spans="1:14" s="6" customFormat="1" x14ac:dyDescent="0.2">
      <c r="A138" s="29"/>
      <c r="B138" s="127"/>
      <c r="C138" s="25"/>
      <c r="D138" s="27"/>
      <c r="E138" s="26"/>
      <c r="F138" s="26"/>
      <c r="G138" s="25"/>
      <c r="H138" s="25"/>
      <c r="I138" s="25"/>
      <c r="J138" s="25"/>
      <c r="K138" s="25"/>
      <c r="L138" s="25"/>
      <c r="M138" s="25"/>
      <c r="N138" s="25"/>
    </row>
    <row r="139" spans="1:14" s="6" customFormat="1" x14ac:dyDescent="0.2">
      <c r="A139" s="29"/>
      <c r="B139" s="127"/>
      <c r="C139" s="25"/>
      <c r="D139" s="27"/>
      <c r="E139" s="26"/>
      <c r="F139" s="26"/>
      <c r="G139" s="25"/>
      <c r="H139" s="25"/>
      <c r="I139" s="25"/>
      <c r="J139" s="25"/>
      <c r="K139" s="25"/>
      <c r="L139" s="25"/>
      <c r="M139" s="25"/>
      <c r="N139" s="25"/>
    </row>
  </sheetData>
  <mergeCells count="45">
    <mergeCell ref="B131:B133"/>
    <mergeCell ref="B134:B136"/>
    <mergeCell ref="B137:B139"/>
    <mergeCell ref="B113:B115"/>
    <mergeCell ref="B116:B118"/>
    <mergeCell ref="B119:B121"/>
    <mergeCell ref="B122:B124"/>
    <mergeCell ref="B125:B127"/>
    <mergeCell ref="B128:B130"/>
    <mergeCell ref="B110:B112"/>
    <mergeCell ref="B77:B79"/>
    <mergeCell ref="B80:B82"/>
    <mergeCell ref="B83:B85"/>
    <mergeCell ref="B86:B88"/>
    <mergeCell ref="B89:B91"/>
    <mergeCell ref="B92:B94"/>
    <mergeCell ref="B95:B97"/>
    <mergeCell ref="B98:B100"/>
    <mergeCell ref="B101:B103"/>
    <mergeCell ref="B104:B106"/>
    <mergeCell ref="B107:B109"/>
    <mergeCell ref="B74:B76"/>
    <mergeCell ref="B41:B43"/>
    <mergeCell ref="B44:B46"/>
    <mergeCell ref="B47:B49"/>
    <mergeCell ref="B50:B52"/>
    <mergeCell ref="B53:B55"/>
    <mergeCell ref="B56:B58"/>
    <mergeCell ref="B59:B61"/>
    <mergeCell ref="B62:B64"/>
    <mergeCell ref="B65:B67"/>
    <mergeCell ref="B68:B70"/>
    <mergeCell ref="B71:B73"/>
    <mergeCell ref="B38:B40"/>
    <mergeCell ref="B5:B7"/>
    <mergeCell ref="B8:B10"/>
    <mergeCell ref="B11:B13"/>
    <mergeCell ref="B14:B16"/>
    <mergeCell ref="B17:B19"/>
    <mergeCell ref="B20:B22"/>
    <mergeCell ref="B23:B25"/>
    <mergeCell ref="B26:B28"/>
    <mergeCell ref="B29:B31"/>
    <mergeCell ref="B32:B34"/>
    <mergeCell ref="B35:B37"/>
  </mergeCells>
  <hyperlinks>
    <hyperlink ref="A1" location="Contents!A1" display="Contents"/>
    <hyperlink ref="G78" r:id="rId1"/>
    <hyperlink ref="G81" r:id="rId2"/>
    <hyperlink ref="G84" r:id="rId3"/>
    <hyperlink ref="G87" r:id="rId4"/>
  </hyperlinks>
  <pageMargins left="0.7" right="0.7" top="0.75" bottom="0.75" header="0.3" footer="0.3"/>
  <pageSetup paperSize="9" orientation="portrait" r:id="rId5"/>
  <legacyDrawing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39"/>
  <sheetViews>
    <sheetView workbookViewId="0">
      <pane xSplit="3" ySplit="4" topLeftCell="D5" activePane="bottomRight" state="frozen"/>
      <selection activeCell="B32" sqref="B32"/>
      <selection pane="topRight" activeCell="B32" sqref="B32"/>
      <selection pane="bottomLeft" activeCell="B32" sqref="B32"/>
      <selection pane="bottomRight" activeCell="J5" sqref="J5"/>
    </sheetView>
  </sheetViews>
  <sheetFormatPr defaultRowHeight="12.75" x14ac:dyDescent="0.2"/>
  <cols>
    <col min="1" max="1" width="22" style="29" customWidth="1"/>
    <col min="2" max="2" width="3" style="24" bestFit="1" customWidth="1"/>
    <col min="3" max="3" width="5.140625" style="25" bestFit="1" customWidth="1"/>
    <col min="4" max="4" width="48" style="27" customWidth="1"/>
    <col min="5" max="6" width="17.140625" style="33" customWidth="1"/>
    <col min="7" max="7" width="17.140625" style="68" customWidth="1"/>
    <col min="8" max="9" width="17.140625" style="26" customWidth="1"/>
    <col min="10" max="16" width="8.28515625" style="25" customWidth="1"/>
    <col min="17" max="17" width="9.140625" style="25"/>
  </cols>
  <sheetData>
    <row r="1" spans="1:17" x14ac:dyDescent="0.2">
      <c r="A1" s="117" t="s">
        <v>297</v>
      </c>
    </row>
    <row r="2" spans="1:17" ht="15.75" x14ac:dyDescent="0.25">
      <c r="A2" s="103" t="s">
        <v>277</v>
      </c>
      <c r="B2" s="101"/>
      <c r="C2" s="102"/>
      <c r="E2" s="40"/>
      <c r="F2" s="40"/>
      <c r="G2" s="66"/>
    </row>
    <row r="3" spans="1:17" ht="15.75" x14ac:dyDescent="0.25">
      <c r="A3" s="103"/>
      <c r="B3" s="101"/>
      <c r="C3" s="102"/>
      <c r="E3" s="40"/>
      <c r="F3" s="40"/>
      <c r="G3" s="66"/>
    </row>
    <row r="4" spans="1:17" s="3" customFormat="1" ht="25.5" x14ac:dyDescent="0.2">
      <c r="A4" s="99" t="s">
        <v>265</v>
      </c>
      <c r="B4" s="104"/>
      <c r="C4" s="105"/>
      <c r="D4" s="105" t="s">
        <v>266</v>
      </c>
      <c r="E4" s="67" t="s">
        <v>123</v>
      </c>
      <c r="F4" s="67" t="s">
        <v>124</v>
      </c>
      <c r="G4" s="67" t="s">
        <v>125</v>
      </c>
      <c r="H4" s="106" t="s">
        <v>344</v>
      </c>
      <c r="I4" s="106" t="s">
        <v>345</v>
      </c>
      <c r="J4" s="100"/>
      <c r="K4" s="100"/>
      <c r="L4" s="100"/>
      <c r="M4" s="100"/>
      <c r="N4" s="100"/>
      <c r="O4" s="100"/>
      <c r="P4" s="100"/>
      <c r="Q4" s="100"/>
    </row>
    <row r="5" spans="1:17" ht="25.5" x14ac:dyDescent="0.2">
      <c r="A5" s="32" t="s">
        <v>332</v>
      </c>
      <c r="B5" s="127">
        <f>Savings!A3</f>
        <v>1</v>
      </c>
      <c r="C5" s="25" t="s">
        <v>120</v>
      </c>
      <c r="D5" s="27" t="s">
        <v>80</v>
      </c>
      <c r="E5" s="59">
        <v>5.7081999999999997</v>
      </c>
      <c r="F5" s="59">
        <v>188.68</v>
      </c>
      <c r="G5" s="68">
        <f>SUM(E5:F5)</f>
        <v>194.38820000000001</v>
      </c>
      <c r="H5" s="26">
        <v>0.1</v>
      </c>
      <c r="I5" s="26">
        <v>0.33</v>
      </c>
      <c r="J5"/>
      <c r="K5"/>
      <c r="L5"/>
      <c r="M5"/>
      <c r="N5"/>
      <c r="O5"/>
      <c r="P5"/>
      <c r="Q5"/>
    </row>
    <row r="6" spans="1:17" x14ac:dyDescent="0.2">
      <c r="A6" s="28" t="s">
        <v>332</v>
      </c>
      <c r="B6" s="127"/>
      <c r="C6" s="25" t="s">
        <v>267</v>
      </c>
      <c r="E6" s="59">
        <v>28.541</v>
      </c>
      <c r="F6" s="59">
        <v>943.36</v>
      </c>
      <c r="G6" s="68">
        <f t="shared" ref="G6:G57" si="0">SUM(E6:F6)</f>
        <v>971.90100000000007</v>
      </c>
      <c r="H6" s="26">
        <v>0.25</v>
      </c>
      <c r="I6" s="26">
        <v>0.66</v>
      </c>
      <c r="J6"/>
      <c r="K6"/>
      <c r="L6"/>
      <c r="M6"/>
      <c r="N6"/>
      <c r="O6"/>
      <c r="P6"/>
      <c r="Q6"/>
    </row>
    <row r="7" spans="1:17" x14ac:dyDescent="0.2">
      <c r="A7" s="28" t="s">
        <v>332</v>
      </c>
      <c r="B7" s="127"/>
      <c r="C7" s="25" t="s">
        <v>122</v>
      </c>
      <c r="E7" s="59">
        <v>77.834999999999994</v>
      </c>
      <c r="F7" s="59">
        <v>2572.5</v>
      </c>
      <c r="G7" s="68">
        <f t="shared" si="0"/>
        <v>2650.335</v>
      </c>
      <c r="H7" s="26">
        <v>0.45</v>
      </c>
      <c r="I7" s="26">
        <v>1</v>
      </c>
      <c r="J7"/>
      <c r="K7"/>
      <c r="L7"/>
      <c r="M7"/>
      <c r="N7"/>
      <c r="O7"/>
      <c r="P7"/>
      <c r="Q7"/>
    </row>
    <row r="8" spans="1:17" ht="25.5" x14ac:dyDescent="0.2">
      <c r="A8" s="28" t="s">
        <v>332</v>
      </c>
      <c r="B8" s="127">
        <f>Savings!A6</f>
        <v>2</v>
      </c>
      <c r="C8" s="25" t="s">
        <v>120</v>
      </c>
      <c r="D8" s="27" t="s">
        <v>111</v>
      </c>
      <c r="E8" s="59">
        <v>14.744999999999999</v>
      </c>
      <c r="F8" s="59">
        <v>59.125</v>
      </c>
      <c r="G8" s="68">
        <f t="shared" si="0"/>
        <v>73.87</v>
      </c>
      <c r="H8" s="26">
        <v>0.1</v>
      </c>
      <c r="I8" s="26">
        <v>0.33</v>
      </c>
      <c r="J8"/>
      <c r="K8"/>
      <c r="L8"/>
      <c r="M8"/>
      <c r="N8"/>
      <c r="O8"/>
      <c r="P8"/>
      <c r="Q8"/>
    </row>
    <row r="9" spans="1:17" x14ac:dyDescent="0.2">
      <c r="A9" s="28" t="s">
        <v>332</v>
      </c>
      <c r="B9" s="127"/>
      <c r="C9" s="25" t="s">
        <v>267</v>
      </c>
      <c r="E9" s="59">
        <v>58.970999999999997</v>
      </c>
      <c r="F9" s="59">
        <v>683.36</v>
      </c>
      <c r="G9" s="68">
        <f t="shared" si="0"/>
        <v>742.33100000000002</v>
      </c>
      <c r="H9" s="26">
        <v>0.2</v>
      </c>
      <c r="I9" s="26">
        <v>0.66</v>
      </c>
      <c r="J9" s="84"/>
      <c r="K9" s="85"/>
      <c r="L9" s="84"/>
      <c r="M9" s="84"/>
      <c r="N9" s="82"/>
      <c r="O9" s="82"/>
      <c r="P9" s="82"/>
      <c r="Q9" s="82"/>
    </row>
    <row r="10" spans="1:17" x14ac:dyDescent="0.2">
      <c r="A10" s="28" t="s">
        <v>332</v>
      </c>
      <c r="B10" s="127"/>
      <c r="C10" s="25" t="s">
        <v>122</v>
      </c>
      <c r="E10" s="59">
        <v>120.6</v>
      </c>
      <c r="F10" s="59">
        <v>1396.8</v>
      </c>
      <c r="G10" s="68">
        <f t="shared" si="0"/>
        <v>1517.3999999999999</v>
      </c>
      <c r="H10" s="26">
        <v>0.27</v>
      </c>
      <c r="I10" s="26">
        <v>1</v>
      </c>
      <c r="J10" s="84"/>
      <c r="K10" s="85"/>
      <c r="L10" s="84"/>
      <c r="M10" s="84"/>
      <c r="N10" s="83"/>
      <c r="O10" s="83"/>
    </row>
    <row r="11" spans="1:17" ht="25.5" x14ac:dyDescent="0.2">
      <c r="A11" s="28" t="s">
        <v>332</v>
      </c>
      <c r="B11" s="127">
        <f>Savings!A9</f>
        <v>3</v>
      </c>
      <c r="C11" s="25" t="s">
        <v>120</v>
      </c>
      <c r="D11" s="27" t="s">
        <v>81</v>
      </c>
      <c r="E11" s="59">
        <v>0.33306000000000002</v>
      </c>
      <c r="F11" s="59">
        <v>27.405000000000001</v>
      </c>
      <c r="G11" s="68">
        <f t="shared" si="0"/>
        <v>27.738060000000001</v>
      </c>
      <c r="H11" s="26">
        <v>0.1</v>
      </c>
      <c r="I11" s="26">
        <v>0.33</v>
      </c>
      <c r="J11" s="84"/>
      <c r="K11" s="85"/>
      <c r="L11" s="84"/>
      <c r="M11" s="84"/>
      <c r="N11" s="83"/>
      <c r="O11" s="83"/>
    </row>
    <row r="12" spans="1:17" x14ac:dyDescent="0.2">
      <c r="A12" s="28" t="s">
        <v>332</v>
      </c>
      <c r="B12" s="127"/>
      <c r="C12" s="25" t="s">
        <v>267</v>
      </c>
      <c r="E12" s="59">
        <v>1.3322000000000001</v>
      </c>
      <c r="F12" s="59">
        <v>109.62</v>
      </c>
      <c r="G12" s="68">
        <f t="shared" si="0"/>
        <v>110.9522</v>
      </c>
      <c r="H12" s="26">
        <v>0.2</v>
      </c>
      <c r="I12" s="26">
        <v>0.66</v>
      </c>
      <c r="J12" s="84"/>
      <c r="K12" s="85"/>
      <c r="L12" s="84"/>
      <c r="M12" s="84"/>
      <c r="N12" s="83"/>
      <c r="O12" s="83"/>
    </row>
    <row r="13" spans="1:17" x14ac:dyDescent="0.2">
      <c r="A13" s="28" t="s">
        <v>332</v>
      </c>
      <c r="B13" s="127"/>
      <c r="C13" s="25" t="s">
        <v>122</v>
      </c>
      <c r="E13" s="59">
        <v>2.7250000000000001</v>
      </c>
      <c r="F13" s="59">
        <v>224.22</v>
      </c>
      <c r="G13" s="68">
        <f t="shared" si="0"/>
        <v>226.94499999999999</v>
      </c>
      <c r="H13" s="26">
        <v>0.27</v>
      </c>
      <c r="I13" s="26">
        <v>1</v>
      </c>
      <c r="J13" s="84"/>
      <c r="K13" s="85"/>
      <c r="L13" s="84"/>
      <c r="M13" s="84"/>
      <c r="N13" s="83"/>
      <c r="O13" s="83"/>
    </row>
    <row r="14" spans="1:17" ht="25.5" x14ac:dyDescent="0.2">
      <c r="A14" s="28" t="s">
        <v>332</v>
      </c>
      <c r="B14" s="127">
        <f>Savings!A12</f>
        <v>4</v>
      </c>
      <c r="C14" s="25" t="s">
        <v>120</v>
      </c>
      <c r="D14" s="27" t="s">
        <v>82</v>
      </c>
      <c r="E14" s="59">
        <v>0.64809000000000005</v>
      </c>
      <c r="F14" s="59">
        <v>74.501000000000005</v>
      </c>
      <c r="G14" s="68">
        <f t="shared" si="0"/>
        <v>75.149090000000001</v>
      </c>
      <c r="H14" s="26">
        <v>0.1</v>
      </c>
      <c r="I14" s="26">
        <v>0.33</v>
      </c>
      <c r="J14" s="84"/>
      <c r="K14" s="85"/>
      <c r="L14" s="84"/>
      <c r="M14" s="84"/>
      <c r="N14" s="83"/>
      <c r="O14" s="83"/>
    </row>
    <row r="15" spans="1:17" x14ac:dyDescent="0.2">
      <c r="A15" s="28" t="s">
        <v>332</v>
      </c>
      <c r="B15" s="127"/>
      <c r="C15" s="25" t="s">
        <v>267</v>
      </c>
      <c r="E15" s="59">
        <v>2.5922000000000001</v>
      </c>
      <c r="F15" s="59">
        <v>297.95999999999998</v>
      </c>
      <c r="G15" s="68">
        <f t="shared" si="0"/>
        <v>300.55219999999997</v>
      </c>
      <c r="H15" s="26">
        <v>0.2</v>
      </c>
      <c r="I15" s="26">
        <v>0.66</v>
      </c>
      <c r="J15" s="84"/>
      <c r="K15" s="85"/>
      <c r="L15" s="84"/>
      <c r="M15" s="84"/>
      <c r="N15" s="83"/>
      <c r="O15" s="83"/>
    </row>
    <row r="16" spans="1:17" x14ac:dyDescent="0.2">
      <c r="A16" s="28" t="s">
        <v>332</v>
      </c>
      <c r="B16" s="127"/>
      <c r="C16" s="25" t="s">
        <v>122</v>
      </c>
      <c r="E16" s="59">
        <v>5.3018000000000001</v>
      </c>
      <c r="F16" s="59">
        <v>609.36</v>
      </c>
      <c r="G16" s="68">
        <f t="shared" si="0"/>
        <v>614.66179999999997</v>
      </c>
      <c r="H16" s="26">
        <v>0.27</v>
      </c>
      <c r="I16" s="26">
        <v>1</v>
      </c>
      <c r="J16" s="84"/>
      <c r="K16" s="85"/>
      <c r="L16" s="84"/>
      <c r="M16" s="84"/>
      <c r="N16" s="83"/>
      <c r="O16" s="83"/>
    </row>
    <row r="17" spans="1:15" ht="25.5" x14ac:dyDescent="0.2">
      <c r="A17" s="28" t="s">
        <v>332</v>
      </c>
      <c r="B17" s="127">
        <f>Savings!A15</f>
        <v>5</v>
      </c>
      <c r="C17" s="25" t="s">
        <v>120</v>
      </c>
      <c r="D17" s="27" t="s">
        <v>83</v>
      </c>
      <c r="E17" s="59">
        <v>2.5506000000000002</v>
      </c>
      <c r="F17" s="59">
        <v>105.56</v>
      </c>
      <c r="G17" s="68">
        <f t="shared" si="0"/>
        <v>108.11060000000001</v>
      </c>
      <c r="H17" s="26">
        <v>0.1</v>
      </c>
      <c r="I17" s="26">
        <v>0.33</v>
      </c>
      <c r="J17" s="84"/>
      <c r="K17" s="85"/>
      <c r="L17" s="84"/>
      <c r="M17" s="84"/>
      <c r="N17" s="83"/>
      <c r="O17" s="83"/>
    </row>
    <row r="18" spans="1:15" x14ac:dyDescent="0.2">
      <c r="A18" s="28" t="s">
        <v>332</v>
      </c>
      <c r="B18" s="127"/>
      <c r="C18" s="25" t="s">
        <v>267</v>
      </c>
      <c r="E18" s="59">
        <v>10.202</v>
      </c>
      <c r="F18" s="59">
        <v>422.11</v>
      </c>
      <c r="G18" s="68">
        <f t="shared" si="0"/>
        <v>432.31200000000001</v>
      </c>
      <c r="H18" s="26">
        <v>0.2</v>
      </c>
      <c r="I18" s="26">
        <v>0.66</v>
      </c>
      <c r="J18" s="84"/>
      <c r="K18" s="85"/>
      <c r="L18" s="84"/>
      <c r="M18" s="84"/>
      <c r="N18" s="83"/>
      <c r="O18" s="83"/>
    </row>
    <row r="19" spans="1:15" x14ac:dyDescent="0.2">
      <c r="A19" s="28" t="s">
        <v>332</v>
      </c>
      <c r="B19" s="127"/>
      <c r="C19" s="25" t="s">
        <v>122</v>
      </c>
      <c r="E19" s="59">
        <v>20.864999999999998</v>
      </c>
      <c r="F19" s="59">
        <v>863.05</v>
      </c>
      <c r="G19" s="68">
        <f t="shared" si="0"/>
        <v>883.91499999999996</v>
      </c>
      <c r="H19" s="26">
        <v>0.27</v>
      </c>
      <c r="I19" s="26">
        <v>1</v>
      </c>
      <c r="J19" s="84"/>
      <c r="K19" s="85"/>
      <c r="L19" s="84"/>
      <c r="M19" s="84"/>
      <c r="N19" s="83"/>
      <c r="O19" s="83"/>
    </row>
    <row r="20" spans="1:15" ht="25.5" x14ac:dyDescent="0.2">
      <c r="A20" s="28" t="s">
        <v>332</v>
      </c>
      <c r="B20" s="127">
        <f>Savings!A18</f>
        <v>6</v>
      </c>
      <c r="C20" s="25" t="s">
        <v>120</v>
      </c>
      <c r="D20" s="27" t="s">
        <v>84</v>
      </c>
      <c r="E20" s="59">
        <v>0.47754000000000002</v>
      </c>
      <c r="F20" s="59">
        <v>7.6444000000000001</v>
      </c>
      <c r="G20" s="68">
        <f t="shared" si="0"/>
        <v>8.1219400000000004</v>
      </c>
      <c r="H20" s="26">
        <v>0.05</v>
      </c>
      <c r="I20" s="26">
        <v>0.33</v>
      </c>
      <c r="J20" s="84"/>
      <c r="K20" s="85"/>
      <c r="L20" s="84"/>
      <c r="M20" s="84"/>
      <c r="N20" s="83"/>
      <c r="O20" s="83"/>
    </row>
    <row r="21" spans="1:15" x14ac:dyDescent="0.2">
      <c r="A21" s="28" t="s">
        <v>332</v>
      </c>
      <c r="B21" s="127"/>
      <c r="C21" s="25" t="s">
        <v>267</v>
      </c>
      <c r="E21" s="59">
        <v>1.7192000000000001</v>
      </c>
      <c r="F21" s="59">
        <v>27.52</v>
      </c>
      <c r="G21" s="68">
        <f t="shared" si="0"/>
        <v>29.2392</v>
      </c>
      <c r="H21" s="26">
        <v>0.09</v>
      </c>
      <c r="I21" s="26">
        <v>0.66</v>
      </c>
      <c r="J21" s="84"/>
      <c r="K21" s="85"/>
      <c r="L21" s="84"/>
      <c r="M21" s="84"/>
      <c r="N21" s="83"/>
      <c r="O21" s="83"/>
    </row>
    <row r="22" spans="1:15" x14ac:dyDescent="0.2">
      <c r="A22" s="28" t="s">
        <v>332</v>
      </c>
      <c r="B22" s="127"/>
      <c r="C22" s="25" t="s">
        <v>122</v>
      </c>
      <c r="E22" s="59">
        <v>5.4989999999999997</v>
      </c>
      <c r="F22" s="59">
        <v>88.022000000000006</v>
      </c>
      <c r="G22" s="68">
        <f t="shared" si="0"/>
        <v>93.521000000000001</v>
      </c>
      <c r="H22" s="26">
        <v>0.19</v>
      </c>
      <c r="I22" s="26">
        <v>1</v>
      </c>
      <c r="J22" s="84"/>
      <c r="K22" s="85"/>
      <c r="L22" s="84"/>
      <c r="M22" s="84"/>
      <c r="N22" s="83"/>
      <c r="O22" s="83"/>
    </row>
    <row r="23" spans="1:15" ht="25.5" x14ac:dyDescent="0.2">
      <c r="A23" s="28" t="s">
        <v>332</v>
      </c>
      <c r="B23" s="127">
        <f>Savings!A21</f>
        <v>7</v>
      </c>
      <c r="C23" s="25" t="s">
        <v>120</v>
      </c>
      <c r="D23" s="27" t="s">
        <v>85</v>
      </c>
      <c r="E23" s="59">
        <v>2.5350000000000001</v>
      </c>
      <c r="F23" s="59">
        <v>13.882</v>
      </c>
      <c r="G23" s="68">
        <f t="shared" si="0"/>
        <v>16.417000000000002</v>
      </c>
      <c r="H23" s="26">
        <v>0.1</v>
      </c>
      <c r="I23" s="26">
        <v>0.33</v>
      </c>
      <c r="J23" s="84"/>
      <c r="K23" s="85"/>
      <c r="L23" s="84"/>
      <c r="M23" s="84"/>
      <c r="N23" s="83"/>
      <c r="O23" s="83"/>
    </row>
    <row r="24" spans="1:15" x14ac:dyDescent="0.2">
      <c r="A24" s="28" t="s">
        <v>332</v>
      </c>
      <c r="B24" s="127"/>
      <c r="C24" s="25" t="s">
        <v>267</v>
      </c>
      <c r="E24" s="59">
        <v>10.14</v>
      </c>
      <c r="F24" s="59">
        <v>55.527999999999999</v>
      </c>
      <c r="G24" s="68">
        <f t="shared" si="0"/>
        <v>65.668000000000006</v>
      </c>
      <c r="H24" s="26">
        <v>0.2</v>
      </c>
      <c r="I24" s="26">
        <v>0.66</v>
      </c>
      <c r="J24" s="84"/>
      <c r="K24" s="85"/>
      <c r="L24" s="84"/>
      <c r="M24" s="84"/>
      <c r="N24" s="83"/>
      <c r="O24" s="83"/>
    </row>
    <row r="25" spans="1:15" x14ac:dyDescent="0.2">
      <c r="A25" s="28" t="s">
        <v>332</v>
      </c>
      <c r="B25" s="127"/>
      <c r="C25" s="25" t="s">
        <v>122</v>
      </c>
      <c r="E25" s="59">
        <v>20.74</v>
      </c>
      <c r="F25" s="59">
        <v>113.57</v>
      </c>
      <c r="G25" s="68">
        <f t="shared" si="0"/>
        <v>134.31</v>
      </c>
      <c r="H25" s="26">
        <v>0.27</v>
      </c>
      <c r="I25" s="26">
        <v>1</v>
      </c>
      <c r="J25" s="84"/>
      <c r="K25" s="85"/>
      <c r="L25" s="84"/>
      <c r="M25" s="84"/>
      <c r="N25" s="83"/>
      <c r="O25" s="83"/>
    </row>
    <row r="26" spans="1:15" ht="25.5" x14ac:dyDescent="0.2">
      <c r="A26" s="28" t="s">
        <v>332</v>
      </c>
      <c r="B26" s="127">
        <f>Savings!A24</f>
        <v>8</v>
      </c>
      <c r="C26" s="25" t="s">
        <v>120</v>
      </c>
      <c r="D26" s="27" t="s">
        <v>86</v>
      </c>
      <c r="E26" s="59">
        <v>0.15395</v>
      </c>
      <c r="F26" s="59">
        <v>2.9781</v>
      </c>
      <c r="G26" s="68">
        <f t="shared" si="0"/>
        <v>3.13205</v>
      </c>
      <c r="H26" s="26">
        <v>0.1</v>
      </c>
      <c r="I26" s="26">
        <v>0.33</v>
      </c>
      <c r="J26" s="84"/>
      <c r="K26" s="85"/>
      <c r="L26" s="84"/>
      <c r="M26" s="84"/>
      <c r="N26" s="83"/>
      <c r="O26" s="83"/>
    </row>
    <row r="27" spans="1:15" x14ac:dyDescent="0.2">
      <c r="A27" s="28" t="s">
        <v>332</v>
      </c>
      <c r="B27" s="127"/>
      <c r="C27" s="25" t="s">
        <v>267</v>
      </c>
      <c r="E27" s="59">
        <v>0.61582000000000003</v>
      </c>
      <c r="F27" s="59">
        <v>11.912000000000001</v>
      </c>
      <c r="G27" s="68">
        <f t="shared" si="0"/>
        <v>12.52782</v>
      </c>
      <c r="H27" s="26">
        <v>0.2</v>
      </c>
      <c r="I27" s="26">
        <v>0.66</v>
      </c>
      <c r="J27" s="84"/>
      <c r="K27" s="85"/>
      <c r="L27" s="84"/>
      <c r="M27" s="84"/>
      <c r="N27" s="83"/>
      <c r="O27" s="83"/>
    </row>
    <row r="28" spans="1:15" x14ac:dyDescent="0.2">
      <c r="A28" s="28" t="s">
        <v>332</v>
      </c>
      <c r="B28" s="127"/>
      <c r="C28" s="25" t="s">
        <v>122</v>
      </c>
      <c r="E28" s="59">
        <v>1.1662999999999999</v>
      </c>
      <c r="F28" s="59">
        <v>22.561</v>
      </c>
      <c r="G28" s="68">
        <f t="shared" si="0"/>
        <v>23.7273</v>
      </c>
      <c r="H28" s="26">
        <v>0.25</v>
      </c>
      <c r="I28" s="26">
        <v>1</v>
      </c>
      <c r="J28" s="84"/>
      <c r="K28" s="85"/>
      <c r="L28" s="84"/>
      <c r="M28" s="84"/>
      <c r="N28" s="83"/>
      <c r="O28" s="83"/>
    </row>
    <row r="29" spans="1:15" ht="38.25" x14ac:dyDescent="0.2">
      <c r="A29" s="28" t="s">
        <v>332</v>
      </c>
      <c r="B29" s="127">
        <f>Savings!A27</f>
        <v>9</v>
      </c>
      <c r="C29" s="25" t="s">
        <v>120</v>
      </c>
      <c r="D29" s="27" t="s">
        <v>87</v>
      </c>
      <c r="E29" s="59">
        <v>217.32</v>
      </c>
      <c r="F29" s="59">
        <v>94.424999999999997</v>
      </c>
      <c r="G29" s="68">
        <f t="shared" si="0"/>
        <v>311.745</v>
      </c>
      <c r="H29" s="26">
        <v>0.1</v>
      </c>
      <c r="I29" s="26">
        <v>0.33</v>
      </c>
      <c r="J29" s="84"/>
      <c r="K29" s="85"/>
      <c r="L29" s="84"/>
      <c r="M29" s="84"/>
      <c r="N29" s="83"/>
      <c r="O29" s="83"/>
    </row>
    <row r="30" spans="1:15" x14ac:dyDescent="0.2">
      <c r="A30" s="28" t="s">
        <v>332</v>
      </c>
      <c r="B30" s="127"/>
      <c r="C30" s="25" t="s">
        <v>267</v>
      </c>
      <c r="E30" s="59">
        <v>220.87</v>
      </c>
      <c r="F30" s="59">
        <v>321.02999999999997</v>
      </c>
      <c r="G30" s="68">
        <f t="shared" si="0"/>
        <v>541.9</v>
      </c>
      <c r="H30" s="26">
        <v>0.17</v>
      </c>
      <c r="I30" s="26">
        <v>0.66</v>
      </c>
      <c r="J30" s="84"/>
      <c r="K30" s="85"/>
      <c r="L30" s="84"/>
      <c r="M30" s="84"/>
      <c r="N30" s="83"/>
      <c r="O30" s="83"/>
    </row>
    <row r="31" spans="1:15" x14ac:dyDescent="0.2">
      <c r="A31" s="28" t="s">
        <v>332</v>
      </c>
      <c r="B31" s="127"/>
      <c r="C31" s="25" t="s">
        <v>122</v>
      </c>
      <c r="E31" s="59">
        <v>235.25</v>
      </c>
      <c r="F31" s="59">
        <v>715.25</v>
      </c>
      <c r="G31" s="68">
        <f t="shared" si="0"/>
        <v>950.5</v>
      </c>
      <c r="H31" s="26">
        <v>0.25</v>
      </c>
      <c r="I31" s="26">
        <v>1</v>
      </c>
      <c r="J31" s="84"/>
      <c r="K31" s="85"/>
      <c r="L31" s="84"/>
      <c r="M31" s="84"/>
      <c r="N31" s="83"/>
      <c r="O31" s="83"/>
    </row>
    <row r="32" spans="1:15" ht="25.5" x14ac:dyDescent="0.2">
      <c r="A32" s="28" t="s">
        <v>332</v>
      </c>
      <c r="B32" s="127">
        <f>Savings!A30</f>
        <v>10</v>
      </c>
      <c r="C32" s="25" t="s">
        <v>120</v>
      </c>
      <c r="D32" s="27" t="s">
        <v>112</v>
      </c>
      <c r="E32" s="59">
        <v>5.9084000000000003</v>
      </c>
      <c r="F32" s="59">
        <v>141.55000000000001</v>
      </c>
      <c r="G32" s="68">
        <f t="shared" si="0"/>
        <v>147.45840000000001</v>
      </c>
      <c r="H32" s="26">
        <v>0.05</v>
      </c>
      <c r="I32" s="26">
        <v>0.33</v>
      </c>
      <c r="J32" s="84"/>
      <c r="K32" s="85"/>
      <c r="L32" s="84"/>
      <c r="M32" s="84"/>
      <c r="N32" s="83"/>
      <c r="O32" s="83"/>
    </row>
    <row r="33" spans="1:17" x14ac:dyDescent="0.2">
      <c r="A33" s="28" t="s">
        <v>332</v>
      </c>
      <c r="B33" s="127"/>
      <c r="C33" s="25" t="s">
        <v>267</v>
      </c>
      <c r="E33" s="59">
        <v>23.632999999999999</v>
      </c>
      <c r="F33" s="59">
        <v>566.19000000000005</v>
      </c>
      <c r="G33" s="68">
        <f t="shared" si="0"/>
        <v>589.82300000000009</v>
      </c>
      <c r="H33" s="26">
        <v>0.1</v>
      </c>
      <c r="I33" s="26">
        <v>0.66</v>
      </c>
      <c r="J33" s="84"/>
      <c r="K33" s="85"/>
      <c r="L33" s="84"/>
      <c r="M33" s="84"/>
      <c r="N33" s="83"/>
      <c r="O33" s="83"/>
    </row>
    <row r="34" spans="1:17" x14ac:dyDescent="0.2">
      <c r="A34" s="28" t="s">
        <v>332</v>
      </c>
      <c r="B34" s="127"/>
      <c r="C34" s="25" t="s">
        <v>122</v>
      </c>
      <c r="E34" s="59">
        <v>71.613</v>
      </c>
      <c r="F34" s="59">
        <v>1715.5</v>
      </c>
      <c r="G34" s="68">
        <f t="shared" si="0"/>
        <v>1787.1130000000001</v>
      </c>
      <c r="H34" s="26">
        <v>0.2</v>
      </c>
      <c r="I34" s="26">
        <v>1</v>
      </c>
      <c r="J34" s="84"/>
      <c r="K34" s="85"/>
      <c r="L34" s="84"/>
      <c r="M34" s="84"/>
      <c r="N34" s="83"/>
      <c r="O34" s="83"/>
    </row>
    <row r="35" spans="1:17" x14ac:dyDescent="0.2">
      <c r="A35" s="28" t="s">
        <v>332</v>
      </c>
      <c r="B35" s="127">
        <f>Savings!A33</f>
        <v>11</v>
      </c>
      <c r="C35" s="25" t="s">
        <v>120</v>
      </c>
      <c r="D35" s="27" t="s">
        <v>92</v>
      </c>
      <c r="E35" s="59">
        <v>0.1011</v>
      </c>
      <c r="F35" s="59">
        <v>0.38825999999999999</v>
      </c>
      <c r="G35" s="68">
        <f t="shared" si="0"/>
        <v>0.48936000000000002</v>
      </c>
      <c r="H35" s="26">
        <v>0.1</v>
      </c>
      <c r="I35" s="26">
        <v>0.33</v>
      </c>
      <c r="J35" s="84"/>
      <c r="K35" s="85"/>
      <c r="L35" s="84"/>
      <c r="M35" s="84"/>
      <c r="N35" s="83"/>
      <c r="O35" s="83"/>
    </row>
    <row r="36" spans="1:17" x14ac:dyDescent="0.2">
      <c r="A36" s="28" t="s">
        <v>332</v>
      </c>
      <c r="B36" s="127"/>
      <c r="C36" s="25" t="s">
        <v>267</v>
      </c>
      <c r="E36" s="59">
        <v>0.40440999999999999</v>
      </c>
      <c r="F36" s="59">
        <v>1.5530999999999999</v>
      </c>
      <c r="G36" s="68">
        <f t="shared" si="0"/>
        <v>1.9575099999999999</v>
      </c>
      <c r="H36" s="26">
        <v>0.2</v>
      </c>
      <c r="I36" s="26">
        <v>0.66</v>
      </c>
      <c r="J36" s="84"/>
      <c r="K36" s="85"/>
      <c r="L36" s="84"/>
      <c r="M36" s="84"/>
      <c r="N36" s="83"/>
      <c r="O36" s="83"/>
    </row>
    <row r="37" spans="1:17" x14ac:dyDescent="0.2">
      <c r="A37" s="28" t="s">
        <v>332</v>
      </c>
      <c r="B37" s="127"/>
      <c r="C37" s="25" t="s">
        <v>122</v>
      </c>
      <c r="E37" s="59">
        <v>0.91910999999999998</v>
      </c>
      <c r="F37" s="59">
        <v>3.5297000000000001</v>
      </c>
      <c r="G37" s="68">
        <f t="shared" si="0"/>
        <v>4.4488099999999999</v>
      </c>
      <c r="H37" s="26">
        <v>0.3</v>
      </c>
      <c r="I37" s="26">
        <v>1</v>
      </c>
      <c r="J37" s="84"/>
      <c r="K37" s="85"/>
      <c r="L37" s="84"/>
      <c r="M37" s="84"/>
      <c r="N37" s="83"/>
      <c r="O37" s="83"/>
    </row>
    <row r="38" spans="1:17" s="19" customFormat="1" x14ac:dyDescent="0.2">
      <c r="A38" s="28" t="s">
        <v>332</v>
      </c>
      <c r="B38" s="127">
        <f>Savings!A36</f>
        <v>12</v>
      </c>
      <c r="C38" s="25" t="s">
        <v>120</v>
      </c>
      <c r="D38" s="27" t="s">
        <v>93</v>
      </c>
      <c r="E38" s="59">
        <v>4.5843999999999998E-3</v>
      </c>
      <c r="F38" s="59">
        <v>7.3386999999999994E-2</v>
      </c>
      <c r="G38" s="68">
        <f t="shared" si="0"/>
        <v>7.7971399999999996E-2</v>
      </c>
      <c r="H38" s="26">
        <v>0.04</v>
      </c>
      <c r="I38" s="26">
        <v>0.33</v>
      </c>
      <c r="J38" s="84"/>
      <c r="K38" s="85"/>
      <c r="L38" s="84"/>
      <c r="M38" s="84"/>
      <c r="N38" s="83"/>
      <c r="O38" s="83"/>
      <c r="P38" s="25"/>
      <c r="Q38" s="25"/>
    </row>
    <row r="39" spans="1:17" s="19" customFormat="1" x14ac:dyDescent="0.2">
      <c r="A39" s="28" t="s">
        <v>332</v>
      </c>
      <c r="B39" s="127"/>
      <c r="C39" s="25" t="s">
        <v>267</v>
      </c>
      <c r="D39" s="27"/>
      <c r="E39" s="59">
        <v>1.8338E-2</v>
      </c>
      <c r="F39" s="59">
        <v>0.29354999999999998</v>
      </c>
      <c r="G39" s="68">
        <f t="shared" si="0"/>
        <v>0.311888</v>
      </c>
      <c r="H39" s="26">
        <v>0.08</v>
      </c>
      <c r="I39" s="26">
        <v>0.66</v>
      </c>
      <c r="J39" s="84"/>
      <c r="K39" s="85"/>
      <c r="L39" s="84"/>
      <c r="M39" s="84"/>
      <c r="N39" s="83"/>
      <c r="O39" s="83"/>
      <c r="P39" s="25"/>
      <c r="Q39" s="25"/>
    </row>
    <row r="40" spans="1:17" s="19" customFormat="1" x14ac:dyDescent="0.2">
      <c r="A40" s="28" t="s">
        <v>332</v>
      </c>
      <c r="B40" s="127"/>
      <c r="C40" s="25" t="s">
        <v>122</v>
      </c>
      <c r="D40" s="27"/>
      <c r="E40" s="59">
        <v>5.2096000000000003E-2</v>
      </c>
      <c r="F40" s="59">
        <v>0.83394000000000001</v>
      </c>
      <c r="G40" s="68">
        <f t="shared" si="0"/>
        <v>0.88603600000000005</v>
      </c>
      <c r="H40" s="26">
        <v>0.15</v>
      </c>
      <c r="I40" s="26">
        <v>1</v>
      </c>
      <c r="J40" s="84"/>
      <c r="K40" s="85"/>
      <c r="L40" s="84"/>
      <c r="M40" s="84"/>
      <c r="N40" s="83"/>
      <c r="O40" s="83"/>
      <c r="P40" s="25"/>
      <c r="Q40" s="25"/>
    </row>
    <row r="41" spans="1:17" ht="25.5" x14ac:dyDescent="0.2">
      <c r="A41" s="28" t="s">
        <v>332</v>
      </c>
      <c r="B41" s="127">
        <f>Savings!A39</f>
        <v>13</v>
      </c>
      <c r="C41" s="25" t="s">
        <v>120</v>
      </c>
      <c r="D41" s="27" t="s">
        <v>94</v>
      </c>
      <c r="E41" s="59">
        <v>1.1415999999999999</v>
      </c>
      <c r="F41" s="59">
        <v>37.737000000000002</v>
      </c>
      <c r="G41" s="68">
        <f t="shared" si="0"/>
        <v>38.878599999999999</v>
      </c>
      <c r="H41" s="26">
        <v>0.02</v>
      </c>
      <c r="I41" s="26">
        <v>0.33</v>
      </c>
      <c r="J41" s="84"/>
      <c r="K41" s="85"/>
      <c r="L41" s="84"/>
      <c r="M41" s="84"/>
      <c r="N41" s="83"/>
      <c r="O41" s="83"/>
    </row>
    <row r="42" spans="1:17" x14ac:dyDescent="0.2">
      <c r="A42" s="28" t="s">
        <v>332</v>
      </c>
      <c r="B42" s="127"/>
      <c r="C42" s="25" t="s">
        <v>267</v>
      </c>
      <c r="E42" s="59">
        <v>5.7081999999999997</v>
      </c>
      <c r="F42" s="59">
        <v>188.68</v>
      </c>
      <c r="G42" s="68">
        <f t="shared" si="0"/>
        <v>194.38820000000001</v>
      </c>
      <c r="H42" s="26">
        <v>0.05</v>
      </c>
      <c r="I42" s="26">
        <v>0.66</v>
      </c>
      <c r="J42" s="84"/>
      <c r="K42" s="85"/>
      <c r="L42" s="84"/>
      <c r="M42" s="84"/>
      <c r="N42" s="83"/>
      <c r="O42" s="83"/>
    </row>
    <row r="43" spans="1:17" x14ac:dyDescent="0.2">
      <c r="A43" s="28" t="s">
        <v>332</v>
      </c>
      <c r="B43" s="127"/>
      <c r="C43" s="25" t="s">
        <v>122</v>
      </c>
      <c r="E43" s="59">
        <v>17.297000000000001</v>
      </c>
      <c r="F43" s="59">
        <v>571.75</v>
      </c>
      <c r="G43" s="68">
        <f t="shared" si="0"/>
        <v>589.04700000000003</v>
      </c>
      <c r="H43" s="26">
        <v>0.1</v>
      </c>
      <c r="I43" s="26">
        <v>1</v>
      </c>
      <c r="J43" s="84"/>
      <c r="K43" s="85"/>
      <c r="L43" s="84"/>
      <c r="M43" s="84"/>
      <c r="N43" s="83"/>
      <c r="O43" s="83"/>
    </row>
    <row r="44" spans="1:17" ht="25.5" x14ac:dyDescent="0.2">
      <c r="A44" s="28" t="s">
        <v>332</v>
      </c>
      <c r="B44" s="127">
        <f>Savings!A42</f>
        <v>14</v>
      </c>
      <c r="C44" s="25" t="s">
        <v>120</v>
      </c>
      <c r="D44" s="27" t="s">
        <v>113</v>
      </c>
      <c r="E44" s="59">
        <v>2.9489999999999998</v>
      </c>
      <c r="F44" s="59">
        <v>34.191000000000003</v>
      </c>
      <c r="G44" s="68">
        <f t="shared" si="0"/>
        <v>37.14</v>
      </c>
      <c r="H44" s="26">
        <v>0.02</v>
      </c>
      <c r="I44" s="26">
        <v>0.33</v>
      </c>
      <c r="J44" s="84"/>
      <c r="K44" s="85"/>
      <c r="L44" s="84"/>
      <c r="M44" s="84"/>
      <c r="N44" s="83"/>
      <c r="O44" s="83"/>
    </row>
    <row r="45" spans="1:17" x14ac:dyDescent="0.2">
      <c r="A45" s="28" t="s">
        <v>332</v>
      </c>
      <c r="B45" s="127"/>
      <c r="C45" s="25" t="s">
        <v>267</v>
      </c>
      <c r="E45" s="59">
        <v>14.744999999999999</v>
      </c>
      <c r="F45" s="59">
        <v>170.93</v>
      </c>
      <c r="G45" s="68">
        <f t="shared" si="0"/>
        <v>185.67500000000001</v>
      </c>
      <c r="H45" s="26">
        <v>0.05</v>
      </c>
      <c r="I45" s="26">
        <v>0.66</v>
      </c>
      <c r="J45" s="84"/>
      <c r="K45" s="85"/>
      <c r="L45" s="84"/>
      <c r="M45" s="84"/>
      <c r="N45" s="83"/>
      <c r="O45" s="83"/>
    </row>
    <row r="46" spans="1:17" x14ac:dyDescent="0.2">
      <c r="A46" s="28" t="s">
        <v>332</v>
      </c>
      <c r="B46" s="127"/>
      <c r="C46" s="25" t="s">
        <v>122</v>
      </c>
      <c r="E46" s="59">
        <v>40.21</v>
      </c>
      <c r="F46" s="59">
        <v>466.03</v>
      </c>
      <c r="G46" s="68">
        <f t="shared" si="0"/>
        <v>506.23999999999995</v>
      </c>
      <c r="H46" s="26">
        <v>0.09</v>
      </c>
      <c r="I46" s="26">
        <v>1</v>
      </c>
      <c r="J46" s="84"/>
      <c r="K46" s="85"/>
      <c r="L46" s="84"/>
      <c r="M46" s="84"/>
      <c r="N46" s="83"/>
      <c r="O46" s="83"/>
    </row>
    <row r="47" spans="1:17" ht="25.5" x14ac:dyDescent="0.2">
      <c r="A47" s="28" t="s">
        <v>332</v>
      </c>
      <c r="B47" s="127">
        <f>Savings!A45</f>
        <v>15</v>
      </c>
      <c r="C47" s="25" t="s">
        <v>120</v>
      </c>
      <c r="D47" s="27" t="s">
        <v>95</v>
      </c>
      <c r="E47" s="59">
        <v>1.1415999999999999</v>
      </c>
      <c r="F47" s="59">
        <v>37.737000000000002</v>
      </c>
      <c r="G47" s="68">
        <f t="shared" si="0"/>
        <v>38.878599999999999</v>
      </c>
      <c r="H47" s="26">
        <v>0.02</v>
      </c>
      <c r="I47" s="26">
        <v>0.33</v>
      </c>
      <c r="J47" s="84"/>
      <c r="K47" s="85"/>
      <c r="L47" s="84"/>
      <c r="M47" s="84"/>
      <c r="N47" s="83"/>
      <c r="O47" s="83"/>
    </row>
    <row r="48" spans="1:17" x14ac:dyDescent="0.2">
      <c r="A48" s="28" t="s">
        <v>332</v>
      </c>
      <c r="B48" s="127"/>
      <c r="C48" s="25" t="s">
        <v>267</v>
      </c>
      <c r="E48" s="59">
        <v>4.5666000000000002</v>
      </c>
      <c r="F48" s="59">
        <v>150.94999999999999</v>
      </c>
      <c r="G48" s="68">
        <f t="shared" si="0"/>
        <v>155.51659999999998</v>
      </c>
      <c r="H48" s="26">
        <v>0.04</v>
      </c>
      <c r="I48" s="26">
        <v>0.66</v>
      </c>
      <c r="J48" s="84"/>
      <c r="K48" s="85"/>
      <c r="L48" s="84"/>
      <c r="M48" s="84"/>
      <c r="N48" s="83"/>
      <c r="O48" s="83"/>
    </row>
    <row r="49" spans="1:15" x14ac:dyDescent="0.2">
      <c r="A49" s="28" t="s">
        <v>332</v>
      </c>
      <c r="B49" s="127"/>
      <c r="C49" s="25" t="s">
        <v>122</v>
      </c>
      <c r="E49" s="59">
        <v>10.379</v>
      </c>
      <c r="F49" s="59">
        <v>343.06</v>
      </c>
      <c r="G49" s="68">
        <f t="shared" si="0"/>
        <v>353.43900000000002</v>
      </c>
      <c r="H49" s="26">
        <v>0.06</v>
      </c>
      <c r="I49" s="26">
        <v>1</v>
      </c>
      <c r="J49" s="84"/>
      <c r="K49" s="85"/>
      <c r="L49" s="84"/>
      <c r="M49" s="84"/>
      <c r="N49" s="83"/>
      <c r="O49" s="83"/>
    </row>
    <row r="50" spans="1:15" ht="25.5" x14ac:dyDescent="0.2">
      <c r="A50" s="28" t="s">
        <v>332</v>
      </c>
      <c r="B50" s="127">
        <f>Savings!A48</f>
        <v>16</v>
      </c>
      <c r="C50" s="25" t="s">
        <v>120</v>
      </c>
      <c r="D50" s="27" t="s">
        <v>96</v>
      </c>
      <c r="E50" s="59">
        <v>0.51012999999999997</v>
      </c>
      <c r="F50" s="59">
        <v>21.113</v>
      </c>
      <c r="G50" s="68">
        <f t="shared" si="0"/>
        <v>21.62313</v>
      </c>
      <c r="H50" s="26">
        <v>0.02</v>
      </c>
      <c r="I50" s="26">
        <v>0.33</v>
      </c>
      <c r="J50" s="84"/>
      <c r="K50" s="85"/>
      <c r="L50" s="84"/>
      <c r="M50" s="84"/>
      <c r="N50" s="83"/>
      <c r="O50" s="83"/>
    </row>
    <row r="51" spans="1:15" x14ac:dyDescent="0.2">
      <c r="A51" s="28" t="s">
        <v>332</v>
      </c>
      <c r="B51" s="127"/>
      <c r="C51" s="25" t="s">
        <v>267</v>
      </c>
      <c r="E51" s="59">
        <v>2.0405000000000002</v>
      </c>
      <c r="F51" s="59">
        <v>84.447999999999993</v>
      </c>
      <c r="G51" s="68">
        <f t="shared" si="0"/>
        <v>86.488499999999988</v>
      </c>
      <c r="H51" s="26">
        <v>0.04</v>
      </c>
      <c r="I51" s="26">
        <v>0.66</v>
      </c>
      <c r="J51" s="84"/>
      <c r="K51" s="85"/>
      <c r="L51" s="84"/>
      <c r="M51" s="84"/>
      <c r="N51" s="83"/>
      <c r="O51" s="83"/>
    </row>
    <row r="52" spans="1:15" x14ac:dyDescent="0.2">
      <c r="A52" s="28" t="s">
        <v>332</v>
      </c>
      <c r="B52" s="127"/>
      <c r="C52" s="25" t="s">
        <v>122</v>
      </c>
      <c r="E52" s="59">
        <v>4.6372999999999998</v>
      </c>
      <c r="F52" s="59">
        <v>191.91</v>
      </c>
      <c r="G52" s="68">
        <f t="shared" si="0"/>
        <v>196.54730000000001</v>
      </c>
      <c r="H52" s="26">
        <v>0.06</v>
      </c>
      <c r="I52" s="26">
        <v>1</v>
      </c>
      <c r="J52" s="84"/>
      <c r="K52" s="85"/>
      <c r="L52" s="84"/>
      <c r="M52" s="84"/>
      <c r="N52" s="83"/>
      <c r="O52" s="83"/>
    </row>
    <row r="53" spans="1:15" ht="25.5" x14ac:dyDescent="0.2">
      <c r="A53" s="28" t="s">
        <v>332</v>
      </c>
      <c r="B53" s="127">
        <f>Savings!A51</f>
        <v>17</v>
      </c>
      <c r="C53" s="25" t="s">
        <v>120</v>
      </c>
      <c r="D53" s="27" t="s">
        <v>97</v>
      </c>
      <c r="E53" s="59">
        <v>0.19102</v>
      </c>
      <c r="F53" s="59">
        <v>3.0577999999999999</v>
      </c>
      <c r="G53" s="68">
        <f t="shared" si="0"/>
        <v>3.2488199999999998</v>
      </c>
      <c r="H53" s="26">
        <v>0.02</v>
      </c>
      <c r="I53" s="26">
        <v>0.33</v>
      </c>
      <c r="J53" s="84"/>
      <c r="K53" s="85"/>
      <c r="L53" s="84"/>
      <c r="M53" s="84"/>
      <c r="N53" s="83"/>
      <c r="O53" s="83"/>
    </row>
    <row r="54" spans="1:15" x14ac:dyDescent="0.2">
      <c r="A54" s="28" t="s">
        <v>332</v>
      </c>
      <c r="B54" s="127"/>
      <c r="C54" s="25" t="s">
        <v>267</v>
      </c>
      <c r="E54" s="59">
        <v>0.76407000000000003</v>
      </c>
      <c r="F54" s="59">
        <v>12.231</v>
      </c>
      <c r="G54" s="68">
        <f t="shared" si="0"/>
        <v>12.99507</v>
      </c>
      <c r="H54" s="26">
        <v>0.04</v>
      </c>
      <c r="I54" s="26">
        <v>0.66</v>
      </c>
      <c r="J54" s="84"/>
      <c r="K54" s="85"/>
      <c r="L54" s="84"/>
      <c r="M54" s="84"/>
      <c r="N54" s="83"/>
      <c r="O54" s="83"/>
    </row>
    <row r="55" spans="1:15" x14ac:dyDescent="0.2">
      <c r="A55" s="28" t="s">
        <v>332</v>
      </c>
      <c r="B55" s="127"/>
      <c r="C55" s="25" t="s">
        <v>122</v>
      </c>
      <c r="E55" s="59">
        <v>1.7364999999999999</v>
      </c>
      <c r="F55" s="59">
        <v>27.797999999999998</v>
      </c>
      <c r="G55" s="68">
        <f t="shared" si="0"/>
        <v>29.534499999999998</v>
      </c>
      <c r="H55" s="26">
        <v>0.06</v>
      </c>
      <c r="I55" s="26">
        <v>1</v>
      </c>
      <c r="J55" s="84"/>
      <c r="K55" s="85"/>
      <c r="L55" s="84"/>
      <c r="M55" s="84"/>
      <c r="N55" s="83"/>
      <c r="O55" s="83"/>
    </row>
    <row r="56" spans="1:15" ht="38.25" x14ac:dyDescent="0.2">
      <c r="A56" s="28" t="s">
        <v>332</v>
      </c>
      <c r="B56" s="127">
        <f>Savings!A54</f>
        <v>18</v>
      </c>
      <c r="C56" s="25" t="s">
        <v>120</v>
      </c>
      <c r="D56" s="27" t="s">
        <v>114</v>
      </c>
      <c r="E56" s="59">
        <v>3.6522000000000001</v>
      </c>
      <c r="F56" s="59">
        <v>57.347999999999999</v>
      </c>
      <c r="G56" s="68">
        <f t="shared" si="0"/>
        <v>61.0002</v>
      </c>
      <c r="H56" s="26">
        <v>0.02</v>
      </c>
      <c r="I56" s="26">
        <v>0.33</v>
      </c>
      <c r="J56" s="84"/>
      <c r="K56" s="85"/>
      <c r="L56" s="84"/>
      <c r="M56" s="84"/>
      <c r="N56" s="83"/>
      <c r="O56" s="83"/>
    </row>
    <row r="57" spans="1:15" x14ac:dyDescent="0.2">
      <c r="A57" s="28" t="s">
        <v>332</v>
      </c>
      <c r="B57" s="127"/>
      <c r="C57" s="25" t="s">
        <v>267</v>
      </c>
      <c r="E57" s="59">
        <v>14.608000000000001</v>
      </c>
      <c r="F57" s="59">
        <v>229.36</v>
      </c>
      <c r="G57" s="68">
        <f t="shared" si="0"/>
        <v>243.96800000000002</v>
      </c>
      <c r="H57" s="26">
        <v>0.04</v>
      </c>
      <c r="I57" s="26">
        <v>0.66</v>
      </c>
      <c r="J57" s="84"/>
      <c r="K57" s="85"/>
      <c r="L57" s="84"/>
      <c r="M57" s="84"/>
      <c r="N57" s="83"/>
      <c r="O57" s="83"/>
    </row>
    <row r="58" spans="1:15" x14ac:dyDescent="0.2">
      <c r="A58" s="28" t="s">
        <v>332</v>
      </c>
      <c r="B58" s="127"/>
      <c r="C58" s="25" t="s">
        <v>122</v>
      </c>
      <c r="E58" s="59">
        <v>33.198999999999998</v>
      </c>
      <c r="F58" s="59">
        <v>521.15</v>
      </c>
      <c r="G58" s="68">
        <f t="shared" ref="G58:G115" si="1">SUM(E58:F58)</f>
        <v>554.34899999999993</v>
      </c>
      <c r="H58" s="26">
        <v>0.06</v>
      </c>
      <c r="I58" s="26">
        <v>1</v>
      </c>
      <c r="J58" s="84"/>
      <c r="K58" s="85"/>
      <c r="L58" s="84"/>
      <c r="M58" s="84"/>
      <c r="N58" s="83"/>
      <c r="O58" s="83"/>
    </row>
    <row r="59" spans="1:15" ht="25.5" x14ac:dyDescent="0.2">
      <c r="A59" s="28" t="s">
        <v>332</v>
      </c>
      <c r="B59" s="127">
        <f>Savings!A57</f>
        <v>19</v>
      </c>
      <c r="C59" s="25" t="s">
        <v>120</v>
      </c>
      <c r="D59" s="27" t="s">
        <v>98</v>
      </c>
      <c r="E59" s="59">
        <v>9.1750000000000007</v>
      </c>
      <c r="F59" s="59">
        <v>201.46</v>
      </c>
      <c r="G59" s="68">
        <f t="shared" si="1"/>
        <v>210.63500000000002</v>
      </c>
      <c r="H59" s="26">
        <v>0.05</v>
      </c>
      <c r="I59" s="26">
        <v>0.33</v>
      </c>
      <c r="J59" s="84"/>
      <c r="K59" s="85"/>
      <c r="L59" s="84"/>
      <c r="M59" s="84"/>
      <c r="N59" s="83"/>
      <c r="O59" s="83"/>
    </row>
    <row r="60" spans="1:15" x14ac:dyDescent="0.2">
      <c r="A60" s="28" t="s">
        <v>332</v>
      </c>
      <c r="B60" s="127"/>
      <c r="C60" s="25" t="s">
        <v>267</v>
      </c>
      <c r="E60" s="59">
        <v>36.698</v>
      </c>
      <c r="F60" s="59">
        <v>805.75</v>
      </c>
      <c r="G60" s="68">
        <f t="shared" si="1"/>
        <v>842.44799999999998</v>
      </c>
      <c r="H60" s="26">
        <v>0.1</v>
      </c>
      <c r="I60" s="26">
        <v>0.66</v>
      </c>
      <c r="J60" s="84"/>
      <c r="K60" s="85"/>
      <c r="L60" s="84"/>
      <c r="M60" s="84"/>
      <c r="N60" s="83"/>
      <c r="O60" s="83"/>
    </row>
    <row r="61" spans="1:15" x14ac:dyDescent="0.2">
      <c r="A61" s="28" t="s">
        <v>332</v>
      </c>
      <c r="B61" s="127"/>
      <c r="C61" s="25" t="s">
        <v>122</v>
      </c>
      <c r="E61" s="59">
        <v>83.397999999999996</v>
      </c>
      <c r="F61" s="59">
        <v>1830.9</v>
      </c>
      <c r="G61" s="68">
        <f t="shared" si="1"/>
        <v>1914.298</v>
      </c>
      <c r="H61" s="26">
        <v>0.15</v>
      </c>
      <c r="I61" s="26">
        <v>1</v>
      </c>
      <c r="J61" s="84"/>
      <c r="K61" s="85"/>
      <c r="L61" s="84"/>
      <c r="M61" s="84"/>
      <c r="N61" s="83"/>
      <c r="O61" s="83"/>
    </row>
    <row r="62" spans="1:15" ht="38.25" x14ac:dyDescent="0.2">
      <c r="A62" s="28" t="s">
        <v>332</v>
      </c>
      <c r="B62" s="127">
        <f>Savings!A60</f>
        <v>20</v>
      </c>
      <c r="C62" s="25" t="s">
        <v>120</v>
      </c>
      <c r="D62" s="27" t="s">
        <v>99</v>
      </c>
      <c r="E62" s="59">
        <v>0.84835000000000005</v>
      </c>
      <c r="F62" s="59">
        <v>51.351999999999997</v>
      </c>
      <c r="G62" s="68">
        <f t="shared" si="1"/>
        <v>52.20035</v>
      </c>
      <c r="H62" s="26">
        <v>0.05</v>
      </c>
      <c r="I62" s="26">
        <v>0.33</v>
      </c>
      <c r="J62" s="84"/>
      <c r="K62" s="85"/>
      <c r="L62" s="84"/>
      <c r="M62" s="84"/>
      <c r="N62" s="83"/>
      <c r="O62" s="83"/>
    </row>
    <row r="63" spans="1:15" x14ac:dyDescent="0.2">
      <c r="A63" s="28" t="s">
        <v>332</v>
      </c>
      <c r="B63" s="127"/>
      <c r="C63" s="25" t="s">
        <v>267</v>
      </c>
      <c r="E63" s="59">
        <v>3.3929999999999998</v>
      </c>
      <c r="F63" s="59">
        <v>205.35</v>
      </c>
      <c r="G63" s="68">
        <f t="shared" si="1"/>
        <v>208.74299999999999</v>
      </c>
      <c r="H63" s="26">
        <v>0.1</v>
      </c>
      <c r="I63" s="26">
        <v>0.66</v>
      </c>
      <c r="J63" s="84"/>
      <c r="K63" s="85"/>
      <c r="L63" s="84"/>
      <c r="M63" s="84"/>
      <c r="N63" s="83"/>
      <c r="O63" s="83"/>
    </row>
    <row r="64" spans="1:15" x14ac:dyDescent="0.2">
      <c r="A64" s="28" t="s">
        <v>332</v>
      </c>
      <c r="B64" s="127"/>
      <c r="C64" s="25" t="s">
        <v>122</v>
      </c>
      <c r="E64" s="59">
        <v>12.848000000000001</v>
      </c>
      <c r="F64" s="59">
        <v>777.06</v>
      </c>
      <c r="G64" s="68">
        <f t="shared" si="1"/>
        <v>789.9079999999999</v>
      </c>
      <c r="H64" s="26">
        <v>0.25</v>
      </c>
      <c r="I64" s="26">
        <v>1</v>
      </c>
      <c r="J64" s="84"/>
      <c r="K64" s="85"/>
      <c r="L64" s="84"/>
      <c r="M64" s="84"/>
      <c r="N64" s="83"/>
      <c r="O64" s="83"/>
    </row>
    <row r="65" spans="1:17" s="90" customFormat="1" ht="25.5" x14ac:dyDescent="0.2">
      <c r="A65" s="28" t="s">
        <v>332</v>
      </c>
      <c r="B65" s="127">
        <f>Savings!A63</f>
        <v>21</v>
      </c>
      <c r="C65" s="25" t="s">
        <v>120</v>
      </c>
      <c r="D65" s="27" t="s">
        <v>100</v>
      </c>
      <c r="E65" s="33">
        <v>3.0472999999999999</v>
      </c>
      <c r="F65" s="33">
        <v>6.2084000000000001</v>
      </c>
      <c r="G65" s="68">
        <f t="shared" si="1"/>
        <v>9.2557000000000009</v>
      </c>
      <c r="H65" s="26">
        <v>0.1</v>
      </c>
      <c r="I65" s="26">
        <v>0.33</v>
      </c>
      <c r="J65" s="84"/>
      <c r="K65" s="85"/>
      <c r="L65" s="84"/>
      <c r="M65" s="84"/>
      <c r="N65" s="83"/>
      <c r="O65" s="83"/>
      <c r="P65" s="25"/>
      <c r="Q65" s="25"/>
    </row>
    <row r="66" spans="1:17" s="90" customFormat="1" x14ac:dyDescent="0.2">
      <c r="A66" s="28" t="s">
        <v>332</v>
      </c>
      <c r="B66" s="127"/>
      <c r="C66" s="25" t="s">
        <v>267</v>
      </c>
      <c r="D66" s="27"/>
      <c r="E66" s="33">
        <v>12.185</v>
      </c>
      <c r="F66" s="33">
        <v>24.829000000000001</v>
      </c>
      <c r="G66" s="68">
        <f t="shared" si="1"/>
        <v>37.014000000000003</v>
      </c>
      <c r="H66" s="26">
        <v>0.2</v>
      </c>
      <c r="I66" s="26">
        <v>0.66</v>
      </c>
      <c r="J66" s="84"/>
      <c r="K66" s="85"/>
      <c r="L66" s="84"/>
      <c r="M66" s="84"/>
      <c r="N66" s="83"/>
      <c r="O66" s="83"/>
      <c r="P66" s="25"/>
      <c r="Q66" s="25"/>
    </row>
    <row r="67" spans="1:17" s="90" customFormat="1" x14ac:dyDescent="0.2">
      <c r="A67" s="28" t="s">
        <v>332</v>
      </c>
      <c r="B67" s="127"/>
      <c r="C67" s="25" t="s">
        <v>122</v>
      </c>
      <c r="D67" s="27"/>
      <c r="E67" s="33">
        <v>27.675999999999998</v>
      </c>
      <c r="F67" s="33">
        <v>56.408999999999999</v>
      </c>
      <c r="G67" s="68">
        <f t="shared" si="1"/>
        <v>84.084999999999994</v>
      </c>
      <c r="H67" s="26">
        <v>0.3</v>
      </c>
      <c r="I67" s="26">
        <v>1</v>
      </c>
      <c r="J67" s="84"/>
      <c r="K67" s="85"/>
      <c r="L67" s="84"/>
      <c r="M67" s="84"/>
      <c r="N67" s="83"/>
      <c r="O67" s="83"/>
      <c r="P67" s="25"/>
      <c r="Q67" s="25"/>
    </row>
    <row r="68" spans="1:17" s="90" customFormat="1" ht="25.5" x14ac:dyDescent="0.2">
      <c r="A68" s="28" t="s">
        <v>332</v>
      </c>
      <c r="B68" s="127">
        <f>Savings!A66</f>
        <v>22</v>
      </c>
      <c r="C68" s="25" t="s">
        <v>120</v>
      </c>
      <c r="D68" s="27" t="s">
        <v>101</v>
      </c>
      <c r="E68" s="33">
        <v>6.7606000000000002</v>
      </c>
      <c r="F68" s="33">
        <v>27.079000000000001</v>
      </c>
      <c r="G68" s="68">
        <f t="shared" si="1"/>
        <v>33.839600000000004</v>
      </c>
      <c r="H68" s="26">
        <v>0.1</v>
      </c>
      <c r="I68" s="26">
        <v>0.33</v>
      </c>
      <c r="J68" s="84"/>
      <c r="K68" s="85"/>
      <c r="L68" s="84"/>
      <c r="M68" s="84"/>
      <c r="N68" s="83"/>
      <c r="O68" s="83"/>
      <c r="P68" s="25"/>
      <c r="Q68" s="25"/>
    </row>
    <row r="69" spans="1:17" s="90" customFormat="1" x14ac:dyDescent="0.2">
      <c r="A69" s="28" t="s">
        <v>332</v>
      </c>
      <c r="B69" s="127"/>
      <c r="C69" s="25" t="s">
        <v>267</v>
      </c>
      <c r="D69" s="27"/>
      <c r="E69" s="33">
        <v>27.033000000000001</v>
      </c>
      <c r="F69" s="33">
        <v>108.3</v>
      </c>
      <c r="G69" s="68">
        <f t="shared" si="1"/>
        <v>135.333</v>
      </c>
      <c r="H69" s="26">
        <v>0.2</v>
      </c>
      <c r="I69" s="26">
        <v>0.66</v>
      </c>
      <c r="J69" s="84"/>
      <c r="K69" s="85"/>
      <c r="L69" s="84"/>
      <c r="M69" s="84"/>
      <c r="N69" s="83"/>
      <c r="O69" s="83"/>
      <c r="P69" s="25"/>
      <c r="Q69" s="25"/>
    </row>
    <row r="70" spans="1:17" s="90" customFormat="1" x14ac:dyDescent="0.2">
      <c r="A70" s="28" t="s">
        <v>332</v>
      </c>
      <c r="B70" s="127"/>
      <c r="C70" s="25" t="s">
        <v>122</v>
      </c>
      <c r="D70" s="27"/>
      <c r="E70" s="33">
        <v>61.4</v>
      </c>
      <c r="F70" s="33">
        <v>246.07</v>
      </c>
      <c r="G70" s="68">
        <f t="shared" si="1"/>
        <v>307.46999999999997</v>
      </c>
      <c r="H70" s="26">
        <v>0.3</v>
      </c>
      <c r="I70" s="26">
        <v>1</v>
      </c>
      <c r="J70" s="84"/>
      <c r="K70" s="85"/>
      <c r="L70" s="84"/>
      <c r="M70" s="84"/>
      <c r="N70" s="83"/>
      <c r="O70" s="83"/>
      <c r="P70" s="25"/>
      <c r="Q70" s="25"/>
    </row>
    <row r="71" spans="1:17" ht="25.5" x14ac:dyDescent="0.2">
      <c r="A71" s="28" t="s">
        <v>332</v>
      </c>
      <c r="B71" s="127">
        <f>Savings!A69</f>
        <v>23</v>
      </c>
      <c r="C71" s="25" t="s">
        <v>120</v>
      </c>
      <c r="D71" s="27" t="s">
        <v>102</v>
      </c>
      <c r="E71" s="33">
        <v>22.718</v>
      </c>
      <c r="F71" s="33">
        <v>52.148000000000003</v>
      </c>
      <c r="G71" s="68">
        <f t="shared" si="1"/>
        <v>74.866</v>
      </c>
      <c r="H71" s="26">
        <v>0.1</v>
      </c>
      <c r="I71" s="26">
        <v>0.33</v>
      </c>
      <c r="J71" s="84"/>
      <c r="K71" s="85"/>
      <c r="L71" s="84"/>
      <c r="M71" s="84"/>
      <c r="N71" s="83"/>
      <c r="O71" s="83"/>
    </row>
    <row r="72" spans="1:17" x14ac:dyDescent="0.2">
      <c r="A72" s="28" t="s">
        <v>332</v>
      </c>
      <c r="B72" s="127"/>
      <c r="C72" s="25" t="s">
        <v>267</v>
      </c>
      <c r="E72" s="33">
        <v>90.736000000000004</v>
      </c>
      <c r="F72" s="33">
        <v>208.49</v>
      </c>
      <c r="G72" s="68">
        <f t="shared" si="1"/>
        <v>299.226</v>
      </c>
      <c r="H72" s="26">
        <v>0.2</v>
      </c>
      <c r="I72" s="26">
        <v>0.66</v>
      </c>
      <c r="J72" s="84"/>
      <c r="K72" s="85"/>
      <c r="L72" s="84"/>
      <c r="M72" s="84"/>
      <c r="N72" s="83"/>
      <c r="O72" s="83"/>
    </row>
    <row r="73" spans="1:17" x14ac:dyDescent="0.2">
      <c r="A73" s="28" t="s">
        <v>332</v>
      </c>
      <c r="B73" s="127"/>
      <c r="C73" s="25" t="s">
        <v>122</v>
      </c>
      <c r="E73" s="33">
        <v>205.7</v>
      </c>
      <c r="F73" s="33">
        <v>473.44</v>
      </c>
      <c r="G73" s="68">
        <f t="shared" si="1"/>
        <v>679.14</v>
      </c>
      <c r="H73" s="26">
        <v>0.3</v>
      </c>
      <c r="I73" s="26">
        <v>1</v>
      </c>
      <c r="J73" s="84"/>
      <c r="K73" s="85"/>
      <c r="L73" s="84"/>
      <c r="M73" s="84"/>
      <c r="N73" s="83"/>
      <c r="O73" s="83"/>
    </row>
    <row r="74" spans="1:17" ht="25.5" x14ac:dyDescent="0.2">
      <c r="A74" s="28" t="s">
        <v>332</v>
      </c>
      <c r="B74" s="127">
        <f>Savings!A72</f>
        <v>24</v>
      </c>
      <c r="C74" s="25" t="s">
        <v>120</v>
      </c>
      <c r="D74" s="27" t="s">
        <v>103</v>
      </c>
      <c r="E74" s="33">
        <v>4.6182999999999996</v>
      </c>
      <c r="F74" s="33">
        <v>12.242000000000001</v>
      </c>
      <c r="G74" s="68">
        <f t="shared" si="1"/>
        <v>16.860300000000002</v>
      </c>
      <c r="H74" s="26">
        <v>0.1</v>
      </c>
      <c r="I74" s="26">
        <v>0.33</v>
      </c>
      <c r="J74" s="84"/>
      <c r="K74" s="85"/>
      <c r="L74" s="84"/>
      <c r="M74" s="84"/>
      <c r="N74" s="83"/>
      <c r="O74" s="83"/>
    </row>
    <row r="75" spans="1:17" x14ac:dyDescent="0.2">
      <c r="A75" s="28" t="s">
        <v>332</v>
      </c>
      <c r="B75" s="127"/>
      <c r="C75" s="25" t="s">
        <v>267</v>
      </c>
      <c r="E75" s="33">
        <v>22.960999999999999</v>
      </c>
      <c r="F75" s="33">
        <v>59.341000000000001</v>
      </c>
      <c r="G75" s="68">
        <f t="shared" si="1"/>
        <v>82.301999999999992</v>
      </c>
      <c r="H75" s="26">
        <v>0.2</v>
      </c>
      <c r="I75" s="26">
        <v>0.66</v>
      </c>
      <c r="J75" s="84"/>
      <c r="K75" s="85"/>
      <c r="L75" s="84"/>
      <c r="M75" s="84"/>
      <c r="N75" s="83"/>
      <c r="O75" s="83"/>
    </row>
    <row r="76" spans="1:17" x14ac:dyDescent="0.2">
      <c r="A76" s="28" t="s">
        <v>332</v>
      </c>
      <c r="B76" s="127"/>
      <c r="C76" s="25" t="s">
        <v>122</v>
      </c>
      <c r="E76" s="33">
        <v>52.161000000000001</v>
      </c>
      <c r="F76" s="33">
        <v>134.86000000000001</v>
      </c>
      <c r="G76" s="68">
        <f t="shared" si="1"/>
        <v>187.02100000000002</v>
      </c>
      <c r="H76" s="26">
        <v>0.3</v>
      </c>
      <c r="I76" s="26">
        <v>1</v>
      </c>
      <c r="J76" s="84"/>
      <c r="K76" s="85"/>
      <c r="L76" s="84"/>
      <c r="M76" s="84"/>
      <c r="N76" s="83"/>
      <c r="O76" s="83"/>
    </row>
    <row r="77" spans="1:17" ht="25.5" x14ac:dyDescent="0.2">
      <c r="A77" s="28" t="s">
        <v>332</v>
      </c>
      <c r="B77" s="127">
        <f>Savings!A75</f>
        <v>25</v>
      </c>
      <c r="C77" s="25" t="s">
        <v>120</v>
      </c>
      <c r="D77" s="27" t="s">
        <v>104</v>
      </c>
      <c r="E77" s="33">
        <v>0.33814</v>
      </c>
      <c r="F77" s="33">
        <v>0.88775999999999999</v>
      </c>
      <c r="G77" s="68">
        <f t="shared" si="1"/>
        <v>1.2259</v>
      </c>
      <c r="H77" s="26">
        <v>0.05</v>
      </c>
      <c r="I77" s="26">
        <v>0.33</v>
      </c>
      <c r="J77" s="84"/>
      <c r="K77" s="85"/>
      <c r="L77" s="84"/>
      <c r="M77" s="84"/>
      <c r="N77" s="83"/>
      <c r="O77" s="83"/>
    </row>
    <row r="78" spans="1:17" x14ac:dyDescent="0.2">
      <c r="A78" s="28" t="s">
        <v>332</v>
      </c>
      <c r="B78" s="127"/>
      <c r="C78" s="25" t="s">
        <v>267</v>
      </c>
      <c r="E78" s="33">
        <v>1.2190000000000001</v>
      </c>
      <c r="F78" s="33">
        <v>2.4834999999999998</v>
      </c>
      <c r="G78" s="68">
        <f t="shared" si="1"/>
        <v>3.7024999999999997</v>
      </c>
      <c r="H78" s="26">
        <v>0.1</v>
      </c>
      <c r="I78" s="26">
        <v>0.66</v>
      </c>
      <c r="J78" s="84"/>
      <c r="K78" s="85"/>
      <c r="L78" s="84"/>
      <c r="M78" s="84"/>
      <c r="N78" s="83"/>
      <c r="O78" s="83"/>
    </row>
    <row r="79" spans="1:17" x14ac:dyDescent="0.2">
      <c r="A79" s="28" t="s">
        <v>332</v>
      </c>
      <c r="B79" s="127"/>
      <c r="C79" s="25" t="s">
        <v>122</v>
      </c>
      <c r="E79" s="33">
        <v>3.6936</v>
      </c>
      <c r="F79" s="33">
        <v>7.5251999999999999</v>
      </c>
      <c r="G79" s="68">
        <f t="shared" si="1"/>
        <v>11.2188</v>
      </c>
      <c r="H79" s="26">
        <v>0.2</v>
      </c>
      <c r="I79" s="26">
        <v>1</v>
      </c>
      <c r="J79" s="84"/>
      <c r="K79" s="85"/>
      <c r="L79" s="84"/>
      <c r="M79" s="84"/>
      <c r="N79" s="83"/>
      <c r="O79" s="83"/>
    </row>
    <row r="80" spans="1:17" ht="25.5" x14ac:dyDescent="0.2">
      <c r="A80" s="28" t="s">
        <v>332</v>
      </c>
      <c r="B80" s="127">
        <f>Savings!A78</f>
        <v>26</v>
      </c>
      <c r="C80" s="25" t="s">
        <v>120</v>
      </c>
      <c r="D80" s="27" t="s">
        <v>105</v>
      </c>
      <c r="E80" s="33">
        <v>1.0786</v>
      </c>
      <c r="F80" s="33">
        <v>2.4689999999999999</v>
      </c>
      <c r="G80" s="68">
        <f t="shared" si="1"/>
        <v>3.5476000000000001</v>
      </c>
      <c r="H80" s="26">
        <v>0.05</v>
      </c>
      <c r="I80" s="26">
        <v>0.33</v>
      </c>
      <c r="J80" s="84"/>
      <c r="K80" s="85"/>
      <c r="L80" s="84"/>
      <c r="M80" s="84"/>
      <c r="N80" s="83"/>
      <c r="O80" s="83"/>
    </row>
    <row r="81" spans="1:17" x14ac:dyDescent="0.2">
      <c r="A81" s="28" t="s">
        <v>332</v>
      </c>
      <c r="B81" s="127"/>
      <c r="C81" s="25" t="s">
        <v>267</v>
      </c>
      <c r="E81" s="33">
        <v>2.7044999999999999</v>
      </c>
      <c r="F81" s="33">
        <v>10.832000000000001</v>
      </c>
      <c r="G81" s="68">
        <f t="shared" si="1"/>
        <v>13.5365</v>
      </c>
      <c r="H81" s="26">
        <v>0.1</v>
      </c>
      <c r="I81" s="26">
        <v>0.66</v>
      </c>
      <c r="J81" s="84"/>
      <c r="K81" s="85"/>
      <c r="L81" s="84"/>
      <c r="M81" s="84"/>
      <c r="N81" s="83"/>
      <c r="O81" s="83"/>
    </row>
    <row r="82" spans="1:17" x14ac:dyDescent="0.2">
      <c r="A82" s="28" t="s">
        <v>332</v>
      </c>
      <c r="B82" s="127"/>
      <c r="C82" s="25" t="s">
        <v>122</v>
      </c>
      <c r="E82" s="33">
        <v>8.1944999999999997</v>
      </c>
      <c r="F82" s="33">
        <v>32.822000000000003</v>
      </c>
      <c r="G82" s="68">
        <f t="shared" si="1"/>
        <v>41.016500000000001</v>
      </c>
      <c r="H82" s="26">
        <v>0.2</v>
      </c>
      <c r="I82" s="26">
        <v>1</v>
      </c>
      <c r="J82" s="84"/>
      <c r="K82" s="85"/>
      <c r="L82" s="84"/>
      <c r="M82" s="84"/>
      <c r="N82" s="83"/>
      <c r="O82" s="83"/>
    </row>
    <row r="83" spans="1:17" ht="25.5" x14ac:dyDescent="0.2">
      <c r="A83" s="28" t="s">
        <v>332</v>
      </c>
      <c r="B83" s="127">
        <f>Savings!A81</f>
        <v>27</v>
      </c>
      <c r="C83" s="25" t="s">
        <v>120</v>
      </c>
      <c r="D83" s="27" t="s">
        <v>106</v>
      </c>
      <c r="E83" s="33">
        <v>2.2728000000000002</v>
      </c>
      <c r="F83" s="33">
        <v>5.2156000000000002</v>
      </c>
      <c r="G83" s="68">
        <f t="shared" si="1"/>
        <v>7.4884000000000004</v>
      </c>
      <c r="H83" s="26">
        <v>0.05</v>
      </c>
      <c r="I83" s="26">
        <v>0.33</v>
      </c>
      <c r="J83" s="84"/>
      <c r="K83" s="85"/>
      <c r="L83" s="84"/>
      <c r="M83" s="84"/>
      <c r="N83" s="83"/>
      <c r="O83" s="83"/>
    </row>
    <row r="84" spans="1:17" x14ac:dyDescent="0.2">
      <c r="A84" s="28" t="s">
        <v>332</v>
      </c>
      <c r="B84" s="127"/>
      <c r="C84" s="25" t="s">
        <v>267</v>
      </c>
      <c r="E84" s="33">
        <v>9.0897000000000006</v>
      </c>
      <c r="F84" s="33">
        <v>20.861000000000001</v>
      </c>
      <c r="G84" s="68">
        <f t="shared" si="1"/>
        <v>29.950700000000001</v>
      </c>
      <c r="H84" s="26">
        <v>0.1</v>
      </c>
      <c r="I84" s="26">
        <v>0.66</v>
      </c>
      <c r="J84" s="84"/>
      <c r="K84" s="85"/>
      <c r="L84" s="84"/>
      <c r="M84" s="84"/>
      <c r="N84" s="83"/>
      <c r="O84" s="83"/>
    </row>
    <row r="85" spans="1:17" x14ac:dyDescent="0.2">
      <c r="A85" s="28" t="s">
        <v>332</v>
      </c>
      <c r="B85" s="127"/>
      <c r="C85" s="25" t="s">
        <v>122</v>
      </c>
      <c r="E85" s="33">
        <v>27.533999999999999</v>
      </c>
      <c r="F85" s="33">
        <v>63.207999999999998</v>
      </c>
      <c r="G85" s="68">
        <f t="shared" si="1"/>
        <v>90.74199999999999</v>
      </c>
      <c r="H85" s="26">
        <v>0.2</v>
      </c>
      <c r="I85" s="26">
        <v>1</v>
      </c>
      <c r="J85" s="84"/>
      <c r="K85" s="85"/>
      <c r="L85" s="84"/>
      <c r="M85" s="84"/>
      <c r="N85" s="83"/>
      <c r="O85" s="83"/>
    </row>
    <row r="86" spans="1:17" ht="25.5" x14ac:dyDescent="0.2">
      <c r="A86" s="28" t="s">
        <v>332</v>
      </c>
      <c r="B86" s="127">
        <f>Savings!A84</f>
        <v>28</v>
      </c>
      <c r="C86" s="25" t="s">
        <v>120</v>
      </c>
      <c r="D86" s="27" t="s">
        <v>107</v>
      </c>
      <c r="E86" s="33">
        <v>0.57423000000000002</v>
      </c>
      <c r="F86" s="33">
        <v>1.4836</v>
      </c>
      <c r="G86" s="68">
        <f t="shared" si="1"/>
        <v>2.05783</v>
      </c>
      <c r="H86" s="26">
        <v>0.05</v>
      </c>
      <c r="I86" s="26">
        <v>0.33</v>
      </c>
      <c r="J86" s="84"/>
      <c r="K86" s="85"/>
      <c r="L86" s="84"/>
      <c r="M86" s="84"/>
      <c r="N86" s="83"/>
      <c r="O86" s="83"/>
    </row>
    <row r="87" spans="1:17" s="6" customFormat="1" x14ac:dyDescent="0.2">
      <c r="A87" s="28" t="s">
        <v>332</v>
      </c>
      <c r="B87" s="127"/>
      <c r="C87" s="25" t="s">
        <v>267</v>
      </c>
      <c r="D87" s="27"/>
      <c r="E87" s="33">
        <v>2.2968999999999999</v>
      </c>
      <c r="F87" s="33">
        <v>5.9344000000000001</v>
      </c>
      <c r="G87" s="68">
        <f t="shared" si="1"/>
        <v>8.2313000000000009</v>
      </c>
      <c r="H87" s="26">
        <v>0.1</v>
      </c>
      <c r="I87" s="26">
        <v>0.66</v>
      </c>
      <c r="J87" s="84"/>
      <c r="K87" s="85"/>
      <c r="L87" s="84"/>
      <c r="M87" s="84"/>
      <c r="N87" s="83"/>
      <c r="O87" s="83"/>
      <c r="P87" s="25"/>
      <c r="Q87" s="25"/>
    </row>
    <row r="88" spans="1:17" s="6" customFormat="1" x14ac:dyDescent="0.2">
      <c r="A88" s="28" t="s">
        <v>332</v>
      </c>
      <c r="B88" s="127"/>
      <c r="C88" s="25" t="s">
        <v>122</v>
      </c>
      <c r="D88" s="27"/>
      <c r="E88" s="33">
        <v>6.9596999999999998</v>
      </c>
      <c r="F88" s="33">
        <v>17.983000000000001</v>
      </c>
      <c r="G88" s="68">
        <f t="shared" si="1"/>
        <v>24.942700000000002</v>
      </c>
      <c r="H88" s="26">
        <v>0.2</v>
      </c>
      <c r="I88" s="26">
        <v>1</v>
      </c>
      <c r="J88" s="84"/>
      <c r="K88" s="85"/>
      <c r="L88" s="84"/>
      <c r="M88" s="84"/>
      <c r="N88" s="83"/>
      <c r="O88" s="83"/>
      <c r="P88" s="25"/>
      <c r="Q88" s="25"/>
    </row>
    <row r="89" spans="1:17" s="6" customFormat="1" x14ac:dyDescent="0.2">
      <c r="A89" s="30" t="s">
        <v>330</v>
      </c>
      <c r="B89" s="127">
        <f>Savings!A87</f>
        <v>29</v>
      </c>
      <c r="C89" s="25" t="s">
        <v>120</v>
      </c>
      <c r="D89" s="27" t="s">
        <v>16</v>
      </c>
      <c r="E89" s="59">
        <v>3.7414000000000001</v>
      </c>
      <c r="F89" s="59">
        <v>98.924999999999997</v>
      </c>
      <c r="G89" s="68">
        <f t="shared" si="1"/>
        <v>102.6664</v>
      </c>
      <c r="H89" s="26">
        <v>0.05</v>
      </c>
      <c r="I89" s="26">
        <v>0.33</v>
      </c>
      <c r="J89" s="84"/>
      <c r="K89" s="85"/>
      <c r="L89" s="84"/>
      <c r="M89" s="84"/>
      <c r="N89" s="83"/>
      <c r="O89" s="83"/>
      <c r="P89" s="25"/>
      <c r="Q89" s="25"/>
    </row>
    <row r="90" spans="1:17" s="6" customFormat="1" x14ac:dyDescent="0.2">
      <c r="A90" s="30" t="s">
        <v>330</v>
      </c>
      <c r="B90" s="127"/>
      <c r="C90" s="25" t="s">
        <v>267</v>
      </c>
      <c r="D90" s="27"/>
      <c r="E90" s="59">
        <v>22.448</v>
      </c>
      <c r="F90" s="59">
        <v>593.54999999999995</v>
      </c>
      <c r="G90" s="68">
        <f t="shared" si="1"/>
        <v>615.99799999999993</v>
      </c>
      <c r="H90" s="26">
        <v>0.15</v>
      </c>
      <c r="I90" s="26">
        <v>0.66</v>
      </c>
      <c r="J90" s="84"/>
      <c r="K90" s="85"/>
      <c r="L90" s="84"/>
      <c r="M90" s="84"/>
      <c r="N90" s="83"/>
      <c r="O90" s="83"/>
      <c r="P90" s="25"/>
      <c r="Q90" s="25"/>
    </row>
    <row r="91" spans="1:17" s="6" customFormat="1" x14ac:dyDescent="0.2">
      <c r="A91" s="30" t="s">
        <v>330</v>
      </c>
      <c r="B91" s="127"/>
      <c r="C91" s="25" t="s">
        <v>122</v>
      </c>
      <c r="D91" s="27"/>
      <c r="E91" s="59">
        <v>68.025000000000006</v>
      </c>
      <c r="F91" s="59">
        <v>1798.6</v>
      </c>
      <c r="G91" s="68">
        <f t="shared" si="1"/>
        <v>1866.625</v>
      </c>
      <c r="H91" s="26">
        <v>0.3</v>
      </c>
      <c r="I91" s="26">
        <v>1</v>
      </c>
      <c r="J91" s="84"/>
      <c r="K91" s="85"/>
      <c r="L91" s="84"/>
      <c r="M91" s="84"/>
      <c r="N91" s="83"/>
      <c r="O91" s="83"/>
      <c r="P91" s="25"/>
      <c r="Q91" s="25"/>
    </row>
    <row r="92" spans="1:17" s="6" customFormat="1" x14ac:dyDescent="0.2">
      <c r="A92" s="30" t="s">
        <v>330</v>
      </c>
      <c r="B92" s="127">
        <f>Savings!A90</f>
        <v>30</v>
      </c>
      <c r="C92" s="25" t="s">
        <v>120</v>
      </c>
      <c r="D92" s="27" t="s">
        <v>27</v>
      </c>
      <c r="E92" s="59">
        <v>3.2381000000000002</v>
      </c>
      <c r="F92" s="59">
        <v>51.375999999999998</v>
      </c>
      <c r="G92" s="68">
        <f t="shared" si="1"/>
        <v>54.614100000000001</v>
      </c>
      <c r="H92" s="26">
        <v>0.25</v>
      </c>
      <c r="I92" s="26">
        <v>0.01</v>
      </c>
      <c r="J92" s="84"/>
      <c r="K92" s="85"/>
      <c r="L92" s="84"/>
      <c r="M92" s="84"/>
      <c r="N92" s="83"/>
      <c r="O92" s="83"/>
      <c r="P92" s="25"/>
      <c r="Q92" s="25"/>
    </row>
    <row r="93" spans="1:17" s="6" customFormat="1" x14ac:dyDescent="0.2">
      <c r="A93" s="30" t="s">
        <v>330</v>
      </c>
      <c r="B93" s="127"/>
      <c r="C93" s="25" t="s">
        <v>267</v>
      </c>
      <c r="D93" s="27"/>
      <c r="E93" s="59">
        <v>16.190999999999999</v>
      </c>
      <c r="F93" s="59">
        <v>256.88</v>
      </c>
      <c r="G93" s="68">
        <f t="shared" si="1"/>
        <v>273.07099999999997</v>
      </c>
      <c r="H93" s="26">
        <v>0.25</v>
      </c>
      <c r="I93" s="26">
        <v>0.05</v>
      </c>
      <c r="J93" s="84"/>
      <c r="K93" s="85"/>
      <c r="L93" s="84"/>
      <c r="M93" s="84"/>
      <c r="N93" s="83"/>
      <c r="O93" s="83"/>
      <c r="P93" s="25"/>
      <c r="Q93" s="25"/>
    </row>
    <row r="94" spans="1:17" s="6" customFormat="1" x14ac:dyDescent="0.2">
      <c r="A94" s="30" t="s">
        <v>330</v>
      </c>
      <c r="B94" s="127"/>
      <c r="C94" s="25" t="s">
        <v>122</v>
      </c>
      <c r="D94" s="27"/>
      <c r="E94" s="59">
        <v>32.381</v>
      </c>
      <c r="F94" s="59">
        <v>513.76</v>
      </c>
      <c r="G94" s="68">
        <f t="shared" si="1"/>
        <v>546.14099999999996</v>
      </c>
      <c r="H94" s="26">
        <v>0.25</v>
      </c>
      <c r="I94" s="26">
        <v>0.1</v>
      </c>
      <c r="J94" s="84"/>
      <c r="K94" s="85"/>
      <c r="L94" s="84"/>
      <c r="M94" s="84"/>
      <c r="N94" s="83"/>
      <c r="O94" s="83"/>
      <c r="P94" s="25"/>
      <c r="Q94" s="25"/>
    </row>
    <row r="95" spans="1:17" s="6" customFormat="1" x14ac:dyDescent="0.2">
      <c r="A95" s="30" t="s">
        <v>330</v>
      </c>
      <c r="B95" s="127">
        <f>Savings!A93</f>
        <v>31</v>
      </c>
      <c r="C95" s="25" t="s">
        <v>120</v>
      </c>
      <c r="D95" s="27" t="s">
        <v>55</v>
      </c>
      <c r="E95" s="59">
        <v>2.2732000000000001</v>
      </c>
      <c r="F95" s="59">
        <v>60.051000000000002</v>
      </c>
      <c r="G95" s="68">
        <f t="shared" si="1"/>
        <v>62.324200000000005</v>
      </c>
      <c r="H95" s="26">
        <v>0.05</v>
      </c>
      <c r="I95" s="26">
        <v>0.33</v>
      </c>
      <c r="J95" s="84"/>
      <c r="K95" s="85"/>
      <c r="L95" s="84"/>
      <c r="M95" s="84"/>
      <c r="N95" s="83"/>
      <c r="O95" s="83"/>
      <c r="P95" s="25"/>
      <c r="Q95" s="25"/>
    </row>
    <row r="96" spans="1:17" s="6" customFormat="1" x14ac:dyDescent="0.2">
      <c r="A96" s="30" t="s">
        <v>330</v>
      </c>
      <c r="B96" s="127"/>
      <c r="C96" s="25" t="s">
        <v>267</v>
      </c>
      <c r="D96" s="27"/>
      <c r="E96" s="59">
        <v>13.638999999999999</v>
      </c>
      <c r="F96" s="59">
        <v>360.31</v>
      </c>
      <c r="G96" s="68">
        <f t="shared" si="1"/>
        <v>373.94900000000001</v>
      </c>
      <c r="H96" s="26">
        <v>0.15</v>
      </c>
      <c r="I96" s="26">
        <v>0.66</v>
      </c>
      <c r="J96" s="84"/>
      <c r="K96" s="85"/>
      <c r="L96" s="84"/>
      <c r="M96" s="84"/>
      <c r="N96" s="83"/>
      <c r="O96" s="83"/>
      <c r="P96" s="25"/>
      <c r="Q96" s="25"/>
    </row>
    <row r="97" spans="1:17" s="6" customFormat="1" x14ac:dyDescent="0.2">
      <c r="A97" s="30" t="s">
        <v>330</v>
      </c>
      <c r="B97" s="127"/>
      <c r="C97" s="25" t="s">
        <v>122</v>
      </c>
      <c r="D97" s="27"/>
      <c r="E97" s="59">
        <v>41.33</v>
      </c>
      <c r="F97" s="59">
        <v>1091.8</v>
      </c>
      <c r="G97" s="68">
        <f t="shared" si="1"/>
        <v>1133.1299999999999</v>
      </c>
      <c r="H97" s="26">
        <v>0.3</v>
      </c>
      <c r="I97" s="26">
        <v>1</v>
      </c>
      <c r="J97" s="84"/>
      <c r="K97" s="85"/>
      <c r="L97" s="84"/>
      <c r="M97" s="84"/>
      <c r="N97" s="83"/>
      <c r="O97" s="83"/>
      <c r="P97" s="25"/>
      <c r="Q97" s="25"/>
    </row>
    <row r="98" spans="1:17" s="6" customFormat="1" x14ac:dyDescent="0.2">
      <c r="A98" s="30" t="s">
        <v>330</v>
      </c>
      <c r="B98" s="127">
        <f>Savings!A96</f>
        <v>32</v>
      </c>
      <c r="C98" s="25" t="s">
        <v>120</v>
      </c>
      <c r="D98" s="27" t="s">
        <v>57</v>
      </c>
      <c r="E98" s="59">
        <v>1.6133999999999999</v>
      </c>
      <c r="F98" s="59">
        <v>21.916</v>
      </c>
      <c r="G98" s="68">
        <f t="shared" si="1"/>
        <v>23.529399999999999</v>
      </c>
      <c r="H98" s="26">
        <v>0.05</v>
      </c>
      <c r="I98" s="26">
        <v>0.33</v>
      </c>
      <c r="J98" s="84"/>
      <c r="K98" s="85"/>
      <c r="L98" s="84"/>
      <c r="M98" s="84"/>
      <c r="N98" s="83"/>
      <c r="O98" s="83"/>
      <c r="P98" s="25"/>
      <c r="Q98" s="25"/>
    </row>
    <row r="99" spans="1:17" s="6" customFormat="1" x14ac:dyDescent="0.2">
      <c r="A99" s="30" t="s">
        <v>330</v>
      </c>
      <c r="B99" s="127"/>
      <c r="C99" s="25" t="s">
        <v>267</v>
      </c>
      <c r="D99" s="27"/>
      <c r="E99" s="59">
        <v>6.4534000000000002</v>
      </c>
      <c r="F99" s="59">
        <v>87.664000000000001</v>
      </c>
      <c r="G99" s="68">
        <f t="shared" si="1"/>
        <v>94.117400000000004</v>
      </c>
      <c r="H99" s="26">
        <v>0.1</v>
      </c>
      <c r="I99" s="26">
        <v>0.66</v>
      </c>
      <c r="J99" s="84"/>
      <c r="K99" s="85"/>
      <c r="L99" s="84"/>
      <c r="M99" s="84"/>
      <c r="N99" s="83"/>
      <c r="O99" s="83"/>
      <c r="P99" s="25"/>
      <c r="Q99" s="25"/>
    </row>
    <row r="100" spans="1:17" s="6" customFormat="1" x14ac:dyDescent="0.2">
      <c r="A100" s="30" t="s">
        <v>330</v>
      </c>
      <c r="B100" s="127"/>
      <c r="C100" s="25" t="s">
        <v>122</v>
      </c>
      <c r="D100" s="27"/>
      <c r="E100" s="59">
        <v>14.667</v>
      </c>
      <c r="F100" s="59">
        <v>199.24</v>
      </c>
      <c r="G100" s="68">
        <f t="shared" si="1"/>
        <v>213.90700000000001</v>
      </c>
      <c r="H100" s="26">
        <v>0.2</v>
      </c>
      <c r="I100" s="26">
        <v>1</v>
      </c>
      <c r="J100" s="84"/>
      <c r="K100" s="85"/>
      <c r="L100" s="84"/>
      <c r="M100" s="84"/>
      <c r="N100" s="83"/>
      <c r="O100" s="83"/>
      <c r="P100" s="25"/>
      <c r="Q100" s="25"/>
    </row>
    <row r="101" spans="1:17" s="6" customFormat="1" x14ac:dyDescent="0.2">
      <c r="A101" s="30" t="s">
        <v>330</v>
      </c>
      <c r="B101" s="127">
        <f>Savings!A99</f>
        <v>33</v>
      </c>
      <c r="C101" s="25" t="s">
        <v>120</v>
      </c>
      <c r="D101" s="27" t="s">
        <v>59</v>
      </c>
      <c r="E101" s="59">
        <v>2.1368</v>
      </c>
      <c r="F101" s="59">
        <v>264.88</v>
      </c>
      <c r="G101" s="68">
        <f t="shared" si="1"/>
        <v>267.01679999999999</v>
      </c>
      <c r="H101" s="26">
        <v>0.1</v>
      </c>
      <c r="I101" s="26">
        <v>0.33</v>
      </c>
      <c r="J101" s="84"/>
      <c r="K101" s="85"/>
      <c r="L101" s="84"/>
      <c r="M101" s="84"/>
      <c r="N101" s="83"/>
      <c r="O101" s="83"/>
      <c r="P101" s="25"/>
      <c r="Q101" s="25"/>
    </row>
    <row r="102" spans="1:17" s="6" customFormat="1" x14ac:dyDescent="0.2">
      <c r="A102" s="30" t="s">
        <v>330</v>
      </c>
      <c r="B102" s="127"/>
      <c r="C102" s="25" t="s">
        <v>267</v>
      </c>
      <c r="D102" s="27"/>
      <c r="E102" s="59">
        <v>7.2651000000000003</v>
      </c>
      <c r="F102" s="59">
        <v>900.6</v>
      </c>
      <c r="G102" s="68">
        <f t="shared" si="1"/>
        <v>907.86509999999998</v>
      </c>
      <c r="H102" s="26">
        <v>0.17</v>
      </c>
      <c r="I102" s="26">
        <v>0.66</v>
      </c>
      <c r="J102" s="84"/>
      <c r="K102" s="85"/>
      <c r="L102" s="84"/>
      <c r="M102" s="84"/>
      <c r="N102" s="83"/>
      <c r="O102" s="83"/>
      <c r="P102" s="25"/>
      <c r="Q102" s="25"/>
    </row>
    <row r="103" spans="1:17" s="6" customFormat="1" x14ac:dyDescent="0.2">
      <c r="A103" s="30" t="s">
        <v>330</v>
      </c>
      <c r="B103" s="127"/>
      <c r="C103" s="25" t="s">
        <v>122</v>
      </c>
      <c r="D103" s="27"/>
      <c r="E103" s="59">
        <v>21.367999999999999</v>
      </c>
      <c r="F103" s="59">
        <v>2648.8</v>
      </c>
      <c r="G103" s="68">
        <f t="shared" si="1"/>
        <v>2670.1680000000001</v>
      </c>
      <c r="H103" s="26">
        <v>0.33</v>
      </c>
      <c r="I103" s="26">
        <v>1</v>
      </c>
      <c r="J103" s="84"/>
      <c r="K103" s="85"/>
      <c r="L103" s="84"/>
      <c r="M103" s="84"/>
      <c r="N103" s="83"/>
      <c r="O103" s="83"/>
      <c r="P103" s="25"/>
      <c r="Q103" s="25"/>
    </row>
    <row r="104" spans="1:17" s="6" customFormat="1" ht="25.5" x14ac:dyDescent="0.2">
      <c r="A104" s="30" t="s">
        <v>330</v>
      </c>
      <c r="B104" s="127">
        <f>Savings!A102</f>
        <v>34</v>
      </c>
      <c r="C104" s="25" t="s">
        <v>120</v>
      </c>
      <c r="D104" s="27" t="s">
        <v>67</v>
      </c>
      <c r="E104" s="59">
        <v>8.4767999999999996E-2</v>
      </c>
      <c r="F104" s="59">
        <v>2.0697000000000001</v>
      </c>
      <c r="G104" s="68">
        <f t="shared" si="1"/>
        <v>2.154468</v>
      </c>
      <c r="H104" s="26">
        <v>0.1</v>
      </c>
      <c r="I104" s="26">
        <v>0.33</v>
      </c>
      <c r="J104" s="84"/>
      <c r="K104" s="85"/>
      <c r="L104" s="84"/>
      <c r="M104" s="84"/>
      <c r="N104" s="83"/>
      <c r="O104" s="83"/>
      <c r="P104" s="25"/>
      <c r="Q104" s="25"/>
    </row>
    <row r="105" spans="1:17" s="6" customFormat="1" x14ac:dyDescent="0.2">
      <c r="A105" s="30" t="s">
        <v>330</v>
      </c>
      <c r="B105" s="127"/>
      <c r="C105" s="25" t="s">
        <v>267</v>
      </c>
      <c r="D105" s="27"/>
      <c r="E105" s="59">
        <v>0.28821000000000002</v>
      </c>
      <c r="F105" s="59">
        <v>7.0369999999999999</v>
      </c>
      <c r="G105" s="68">
        <f t="shared" si="1"/>
        <v>7.3252100000000002</v>
      </c>
      <c r="H105" s="26">
        <v>0.17</v>
      </c>
      <c r="I105" s="26">
        <v>0.66</v>
      </c>
      <c r="J105" s="84"/>
      <c r="K105" s="85"/>
      <c r="L105" s="84"/>
      <c r="M105" s="84"/>
      <c r="N105" s="83"/>
      <c r="O105" s="83"/>
      <c r="P105" s="25"/>
      <c r="Q105" s="25"/>
    </row>
    <row r="106" spans="1:17" s="6" customFormat="1" x14ac:dyDescent="0.2">
      <c r="A106" s="30" t="s">
        <v>330</v>
      </c>
      <c r="B106" s="127"/>
      <c r="C106" s="25" t="s">
        <v>122</v>
      </c>
      <c r="D106" s="27"/>
      <c r="E106" s="59">
        <v>0.84767999999999999</v>
      </c>
      <c r="F106" s="59">
        <v>20.696999999999999</v>
      </c>
      <c r="G106" s="68">
        <f t="shared" si="1"/>
        <v>21.54468</v>
      </c>
      <c r="H106" s="26">
        <v>0.33</v>
      </c>
      <c r="I106" s="26">
        <v>1</v>
      </c>
      <c r="J106" s="84"/>
      <c r="K106" s="85"/>
      <c r="L106" s="84"/>
      <c r="M106" s="84"/>
      <c r="N106" s="83"/>
      <c r="O106" s="83"/>
      <c r="P106" s="25"/>
      <c r="Q106" s="25"/>
    </row>
    <row r="107" spans="1:17" s="6" customFormat="1" x14ac:dyDescent="0.2">
      <c r="A107" s="30" t="s">
        <v>330</v>
      </c>
      <c r="B107" s="127">
        <f>Savings!A105</f>
        <v>35</v>
      </c>
      <c r="C107" s="25" t="s">
        <v>120</v>
      </c>
      <c r="D107" s="27" t="s">
        <v>60</v>
      </c>
      <c r="E107" s="59">
        <v>3.0587E-2</v>
      </c>
      <c r="F107" s="59">
        <v>0.27050000000000002</v>
      </c>
      <c r="G107" s="68">
        <f t="shared" si="1"/>
        <v>0.30108699999999999</v>
      </c>
      <c r="H107" s="26">
        <v>0.1</v>
      </c>
      <c r="I107" s="26">
        <v>0.33</v>
      </c>
      <c r="J107" s="84"/>
      <c r="K107" s="85"/>
      <c r="L107" s="84"/>
      <c r="M107" s="84"/>
      <c r="N107" s="83"/>
      <c r="O107" s="83"/>
      <c r="P107" s="25"/>
      <c r="Q107" s="25"/>
    </row>
    <row r="108" spans="1:17" s="6" customFormat="1" x14ac:dyDescent="0.2">
      <c r="A108" s="30" t="s">
        <v>330</v>
      </c>
      <c r="B108" s="127"/>
      <c r="C108" s="25" t="s">
        <v>267</v>
      </c>
      <c r="D108" s="27"/>
      <c r="E108" s="59">
        <v>0.104</v>
      </c>
      <c r="F108" s="59">
        <v>0.91969000000000001</v>
      </c>
      <c r="G108" s="68">
        <f t="shared" si="1"/>
        <v>1.02369</v>
      </c>
      <c r="H108" s="26">
        <v>0.17</v>
      </c>
      <c r="I108" s="26">
        <v>0.66</v>
      </c>
      <c r="J108" s="84"/>
      <c r="K108" s="85"/>
      <c r="L108" s="84"/>
      <c r="M108" s="84"/>
      <c r="N108" s="83"/>
      <c r="O108" s="83"/>
      <c r="P108" s="25"/>
      <c r="Q108" s="25"/>
    </row>
    <row r="109" spans="1:17" s="6" customFormat="1" x14ac:dyDescent="0.2">
      <c r="A109" s="30" t="s">
        <v>330</v>
      </c>
      <c r="B109" s="127"/>
      <c r="C109" s="25" t="s">
        <v>122</v>
      </c>
      <c r="D109" s="27"/>
      <c r="E109" s="59">
        <v>0.30586999999999998</v>
      </c>
      <c r="F109" s="59">
        <v>2.7050000000000001</v>
      </c>
      <c r="G109" s="68">
        <f t="shared" si="1"/>
        <v>3.0108700000000002</v>
      </c>
      <c r="H109" s="26">
        <v>0.33</v>
      </c>
      <c r="I109" s="26">
        <v>1</v>
      </c>
      <c r="J109" s="84"/>
      <c r="K109" s="85"/>
      <c r="L109" s="84"/>
      <c r="M109" s="84"/>
      <c r="N109" s="83"/>
      <c r="O109" s="83"/>
      <c r="P109" s="25"/>
      <c r="Q109" s="25"/>
    </row>
    <row r="110" spans="1:17" s="6" customFormat="1" x14ac:dyDescent="0.2">
      <c r="A110" s="31" t="s">
        <v>331</v>
      </c>
      <c r="B110" s="127">
        <f>Savings!A108</f>
        <v>36</v>
      </c>
      <c r="C110" s="25" t="s">
        <v>120</v>
      </c>
      <c r="D110" s="27" t="s">
        <v>17</v>
      </c>
      <c r="E110" s="59">
        <v>3.66</v>
      </c>
      <c r="F110" s="59">
        <v>96.775000000000006</v>
      </c>
      <c r="G110" s="68">
        <f t="shared" si="1"/>
        <v>100.435</v>
      </c>
      <c r="H110" s="26">
        <v>0.05</v>
      </c>
      <c r="I110" s="26">
        <v>0.33</v>
      </c>
      <c r="J110" s="84"/>
      <c r="K110" s="85"/>
      <c r="L110" s="84"/>
      <c r="M110" s="84"/>
      <c r="N110" s="83"/>
      <c r="O110" s="83"/>
      <c r="P110" s="25"/>
      <c r="Q110" s="25"/>
    </row>
    <row r="111" spans="1:17" s="6" customFormat="1" x14ac:dyDescent="0.2">
      <c r="A111" s="31" t="s">
        <v>331</v>
      </c>
      <c r="B111" s="127"/>
      <c r="C111" s="25" t="s">
        <v>267</v>
      </c>
      <c r="D111" s="27"/>
      <c r="E111" s="59">
        <v>14.64</v>
      </c>
      <c r="F111" s="59">
        <v>387.1</v>
      </c>
      <c r="G111" s="68">
        <f t="shared" si="1"/>
        <v>401.74</v>
      </c>
      <c r="H111" s="26">
        <v>0.1</v>
      </c>
      <c r="I111" s="26">
        <v>0.66</v>
      </c>
      <c r="J111" s="84"/>
      <c r="K111" s="85"/>
      <c r="L111" s="84"/>
      <c r="M111" s="84"/>
      <c r="N111" s="83"/>
      <c r="O111" s="83"/>
      <c r="P111" s="25"/>
      <c r="Q111" s="25"/>
    </row>
    <row r="112" spans="1:17" s="6" customFormat="1" x14ac:dyDescent="0.2">
      <c r="A112" s="31" t="s">
        <v>331</v>
      </c>
      <c r="B112" s="127"/>
      <c r="C112" s="25" t="s">
        <v>122</v>
      </c>
      <c r="D112" s="27"/>
      <c r="E112" s="59">
        <v>44.363999999999997</v>
      </c>
      <c r="F112" s="59">
        <v>1173</v>
      </c>
      <c r="G112" s="68">
        <f t="shared" si="1"/>
        <v>1217.364</v>
      </c>
      <c r="H112" s="26">
        <v>0.2</v>
      </c>
      <c r="I112" s="26">
        <v>1</v>
      </c>
      <c r="J112" s="84"/>
      <c r="K112" s="85"/>
      <c r="L112" s="84"/>
      <c r="M112" s="84"/>
      <c r="N112" s="83"/>
      <c r="O112" s="83"/>
      <c r="P112" s="25"/>
      <c r="Q112" s="25"/>
    </row>
    <row r="113" spans="1:17" s="6" customFormat="1" ht="25.5" x14ac:dyDescent="0.2">
      <c r="A113" s="31" t="s">
        <v>331</v>
      </c>
      <c r="B113" s="127">
        <f>Savings!A111</f>
        <v>37</v>
      </c>
      <c r="C113" s="25" t="s">
        <v>120</v>
      </c>
      <c r="D113" s="27" t="s">
        <v>54</v>
      </c>
      <c r="E113" s="59">
        <v>9.7255000000000003</v>
      </c>
      <c r="F113" s="59">
        <v>311.73</v>
      </c>
      <c r="G113" s="68">
        <f t="shared" si="1"/>
        <v>321.45550000000003</v>
      </c>
      <c r="H113" s="26">
        <v>0.1</v>
      </c>
      <c r="I113" s="26">
        <v>0.33</v>
      </c>
      <c r="J113" s="84"/>
      <c r="K113" s="85"/>
      <c r="L113" s="84"/>
      <c r="M113" s="84"/>
      <c r="N113" s="83"/>
      <c r="O113" s="83"/>
      <c r="P113" s="25"/>
      <c r="Q113" s="25"/>
    </row>
    <row r="114" spans="1:17" s="6" customFormat="1" x14ac:dyDescent="0.2">
      <c r="A114" s="31" t="s">
        <v>331</v>
      </c>
      <c r="B114" s="127"/>
      <c r="C114" s="25" t="s">
        <v>267</v>
      </c>
      <c r="D114" s="27"/>
      <c r="E114" s="59">
        <v>64.188999999999993</v>
      </c>
      <c r="F114" s="59">
        <v>2057.4</v>
      </c>
      <c r="G114" s="68">
        <f t="shared" si="1"/>
        <v>2121.5889999999999</v>
      </c>
      <c r="H114" s="26">
        <v>0.33</v>
      </c>
      <c r="I114" s="26">
        <v>0.66</v>
      </c>
      <c r="J114" s="84"/>
      <c r="K114" s="85"/>
      <c r="L114" s="84"/>
      <c r="M114" s="84"/>
      <c r="N114" s="83"/>
      <c r="O114" s="83"/>
      <c r="P114" s="25"/>
      <c r="Q114" s="25"/>
    </row>
    <row r="115" spans="1:17" s="6" customFormat="1" x14ac:dyDescent="0.2">
      <c r="A115" s="31" t="s">
        <v>331</v>
      </c>
      <c r="B115" s="127"/>
      <c r="C115" s="25" t="s">
        <v>122</v>
      </c>
      <c r="D115" s="27"/>
      <c r="E115" s="59">
        <v>147.36000000000001</v>
      </c>
      <c r="F115" s="59">
        <v>4723.3</v>
      </c>
      <c r="G115" s="68">
        <f t="shared" si="1"/>
        <v>4870.66</v>
      </c>
      <c r="H115" s="26">
        <v>0.5</v>
      </c>
      <c r="I115" s="26">
        <v>1</v>
      </c>
      <c r="J115" s="84"/>
      <c r="K115" s="85"/>
      <c r="L115" s="84"/>
      <c r="M115" s="84"/>
      <c r="N115" s="83"/>
      <c r="O115" s="83"/>
      <c r="P115" s="25"/>
      <c r="Q115" s="25"/>
    </row>
    <row r="116" spans="1:17" s="6" customFormat="1" x14ac:dyDescent="0.2">
      <c r="A116" s="31" t="s">
        <v>331</v>
      </c>
      <c r="B116" s="127">
        <f>Savings!A114</f>
        <v>38</v>
      </c>
      <c r="C116" s="25" t="s">
        <v>120</v>
      </c>
      <c r="D116" s="27" t="s">
        <v>25</v>
      </c>
      <c r="E116" s="59">
        <v>3.3954</v>
      </c>
      <c r="F116" s="59">
        <v>101.14</v>
      </c>
      <c r="G116" s="68">
        <f t="shared" ref="G116:G133" si="2">SUM(E116:F116)</f>
        <v>104.5354</v>
      </c>
      <c r="H116" s="26">
        <v>0.1</v>
      </c>
      <c r="I116" s="26">
        <v>0.33</v>
      </c>
      <c r="J116" s="84"/>
      <c r="K116" s="85"/>
      <c r="L116" s="84"/>
      <c r="M116" s="84"/>
      <c r="N116" s="83"/>
      <c r="O116" s="83"/>
      <c r="P116" s="25"/>
      <c r="Q116" s="25"/>
    </row>
    <row r="117" spans="1:17" s="6" customFormat="1" x14ac:dyDescent="0.2">
      <c r="A117" s="31" t="s">
        <v>331</v>
      </c>
      <c r="B117" s="127"/>
      <c r="C117" s="25" t="s">
        <v>267</v>
      </c>
      <c r="D117" s="27"/>
      <c r="E117" s="59">
        <v>19.013999999999999</v>
      </c>
      <c r="F117" s="59">
        <v>566.4</v>
      </c>
      <c r="G117" s="68">
        <f t="shared" si="2"/>
        <v>585.41399999999999</v>
      </c>
      <c r="H117" s="26">
        <v>0.28000000000000003</v>
      </c>
      <c r="I117" s="26">
        <v>0.66</v>
      </c>
      <c r="J117" s="84"/>
      <c r="K117" s="85"/>
      <c r="L117" s="84"/>
      <c r="M117" s="84"/>
      <c r="N117" s="83"/>
      <c r="O117" s="83"/>
      <c r="P117" s="25"/>
      <c r="Q117" s="25"/>
    </row>
    <row r="118" spans="1:17" s="6" customFormat="1" x14ac:dyDescent="0.2">
      <c r="A118" s="31" t="s">
        <v>331</v>
      </c>
      <c r="B118" s="127"/>
      <c r="C118" s="25" t="s">
        <v>122</v>
      </c>
      <c r="D118" s="27"/>
      <c r="E118" s="59">
        <v>56.59</v>
      </c>
      <c r="F118" s="59">
        <v>1685.7</v>
      </c>
      <c r="G118" s="68">
        <f t="shared" si="2"/>
        <v>1742.29</v>
      </c>
      <c r="H118" s="26">
        <v>0.55000000000000004</v>
      </c>
      <c r="I118" s="26">
        <v>1</v>
      </c>
      <c r="J118" s="84"/>
      <c r="K118" s="85"/>
      <c r="L118" s="84"/>
      <c r="M118" s="84"/>
      <c r="N118" s="83"/>
      <c r="O118" s="83"/>
      <c r="P118" s="25"/>
      <c r="Q118" s="25"/>
    </row>
    <row r="119" spans="1:17" s="6" customFormat="1" x14ac:dyDescent="0.2">
      <c r="A119" s="31" t="s">
        <v>331</v>
      </c>
      <c r="B119" s="127">
        <f>Savings!A117</f>
        <v>39</v>
      </c>
      <c r="C119" s="25" t="s">
        <v>120</v>
      </c>
      <c r="D119" s="27" t="s">
        <v>26</v>
      </c>
      <c r="E119" s="59">
        <v>32.878999999999998</v>
      </c>
      <c r="F119" s="59">
        <v>521.66999999999996</v>
      </c>
      <c r="G119" s="68">
        <f t="shared" si="2"/>
        <v>554.54899999999998</v>
      </c>
      <c r="H119" s="26">
        <v>0.08</v>
      </c>
      <c r="I119" s="26">
        <v>0.33</v>
      </c>
      <c r="J119" s="84"/>
      <c r="K119" s="85"/>
      <c r="L119" s="84"/>
      <c r="M119" s="84"/>
      <c r="N119" s="83"/>
      <c r="O119" s="83"/>
      <c r="P119" s="25"/>
      <c r="Q119" s="25"/>
    </row>
    <row r="120" spans="1:17" s="6" customFormat="1" x14ac:dyDescent="0.2">
      <c r="A120" s="31" t="s">
        <v>331</v>
      </c>
      <c r="B120" s="127"/>
      <c r="C120" s="25" t="s">
        <v>267</v>
      </c>
      <c r="D120" s="27"/>
      <c r="E120" s="59">
        <v>131.52000000000001</v>
      </c>
      <c r="F120" s="59">
        <v>2086.6999999999998</v>
      </c>
      <c r="G120" s="68">
        <f t="shared" si="2"/>
        <v>2218.2199999999998</v>
      </c>
      <c r="H120" s="26">
        <v>0.15</v>
      </c>
      <c r="I120" s="26">
        <v>0.66</v>
      </c>
      <c r="J120" s="84"/>
      <c r="K120" s="85"/>
      <c r="L120" s="84"/>
      <c r="M120" s="84"/>
      <c r="N120" s="83"/>
      <c r="O120" s="83"/>
      <c r="P120" s="25"/>
      <c r="Q120" s="25"/>
    </row>
    <row r="121" spans="1:17" s="6" customFormat="1" x14ac:dyDescent="0.2">
      <c r="A121" s="31" t="s">
        <v>331</v>
      </c>
      <c r="B121" s="127"/>
      <c r="C121" s="25" t="s">
        <v>122</v>
      </c>
      <c r="D121" s="27"/>
      <c r="E121" s="59">
        <v>298.89999999999998</v>
      </c>
      <c r="F121" s="59">
        <v>4742.3999999999996</v>
      </c>
      <c r="G121" s="68">
        <f t="shared" si="2"/>
        <v>5041.2999999999993</v>
      </c>
      <c r="H121" s="26">
        <v>0.23</v>
      </c>
      <c r="I121" s="26">
        <v>1</v>
      </c>
      <c r="J121" s="84"/>
      <c r="K121" s="85"/>
      <c r="L121" s="84"/>
      <c r="M121" s="84"/>
      <c r="N121" s="83"/>
      <c r="O121" s="83"/>
      <c r="P121" s="25"/>
      <c r="Q121" s="25"/>
    </row>
    <row r="122" spans="1:17" s="6" customFormat="1" ht="25.5" x14ac:dyDescent="0.2">
      <c r="A122" s="31" t="s">
        <v>331</v>
      </c>
      <c r="B122" s="127">
        <f>Savings!A120</f>
        <v>40</v>
      </c>
      <c r="C122" s="25" t="s">
        <v>120</v>
      </c>
      <c r="D122" s="27" t="s">
        <v>52</v>
      </c>
      <c r="E122" s="59">
        <v>4.1116999999999999</v>
      </c>
      <c r="F122" s="59">
        <v>18.279</v>
      </c>
      <c r="G122" s="68">
        <f t="shared" si="2"/>
        <v>22.390699999999999</v>
      </c>
      <c r="H122" s="26">
        <v>0.05</v>
      </c>
      <c r="I122" s="26">
        <v>0.33</v>
      </c>
      <c r="J122" s="84"/>
      <c r="K122" s="85"/>
      <c r="L122" s="84"/>
      <c r="M122" s="84"/>
      <c r="N122" s="83"/>
      <c r="O122" s="83"/>
      <c r="P122" s="25"/>
      <c r="Q122" s="25"/>
    </row>
    <row r="123" spans="1:17" s="6" customFormat="1" x14ac:dyDescent="0.2">
      <c r="A123" s="31" t="s">
        <v>331</v>
      </c>
      <c r="B123" s="127"/>
      <c r="C123" s="25" t="s">
        <v>267</v>
      </c>
      <c r="D123" s="27"/>
      <c r="E123" s="59">
        <v>16.41</v>
      </c>
      <c r="F123" s="59">
        <v>72.95</v>
      </c>
      <c r="G123" s="68">
        <f t="shared" si="2"/>
        <v>89.36</v>
      </c>
      <c r="H123" s="26">
        <v>0.1</v>
      </c>
      <c r="I123" s="26">
        <v>0.66</v>
      </c>
      <c r="J123" s="84"/>
      <c r="K123" s="85"/>
      <c r="L123" s="84"/>
      <c r="M123" s="84"/>
      <c r="N123" s="83"/>
      <c r="O123" s="83"/>
      <c r="P123" s="25"/>
      <c r="Q123" s="25"/>
    </row>
    <row r="124" spans="1:17" s="6" customFormat="1" x14ac:dyDescent="0.2">
      <c r="A124" s="31" t="s">
        <v>331</v>
      </c>
      <c r="B124" s="127"/>
      <c r="C124" s="25" t="s">
        <v>122</v>
      </c>
      <c r="D124" s="27"/>
      <c r="E124" s="59">
        <v>37.154000000000003</v>
      </c>
      <c r="F124" s="59">
        <v>165.16</v>
      </c>
      <c r="G124" s="68">
        <f t="shared" si="2"/>
        <v>202.31399999999999</v>
      </c>
      <c r="H124" s="26">
        <v>0.15</v>
      </c>
      <c r="I124" s="26">
        <v>1</v>
      </c>
      <c r="J124" s="84"/>
      <c r="K124" s="85"/>
      <c r="L124" s="84"/>
      <c r="M124" s="84"/>
      <c r="N124" s="83"/>
      <c r="O124" s="83"/>
      <c r="P124" s="25"/>
      <c r="Q124" s="25"/>
    </row>
    <row r="125" spans="1:17" s="6" customFormat="1" ht="25.5" x14ac:dyDescent="0.2">
      <c r="A125" s="31" t="s">
        <v>331</v>
      </c>
      <c r="B125" s="127">
        <f>Savings!A123</f>
        <v>41</v>
      </c>
      <c r="C125" s="25" t="s">
        <v>120</v>
      </c>
      <c r="D125" s="27" t="s">
        <v>53</v>
      </c>
      <c r="E125" s="59">
        <v>8.6242000000000001</v>
      </c>
      <c r="F125" s="59">
        <v>2.2057000000000002</v>
      </c>
      <c r="G125" s="68">
        <f t="shared" si="2"/>
        <v>10.8299</v>
      </c>
      <c r="H125" s="26">
        <v>0.15</v>
      </c>
      <c r="I125" s="26">
        <v>0.33</v>
      </c>
      <c r="J125" s="84"/>
      <c r="K125" s="85"/>
      <c r="L125" s="84"/>
      <c r="M125" s="84"/>
      <c r="N125" s="83"/>
      <c r="O125" s="83"/>
      <c r="P125" s="25"/>
      <c r="Q125" s="25"/>
    </row>
    <row r="126" spans="1:17" s="6" customFormat="1" x14ac:dyDescent="0.2">
      <c r="A126" s="31" t="s">
        <v>331</v>
      </c>
      <c r="B126" s="127"/>
      <c r="C126" s="25" t="s">
        <v>267</v>
      </c>
      <c r="D126" s="27"/>
      <c r="E126" s="59">
        <v>45.994</v>
      </c>
      <c r="F126" s="59">
        <v>11.763</v>
      </c>
      <c r="G126" s="68">
        <f t="shared" si="2"/>
        <v>57.756999999999998</v>
      </c>
      <c r="H126" s="26">
        <v>0.4</v>
      </c>
      <c r="I126" s="26">
        <v>0.66</v>
      </c>
      <c r="J126" s="84"/>
      <c r="K126" s="85"/>
      <c r="L126" s="84"/>
      <c r="M126" s="84"/>
      <c r="N126" s="83"/>
      <c r="O126" s="83"/>
      <c r="P126" s="25"/>
      <c r="Q126" s="25"/>
    </row>
    <row r="127" spans="1:17" s="6" customFormat="1" x14ac:dyDescent="0.2">
      <c r="A127" s="31" t="s">
        <v>331</v>
      </c>
      <c r="B127" s="127"/>
      <c r="C127" s="25" t="s">
        <v>122</v>
      </c>
      <c r="D127" s="27"/>
      <c r="E127" s="59">
        <v>121.94</v>
      </c>
      <c r="F127" s="59">
        <v>31.187000000000001</v>
      </c>
      <c r="G127" s="68">
        <f t="shared" si="2"/>
        <v>153.12700000000001</v>
      </c>
      <c r="H127" s="26">
        <v>0.7</v>
      </c>
      <c r="I127" s="26">
        <v>1</v>
      </c>
      <c r="J127" s="84"/>
      <c r="K127" s="85"/>
      <c r="L127" s="84"/>
      <c r="M127" s="84"/>
      <c r="N127" s="83"/>
      <c r="O127" s="83"/>
      <c r="P127" s="25"/>
      <c r="Q127" s="25"/>
    </row>
    <row r="128" spans="1:17" s="6" customFormat="1" x14ac:dyDescent="0.2">
      <c r="A128" s="31" t="s">
        <v>331</v>
      </c>
      <c r="B128" s="127">
        <f>Savings!A126</f>
        <v>42</v>
      </c>
      <c r="C128" s="25" t="s">
        <v>120</v>
      </c>
      <c r="D128" s="27" t="s">
        <v>56</v>
      </c>
      <c r="E128" s="59">
        <v>2.0644</v>
      </c>
      <c r="F128" s="59">
        <v>54.536000000000001</v>
      </c>
      <c r="G128" s="68">
        <f t="shared" si="2"/>
        <v>56.6004</v>
      </c>
      <c r="H128" s="26">
        <v>0.05</v>
      </c>
      <c r="I128" s="26">
        <v>0.33</v>
      </c>
      <c r="J128" s="84"/>
      <c r="K128" s="85"/>
      <c r="L128" s="84"/>
      <c r="M128" s="84"/>
      <c r="N128" s="83"/>
      <c r="O128" s="83"/>
      <c r="P128" s="25"/>
      <c r="Q128" s="25"/>
    </row>
    <row r="129" spans="1:17" s="6" customFormat="1" x14ac:dyDescent="0.2">
      <c r="A129" s="31" t="s">
        <v>331</v>
      </c>
      <c r="B129" s="127"/>
      <c r="C129" s="25" t="s">
        <v>267</v>
      </c>
      <c r="D129" s="27"/>
      <c r="E129" s="59">
        <v>8.2575000000000003</v>
      </c>
      <c r="F129" s="59">
        <v>218.14</v>
      </c>
      <c r="G129" s="68">
        <f t="shared" si="2"/>
        <v>226.39749999999998</v>
      </c>
      <c r="H129" s="26">
        <v>0.1</v>
      </c>
      <c r="I129" s="26">
        <v>0.66</v>
      </c>
      <c r="J129" s="84"/>
      <c r="K129" s="85"/>
      <c r="L129" s="84"/>
      <c r="M129" s="84"/>
      <c r="N129" s="83"/>
      <c r="O129" s="83"/>
      <c r="P129" s="25"/>
      <c r="Q129" s="25"/>
    </row>
    <row r="130" spans="1:17" s="6" customFormat="1" x14ac:dyDescent="0.2">
      <c r="A130" s="31" t="s">
        <v>331</v>
      </c>
      <c r="B130" s="127"/>
      <c r="C130" s="25" t="s">
        <v>122</v>
      </c>
      <c r="D130" s="27"/>
      <c r="E130" s="59">
        <v>25.023</v>
      </c>
      <c r="F130" s="59">
        <v>661.04</v>
      </c>
      <c r="G130" s="68">
        <f t="shared" si="2"/>
        <v>686.06299999999999</v>
      </c>
      <c r="H130" s="26">
        <v>0.2</v>
      </c>
      <c r="I130" s="26">
        <v>1</v>
      </c>
      <c r="J130" s="84"/>
      <c r="K130" s="85"/>
      <c r="L130" s="84"/>
      <c r="M130" s="84"/>
      <c r="N130" s="83"/>
      <c r="O130" s="83"/>
      <c r="P130" s="25"/>
      <c r="Q130" s="25"/>
    </row>
    <row r="131" spans="1:17" s="6" customFormat="1" x14ac:dyDescent="0.2">
      <c r="A131" s="31" t="s">
        <v>331</v>
      </c>
      <c r="B131" s="127">
        <f>Savings!A129</f>
        <v>43</v>
      </c>
      <c r="C131" s="25" t="s">
        <v>120</v>
      </c>
      <c r="D131" s="27" t="s">
        <v>58</v>
      </c>
      <c r="E131" s="59">
        <v>1.3713</v>
      </c>
      <c r="F131" s="59">
        <v>18.629000000000001</v>
      </c>
      <c r="G131" s="68">
        <f t="shared" si="2"/>
        <v>20.000300000000003</v>
      </c>
      <c r="H131" s="26">
        <v>0.05</v>
      </c>
      <c r="I131" s="26">
        <v>0.33</v>
      </c>
      <c r="J131" s="84"/>
      <c r="K131" s="85"/>
      <c r="L131" s="84"/>
      <c r="M131" s="84"/>
      <c r="N131" s="83"/>
      <c r="O131" s="83"/>
      <c r="P131" s="25"/>
      <c r="Q131" s="25"/>
    </row>
    <row r="132" spans="1:17" s="6" customFormat="1" x14ac:dyDescent="0.2">
      <c r="A132" s="31" t="s">
        <v>331</v>
      </c>
      <c r="B132" s="127"/>
      <c r="C132" s="25" t="s">
        <v>267</v>
      </c>
      <c r="D132" s="27"/>
      <c r="E132" s="59">
        <v>5.4854000000000003</v>
      </c>
      <c r="F132" s="59">
        <v>74.513999999999996</v>
      </c>
      <c r="G132" s="68">
        <f t="shared" si="2"/>
        <v>79.999399999999994</v>
      </c>
      <c r="H132" s="26">
        <v>0.1</v>
      </c>
      <c r="I132" s="26">
        <v>0.66</v>
      </c>
      <c r="J132" s="84"/>
      <c r="K132" s="85"/>
      <c r="L132" s="84"/>
      <c r="M132" s="84"/>
      <c r="N132" s="83"/>
      <c r="O132" s="83"/>
      <c r="P132" s="25"/>
      <c r="Q132" s="25"/>
    </row>
    <row r="133" spans="1:17" s="6" customFormat="1" x14ac:dyDescent="0.2">
      <c r="A133" s="31" t="s">
        <v>331</v>
      </c>
      <c r="B133" s="127"/>
      <c r="C133" s="25" t="s">
        <v>122</v>
      </c>
      <c r="D133" s="27"/>
      <c r="E133" s="59">
        <v>12.467000000000001</v>
      </c>
      <c r="F133" s="59">
        <v>169.35</v>
      </c>
      <c r="G133" s="68">
        <f t="shared" si="2"/>
        <v>181.81700000000001</v>
      </c>
      <c r="H133" s="26">
        <v>0.15</v>
      </c>
      <c r="I133" s="26">
        <v>1</v>
      </c>
      <c r="J133" s="84"/>
      <c r="K133" s="85"/>
      <c r="L133" s="84"/>
      <c r="M133" s="84"/>
      <c r="N133" s="83"/>
      <c r="O133" s="83"/>
      <c r="P133" s="25"/>
      <c r="Q133" s="25"/>
    </row>
    <row r="134" spans="1:17" s="6" customFormat="1" x14ac:dyDescent="0.2">
      <c r="A134" s="29"/>
      <c r="B134" s="127"/>
      <c r="C134" s="25"/>
      <c r="D134" s="27"/>
      <c r="E134" s="33"/>
      <c r="F134" s="33"/>
      <c r="G134" s="68"/>
      <c r="H134" s="26"/>
      <c r="I134" s="26"/>
      <c r="J134" s="25"/>
      <c r="K134" s="25"/>
      <c r="L134" s="25"/>
      <c r="M134" s="25"/>
      <c r="N134" s="25"/>
      <c r="O134" s="25"/>
      <c r="P134" s="25"/>
      <c r="Q134" s="25"/>
    </row>
    <row r="135" spans="1:17" s="6" customFormat="1" x14ac:dyDescent="0.2">
      <c r="A135" s="29"/>
      <c r="B135" s="127"/>
      <c r="C135" s="25"/>
      <c r="D135" s="27"/>
      <c r="E135" s="33"/>
      <c r="F135" s="33"/>
      <c r="G135" s="68"/>
      <c r="H135" s="26"/>
      <c r="I135" s="26"/>
      <c r="J135" s="25"/>
      <c r="K135" s="25"/>
      <c r="L135" s="25"/>
      <c r="M135" s="25"/>
      <c r="N135" s="25"/>
      <c r="O135" s="25"/>
      <c r="P135" s="25"/>
      <c r="Q135" s="25"/>
    </row>
    <row r="136" spans="1:17" s="6" customFormat="1" x14ac:dyDescent="0.2">
      <c r="A136" s="29"/>
      <c r="B136" s="127"/>
      <c r="C136" s="25"/>
      <c r="D136" s="27"/>
      <c r="E136" s="33"/>
      <c r="F136" s="33"/>
      <c r="G136" s="68"/>
      <c r="H136" s="26"/>
      <c r="I136" s="26"/>
      <c r="J136" s="25"/>
      <c r="K136" s="25"/>
      <c r="L136" s="25"/>
      <c r="M136" s="25"/>
      <c r="N136" s="25"/>
      <c r="O136" s="25"/>
      <c r="P136" s="25"/>
      <c r="Q136" s="25"/>
    </row>
    <row r="137" spans="1:17" s="6" customFormat="1" x14ac:dyDescent="0.2">
      <c r="A137" s="29"/>
      <c r="B137" s="127"/>
      <c r="C137" s="25"/>
      <c r="D137" s="27"/>
      <c r="E137" s="33"/>
      <c r="F137" s="33"/>
      <c r="G137" s="68"/>
      <c r="H137" s="26"/>
      <c r="I137" s="26"/>
      <c r="J137" s="25"/>
      <c r="K137" s="25"/>
      <c r="L137" s="25"/>
      <c r="M137" s="25"/>
      <c r="N137" s="25"/>
      <c r="O137" s="25"/>
      <c r="P137" s="25"/>
      <c r="Q137" s="25"/>
    </row>
    <row r="138" spans="1:17" s="6" customFormat="1" x14ac:dyDescent="0.2">
      <c r="A138" s="29"/>
      <c r="B138" s="127"/>
      <c r="C138" s="25"/>
      <c r="D138" s="27"/>
      <c r="E138" s="33"/>
      <c r="F138" s="33"/>
      <c r="G138" s="68"/>
      <c r="H138" s="26"/>
      <c r="I138" s="26"/>
      <c r="J138" s="25"/>
      <c r="K138" s="25"/>
      <c r="L138" s="25"/>
      <c r="M138" s="25"/>
      <c r="N138" s="25"/>
      <c r="O138" s="25"/>
      <c r="P138" s="25"/>
      <c r="Q138" s="25"/>
    </row>
    <row r="139" spans="1:17" s="6" customFormat="1" x14ac:dyDescent="0.2">
      <c r="A139" s="29"/>
      <c r="B139" s="127"/>
      <c r="C139" s="25"/>
      <c r="D139" s="27"/>
      <c r="E139" s="33"/>
      <c r="F139" s="33"/>
      <c r="G139" s="68"/>
      <c r="H139" s="26"/>
      <c r="I139" s="26"/>
      <c r="J139" s="25"/>
      <c r="K139" s="25"/>
      <c r="L139" s="25"/>
      <c r="M139" s="25"/>
      <c r="N139" s="25"/>
      <c r="O139" s="25"/>
      <c r="P139" s="25"/>
      <c r="Q139" s="25"/>
    </row>
  </sheetData>
  <mergeCells count="45">
    <mergeCell ref="B137:B139"/>
    <mergeCell ref="B119:B121"/>
    <mergeCell ref="B122:B124"/>
    <mergeCell ref="B125:B127"/>
    <mergeCell ref="B128:B130"/>
    <mergeCell ref="B131:B133"/>
    <mergeCell ref="B134:B136"/>
    <mergeCell ref="B116:B118"/>
    <mergeCell ref="B83:B85"/>
    <mergeCell ref="B86:B88"/>
    <mergeCell ref="B89:B91"/>
    <mergeCell ref="B92:B94"/>
    <mergeCell ref="B95:B97"/>
    <mergeCell ref="B98:B100"/>
    <mergeCell ref="B101:B103"/>
    <mergeCell ref="B104:B106"/>
    <mergeCell ref="B107:B109"/>
    <mergeCell ref="B110:B112"/>
    <mergeCell ref="B113:B115"/>
    <mergeCell ref="B80:B82"/>
    <mergeCell ref="B47:B49"/>
    <mergeCell ref="B50:B52"/>
    <mergeCell ref="B53:B55"/>
    <mergeCell ref="B56:B58"/>
    <mergeCell ref="B59:B61"/>
    <mergeCell ref="B62:B64"/>
    <mergeCell ref="B65:B67"/>
    <mergeCell ref="B68:B70"/>
    <mergeCell ref="B71:B73"/>
    <mergeCell ref="B74:B76"/>
    <mergeCell ref="B77:B79"/>
    <mergeCell ref="B44:B46"/>
    <mergeCell ref="B23:B25"/>
    <mergeCell ref="B26:B28"/>
    <mergeCell ref="B29:B31"/>
    <mergeCell ref="B32:B34"/>
    <mergeCell ref="B35:B37"/>
    <mergeCell ref="B38:B40"/>
    <mergeCell ref="B41:B43"/>
    <mergeCell ref="B20:B22"/>
    <mergeCell ref="B5:B7"/>
    <mergeCell ref="B8:B10"/>
    <mergeCell ref="B11:B13"/>
    <mergeCell ref="B14:B16"/>
    <mergeCell ref="B17:B19"/>
  </mergeCells>
  <hyperlinks>
    <hyperlink ref="A1" location="Contents!A1" display="Contents"/>
  </hyperlink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55"/>
  <sheetViews>
    <sheetView workbookViewId="0">
      <pane xSplit="3" ySplit="2" topLeftCell="D3" activePane="bottomRight" state="frozen"/>
      <selection pane="topRight" activeCell="D1" sqref="D1"/>
      <selection pane="bottomLeft" activeCell="A3" sqref="A3"/>
      <selection pane="bottomRight" activeCell="E3" sqref="E3"/>
    </sheetView>
  </sheetViews>
  <sheetFormatPr defaultRowHeight="12.75" x14ac:dyDescent="0.2"/>
  <cols>
    <col min="1" max="1" width="22" style="29" customWidth="1"/>
    <col min="2" max="2" width="3" style="24" bestFit="1" customWidth="1"/>
    <col min="3" max="3" width="4" style="25" bestFit="1" customWidth="1"/>
    <col min="4" max="4" width="48" style="27" customWidth="1"/>
    <col min="5" max="5" width="17.140625" style="33" customWidth="1"/>
    <col min="6" max="6" width="13.42578125" style="26" bestFit="1" customWidth="1"/>
    <col min="7" max="7" width="12" style="26" bestFit="1" customWidth="1"/>
    <col min="8" max="8" width="13.42578125" style="38" customWidth="1"/>
    <col min="9" max="9" width="23.140625" style="25" bestFit="1" customWidth="1"/>
    <col min="10" max="12" width="10.28515625" style="25" bestFit="1" customWidth="1"/>
    <col min="13" max="17" width="9.140625" style="25"/>
  </cols>
  <sheetData>
    <row r="1" spans="1:13" x14ac:dyDescent="0.2">
      <c r="E1" s="40"/>
    </row>
    <row r="2" spans="1:13" ht="25.5" x14ac:dyDescent="0.2">
      <c r="B2" s="34"/>
      <c r="C2" s="27"/>
      <c r="D2" s="27" t="s">
        <v>36</v>
      </c>
      <c r="E2" s="47" t="s">
        <v>243</v>
      </c>
      <c r="F2" s="35" t="s">
        <v>61</v>
      </c>
      <c r="G2" s="35" t="s">
        <v>62</v>
      </c>
      <c r="H2" s="45" t="s">
        <v>73</v>
      </c>
    </row>
    <row r="3" spans="1:13" ht="25.5" x14ac:dyDescent="0.2">
      <c r="A3" s="32" t="s">
        <v>45</v>
      </c>
      <c r="B3" s="127">
        <f>Savings!A3</f>
        <v>1</v>
      </c>
      <c r="C3" s="25">
        <f>Savings!B3</f>
        <v>1</v>
      </c>
      <c r="D3" s="27" t="s">
        <v>80</v>
      </c>
      <c r="E3" s="59">
        <v>194.86</v>
      </c>
      <c r="F3" s="26">
        <v>0.1</v>
      </c>
      <c r="G3" s="26">
        <v>0.33</v>
      </c>
      <c r="K3" s="56"/>
      <c r="L3" s="58"/>
      <c r="M3" s="58"/>
    </row>
    <row r="4" spans="1:13" x14ac:dyDescent="0.2">
      <c r="A4" s="28" t="s">
        <v>45</v>
      </c>
      <c r="B4" s="127"/>
      <c r="C4" s="25">
        <f>Savings!B4</f>
        <v>2</v>
      </c>
      <c r="D4" s="27" t="s">
        <v>28</v>
      </c>
      <c r="E4" s="59">
        <v>974.24</v>
      </c>
      <c r="F4" s="26">
        <v>0.25</v>
      </c>
      <c r="G4" s="26">
        <v>0.66</v>
      </c>
      <c r="K4" s="56"/>
      <c r="L4" s="58"/>
      <c r="M4" s="58"/>
    </row>
    <row r="5" spans="1:13" x14ac:dyDescent="0.2">
      <c r="A5" s="28" t="s">
        <v>45</v>
      </c>
      <c r="B5" s="127"/>
      <c r="C5" s="25">
        <f>Savings!B5</f>
        <v>3</v>
      </c>
      <c r="D5" s="27" t="s">
        <v>29</v>
      </c>
      <c r="E5" s="59">
        <v>2656.7</v>
      </c>
      <c r="F5" s="26">
        <v>0.45</v>
      </c>
      <c r="G5" s="26">
        <v>1</v>
      </c>
      <c r="K5" s="56"/>
      <c r="L5" s="58"/>
      <c r="M5" s="58"/>
    </row>
    <row r="6" spans="1:13" ht="25.5" x14ac:dyDescent="0.2">
      <c r="A6" s="28" t="s">
        <v>45</v>
      </c>
      <c r="B6" s="127">
        <f>Savings!A6</f>
        <v>2</v>
      </c>
      <c r="C6" s="25">
        <f>Savings!B6</f>
        <v>4</v>
      </c>
      <c r="D6" s="27" t="s">
        <v>111</v>
      </c>
      <c r="E6" s="59">
        <v>187.67</v>
      </c>
      <c r="F6" s="26">
        <v>0.1</v>
      </c>
      <c r="G6" s="26">
        <v>0.33</v>
      </c>
      <c r="J6" s="56"/>
      <c r="K6" s="56"/>
      <c r="L6" s="58"/>
      <c r="M6" s="58"/>
    </row>
    <row r="7" spans="1:13" x14ac:dyDescent="0.2">
      <c r="A7" s="28" t="s">
        <v>45</v>
      </c>
      <c r="B7" s="127"/>
      <c r="C7" s="25">
        <f>Savings!B7</f>
        <v>5</v>
      </c>
      <c r="D7" s="27" t="s">
        <v>28</v>
      </c>
      <c r="E7" s="59">
        <v>750.34</v>
      </c>
      <c r="F7" s="26">
        <v>0.2</v>
      </c>
      <c r="G7" s="26">
        <v>0.66</v>
      </c>
      <c r="J7" s="56"/>
      <c r="K7" s="56"/>
      <c r="L7" s="58"/>
      <c r="M7" s="58"/>
    </row>
    <row r="8" spans="1:13" x14ac:dyDescent="0.2">
      <c r="A8" s="28" t="s">
        <v>45</v>
      </c>
      <c r="B8" s="127"/>
      <c r="C8" s="25">
        <f>Savings!B8</f>
        <v>6</v>
      </c>
      <c r="D8" s="27" t="s">
        <v>29</v>
      </c>
      <c r="E8" s="59">
        <v>1533.8</v>
      </c>
      <c r="F8" s="26">
        <v>0.27</v>
      </c>
      <c r="G8" s="26">
        <v>1</v>
      </c>
      <c r="J8" s="56"/>
      <c r="K8" s="56"/>
      <c r="L8" s="58"/>
      <c r="M8" s="58"/>
    </row>
    <row r="9" spans="1:13" ht="25.5" x14ac:dyDescent="0.2">
      <c r="A9" s="28" t="s">
        <v>45</v>
      </c>
      <c r="B9" s="127">
        <f>Savings!A9</f>
        <v>3</v>
      </c>
      <c r="C9" s="25">
        <f>Savings!B9</f>
        <v>7</v>
      </c>
      <c r="D9" s="27" t="s">
        <v>81</v>
      </c>
      <c r="E9" s="59">
        <v>30.463000000000001</v>
      </c>
      <c r="F9" s="26">
        <v>0.1</v>
      </c>
      <c r="G9" s="26">
        <v>0.33</v>
      </c>
      <c r="J9" s="56"/>
      <c r="K9" s="56"/>
      <c r="L9" s="58"/>
      <c r="M9" s="58"/>
    </row>
    <row r="10" spans="1:13" x14ac:dyDescent="0.2">
      <c r="A10" s="28" t="s">
        <v>45</v>
      </c>
      <c r="B10" s="127"/>
      <c r="C10" s="25">
        <f>Savings!B10</f>
        <v>8</v>
      </c>
      <c r="D10" s="27" t="s">
        <v>28</v>
      </c>
      <c r="E10" s="59">
        <v>121.85</v>
      </c>
      <c r="F10" s="26">
        <v>0.2</v>
      </c>
      <c r="G10" s="26">
        <v>0.66</v>
      </c>
      <c r="J10" s="56"/>
      <c r="K10" s="56"/>
      <c r="L10" s="58"/>
      <c r="M10" s="58"/>
    </row>
    <row r="11" spans="1:13" x14ac:dyDescent="0.2">
      <c r="A11" s="28" t="s">
        <v>45</v>
      </c>
      <c r="B11" s="127"/>
      <c r="C11" s="25">
        <f>Savings!B11</f>
        <v>9</v>
      </c>
      <c r="D11" s="27" t="s">
        <v>29</v>
      </c>
      <c r="E11" s="59">
        <v>249.23</v>
      </c>
      <c r="F11" s="26">
        <v>0.27</v>
      </c>
      <c r="G11" s="26">
        <v>1</v>
      </c>
      <c r="J11" s="56"/>
      <c r="K11" s="56"/>
      <c r="L11" s="58"/>
      <c r="M11" s="58"/>
    </row>
    <row r="12" spans="1:13" ht="25.5" x14ac:dyDescent="0.2">
      <c r="A12" s="28" t="s">
        <v>45</v>
      </c>
      <c r="B12" s="127">
        <f>Savings!A12</f>
        <v>4</v>
      </c>
      <c r="C12" s="25">
        <f>Savings!B12</f>
        <v>10</v>
      </c>
      <c r="D12" s="27" t="s">
        <v>82</v>
      </c>
      <c r="E12" s="59">
        <v>81.841999999999999</v>
      </c>
      <c r="F12" s="26">
        <v>0.1</v>
      </c>
      <c r="G12" s="26">
        <v>0.33</v>
      </c>
      <c r="J12" s="56"/>
      <c r="K12" s="56"/>
      <c r="L12" s="58"/>
      <c r="M12" s="58"/>
    </row>
    <row r="13" spans="1:13" x14ac:dyDescent="0.2">
      <c r="A13" s="28" t="s">
        <v>45</v>
      </c>
      <c r="B13" s="127"/>
      <c r="C13" s="25">
        <f>Savings!B13</f>
        <v>11</v>
      </c>
      <c r="D13" s="27" t="s">
        <v>28</v>
      </c>
      <c r="E13" s="59">
        <v>327.32</v>
      </c>
      <c r="F13" s="26">
        <v>0.2</v>
      </c>
      <c r="G13" s="26">
        <v>0.66</v>
      </c>
      <c r="J13" s="56"/>
      <c r="K13" s="56"/>
      <c r="L13" s="58"/>
      <c r="M13" s="58"/>
    </row>
    <row r="14" spans="1:13" x14ac:dyDescent="0.2">
      <c r="A14" s="28" t="s">
        <v>45</v>
      </c>
      <c r="B14" s="127"/>
      <c r="C14" s="25">
        <f>Savings!B14</f>
        <v>12</v>
      </c>
      <c r="D14" s="27" t="s">
        <v>29</v>
      </c>
      <c r="E14" s="59">
        <v>669.4</v>
      </c>
      <c r="F14" s="26">
        <v>0.27</v>
      </c>
      <c r="G14" s="26">
        <v>1</v>
      </c>
      <c r="J14" s="56"/>
      <c r="K14" s="56"/>
      <c r="L14" s="58"/>
      <c r="M14" s="58"/>
    </row>
    <row r="15" spans="1:13" ht="25.5" x14ac:dyDescent="0.2">
      <c r="A15" s="28" t="s">
        <v>45</v>
      </c>
      <c r="B15" s="127">
        <f>Savings!A15</f>
        <v>5</v>
      </c>
      <c r="C15" s="25">
        <f>Savings!B15</f>
        <v>13</v>
      </c>
      <c r="D15" s="27" t="s">
        <v>83</v>
      </c>
      <c r="E15" s="59">
        <v>107.43</v>
      </c>
      <c r="F15" s="26">
        <v>0.1</v>
      </c>
      <c r="G15" s="26">
        <v>0.33</v>
      </c>
      <c r="J15" s="56"/>
      <c r="K15" s="56"/>
      <c r="L15" s="58"/>
      <c r="M15" s="58"/>
    </row>
    <row r="16" spans="1:13" x14ac:dyDescent="0.2">
      <c r="A16" s="28" t="s">
        <v>45</v>
      </c>
      <c r="B16" s="127"/>
      <c r="C16" s="25">
        <f>Savings!B16</f>
        <v>14</v>
      </c>
      <c r="D16" s="27" t="s">
        <v>28</v>
      </c>
      <c r="E16" s="59">
        <v>429.61</v>
      </c>
      <c r="F16" s="26">
        <v>0.2</v>
      </c>
      <c r="G16" s="26">
        <v>0.66</v>
      </c>
      <c r="J16" s="56"/>
      <c r="K16" s="56"/>
      <c r="L16" s="58"/>
      <c r="M16" s="58"/>
    </row>
    <row r="17" spans="1:13" x14ac:dyDescent="0.2">
      <c r="A17" s="28" t="s">
        <v>45</v>
      </c>
      <c r="B17" s="127"/>
      <c r="C17" s="25">
        <f>Savings!B17</f>
        <v>15</v>
      </c>
      <c r="D17" s="27" t="s">
        <v>29</v>
      </c>
      <c r="E17" s="59">
        <v>878.38</v>
      </c>
      <c r="F17" s="26">
        <v>0.27</v>
      </c>
      <c r="G17" s="26">
        <v>1</v>
      </c>
      <c r="J17" s="56"/>
      <c r="K17" s="56"/>
      <c r="L17" s="58"/>
      <c r="M17" s="58"/>
    </row>
    <row r="18" spans="1:13" ht="25.5" x14ac:dyDescent="0.2">
      <c r="A18" s="28" t="s">
        <v>45</v>
      </c>
      <c r="B18" s="127">
        <f>Savings!A18</f>
        <v>6</v>
      </c>
      <c r="C18" s="25">
        <f>Savings!B18</f>
        <v>16</v>
      </c>
      <c r="D18" s="27" t="s">
        <v>84</v>
      </c>
      <c r="E18" s="59">
        <v>8.6254000000000008</v>
      </c>
      <c r="F18" s="26">
        <v>0.05</v>
      </c>
      <c r="G18" s="26">
        <v>0.33</v>
      </c>
      <c r="J18" s="56"/>
      <c r="K18" s="56"/>
      <c r="L18" s="58"/>
      <c r="M18" s="58"/>
    </row>
    <row r="19" spans="1:13" x14ac:dyDescent="0.2">
      <c r="A19" s="28" t="s">
        <v>45</v>
      </c>
      <c r="B19" s="127"/>
      <c r="C19" s="25">
        <f>Savings!B19</f>
        <v>17</v>
      </c>
      <c r="D19" s="27" t="s">
        <v>28</v>
      </c>
      <c r="E19" s="59">
        <v>31.050999999999998</v>
      </c>
      <c r="F19" s="26">
        <v>0.09</v>
      </c>
      <c r="G19" s="26">
        <v>0.66</v>
      </c>
      <c r="J19" s="56"/>
      <c r="K19" s="56"/>
      <c r="L19" s="58"/>
      <c r="M19" s="58"/>
    </row>
    <row r="20" spans="1:13" x14ac:dyDescent="0.2">
      <c r="A20" s="28" t="s">
        <v>45</v>
      </c>
      <c r="B20" s="127"/>
      <c r="C20" s="25">
        <f>Savings!B20</f>
        <v>18</v>
      </c>
      <c r="D20" s="27" t="s">
        <v>29</v>
      </c>
      <c r="E20" s="59">
        <v>99.317999999999998</v>
      </c>
      <c r="F20" s="26">
        <v>0.19</v>
      </c>
      <c r="G20" s="26">
        <v>1</v>
      </c>
      <c r="J20" s="56"/>
      <c r="K20" s="56"/>
      <c r="L20" s="58"/>
      <c r="M20" s="58"/>
    </row>
    <row r="21" spans="1:13" ht="25.5" x14ac:dyDescent="0.2">
      <c r="A21" s="28" t="s">
        <v>45</v>
      </c>
      <c r="B21" s="127">
        <f>Savings!A21</f>
        <v>7</v>
      </c>
      <c r="C21" s="25">
        <f>Savings!B21</f>
        <v>19</v>
      </c>
      <c r="D21" s="27" t="s">
        <v>85</v>
      </c>
      <c r="E21" s="59">
        <v>18.145</v>
      </c>
      <c r="F21" s="26">
        <v>0.1</v>
      </c>
      <c r="G21" s="26">
        <v>0.33</v>
      </c>
      <c r="J21" s="56"/>
      <c r="K21" s="56"/>
      <c r="L21" s="58"/>
      <c r="M21" s="58"/>
    </row>
    <row r="22" spans="1:13" x14ac:dyDescent="0.2">
      <c r="A22" s="28" t="s">
        <v>45</v>
      </c>
      <c r="B22" s="127"/>
      <c r="C22" s="25">
        <f>Savings!B22</f>
        <v>20</v>
      </c>
      <c r="D22" s="27" t="s">
        <v>28</v>
      </c>
      <c r="E22" s="59">
        <v>72.578999999999994</v>
      </c>
      <c r="F22" s="26">
        <v>0.2</v>
      </c>
      <c r="G22" s="26">
        <v>0.66</v>
      </c>
      <c r="J22" s="56"/>
      <c r="K22" s="56"/>
      <c r="L22" s="58"/>
      <c r="M22" s="58"/>
    </row>
    <row r="23" spans="1:13" x14ac:dyDescent="0.2">
      <c r="A23" s="28" t="s">
        <v>45</v>
      </c>
      <c r="B23" s="127"/>
      <c r="C23" s="25">
        <f>Savings!B23</f>
        <v>21</v>
      </c>
      <c r="D23" s="27" t="s">
        <v>29</v>
      </c>
      <c r="E23" s="59">
        <v>148.44999999999999</v>
      </c>
      <c r="F23" s="26">
        <v>0.27</v>
      </c>
      <c r="G23" s="26">
        <v>1</v>
      </c>
      <c r="J23" s="56"/>
      <c r="K23" s="56"/>
      <c r="L23" s="58"/>
      <c r="M23" s="58"/>
    </row>
    <row r="24" spans="1:13" ht="25.5" x14ac:dyDescent="0.2">
      <c r="A24" s="28" t="s">
        <v>45</v>
      </c>
      <c r="B24" s="127">
        <f>Savings!A24</f>
        <v>8</v>
      </c>
      <c r="C24" s="25">
        <f>Savings!B24</f>
        <v>22</v>
      </c>
      <c r="D24" s="27" t="s">
        <v>86</v>
      </c>
      <c r="E24" s="59">
        <v>2.9331</v>
      </c>
      <c r="F24" s="26">
        <v>0.1</v>
      </c>
      <c r="G24" s="26">
        <v>0.33</v>
      </c>
      <c r="H24" s="38">
        <v>0.08</v>
      </c>
      <c r="J24" s="56"/>
      <c r="K24" s="56"/>
      <c r="L24" s="58"/>
      <c r="M24" s="58"/>
    </row>
    <row r="25" spans="1:13" x14ac:dyDescent="0.2">
      <c r="A25" s="28" t="s">
        <v>45</v>
      </c>
      <c r="B25" s="127"/>
      <c r="C25" s="25">
        <f>Savings!B25</f>
        <v>23</v>
      </c>
      <c r="D25" s="27" t="s">
        <v>28</v>
      </c>
      <c r="E25" s="59">
        <v>11.731999999999999</v>
      </c>
      <c r="F25" s="26">
        <v>0.2</v>
      </c>
      <c r="G25" s="26">
        <v>0.66</v>
      </c>
      <c r="H25" s="38">
        <v>0.08</v>
      </c>
      <c r="J25" s="56"/>
      <c r="K25" s="56"/>
      <c r="L25" s="58"/>
      <c r="M25" s="58"/>
    </row>
    <row r="26" spans="1:13" x14ac:dyDescent="0.2">
      <c r="A26" s="28" t="s">
        <v>45</v>
      </c>
      <c r="B26" s="127"/>
      <c r="C26" s="25">
        <f>Savings!B26</f>
        <v>24</v>
      </c>
      <c r="D26" s="27" t="s">
        <v>29</v>
      </c>
      <c r="E26" s="59">
        <v>22.22</v>
      </c>
      <c r="F26" s="26">
        <v>0.25</v>
      </c>
      <c r="G26" s="26">
        <v>1</v>
      </c>
      <c r="H26" s="38">
        <v>0.08</v>
      </c>
      <c r="J26" s="56"/>
      <c r="K26" s="56"/>
      <c r="L26" s="58"/>
      <c r="M26" s="58"/>
    </row>
    <row r="27" spans="1:13" ht="38.25" x14ac:dyDescent="0.2">
      <c r="A27" s="28" t="s">
        <v>45</v>
      </c>
      <c r="B27" s="127">
        <f>Savings!A27</f>
        <v>9</v>
      </c>
      <c r="C27" s="25">
        <f>Savings!B27</f>
        <v>25</v>
      </c>
      <c r="D27" s="27" t="s">
        <v>87</v>
      </c>
      <c r="E27" s="59">
        <v>288.27999999999997</v>
      </c>
      <c r="F27" s="26">
        <v>0.1</v>
      </c>
      <c r="G27" s="26">
        <v>0.33</v>
      </c>
      <c r="J27" s="56"/>
      <c r="K27" s="56"/>
      <c r="L27" s="58"/>
      <c r="M27" s="58"/>
    </row>
    <row r="28" spans="1:13" x14ac:dyDescent="0.2">
      <c r="A28" s="28" t="s">
        <v>45</v>
      </c>
      <c r="B28" s="127"/>
      <c r="C28" s="25">
        <f>Savings!B28</f>
        <v>26</v>
      </c>
      <c r="D28" s="27" t="s">
        <v>28</v>
      </c>
      <c r="E28" s="59">
        <v>509.09</v>
      </c>
      <c r="F28" s="26">
        <v>0.17</v>
      </c>
      <c r="G28" s="26">
        <v>0.66</v>
      </c>
      <c r="J28" s="56"/>
      <c r="K28" s="56"/>
      <c r="L28" s="58"/>
      <c r="M28" s="58"/>
    </row>
    <row r="29" spans="1:13" x14ac:dyDescent="0.2">
      <c r="A29" s="28" t="s">
        <v>45</v>
      </c>
      <c r="B29" s="127"/>
      <c r="C29" s="25">
        <f>Savings!B29</f>
        <v>27</v>
      </c>
      <c r="D29" s="27" t="s">
        <v>29</v>
      </c>
      <c r="E29" s="59">
        <v>900.72</v>
      </c>
      <c r="F29" s="26">
        <v>0.25</v>
      </c>
      <c r="G29" s="26">
        <v>1</v>
      </c>
      <c r="J29" s="56"/>
      <c r="K29" s="56"/>
      <c r="L29" s="58"/>
      <c r="M29" s="58"/>
    </row>
    <row r="30" spans="1:13" ht="25.5" x14ac:dyDescent="0.2">
      <c r="A30" s="28" t="s">
        <v>45</v>
      </c>
      <c r="B30" s="127">
        <f>Savings!A30</f>
        <v>10</v>
      </c>
      <c r="C30" s="25">
        <f>Savings!B30</f>
        <v>28</v>
      </c>
      <c r="D30" s="27" t="s">
        <v>112</v>
      </c>
      <c r="E30" s="59">
        <v>145.54</v>
      </c>
      <c r="F30" s="26">
        <v>0.05</v>
      </c>
      <c r="G30" s="26">
        <v>0.33</v>
      </c>
      <c r="J30" s="56"/>
      <c r="K30" s="56"/>
      <c r="L30" s="58"/>
      <c r="M30" s="58"/>
    </row>
    <row r="31" spans="1:13" x14ac:dyDescent="0.2">
      <c r="A31" s="28" t="s">
        <v>45</v>
      </c>
      <c r="B31" s="127"/>
      <c r="C31" s="25">
        <f>Savings!B31</f>
        <v>29</v>
      </c>
      <c r="D31" s="27" t="s">
        <v>28</v>
      </c>
      <c r="E31" s="59">
        <v>582.14</v>
      </c>
      <c r="F31" s="26">
        <v>0.1</v>
      </c>
      <c r="G31" s="26">
        <v>0.66</v>
      </c>
      <c r="J31" s="56"/>
      <c r="K31" s="56"/>
      <c r="L31" s="58"/>
      <c r="M31" s="58"/>
    </row>
    <row r="32" spans="1:13" x14ac:dyDescent="0.2">
      <c r="A32" s="28" t="s">
        <v>45</v>
      </c>
      <c r="B32" s="127"/>
      <c r="C32" s="25">
        <f>Savings!B32</f>
        <v>30</v>
      </c>
      <c r="D32" s="27" t="s">
        <v>29</v>
      </c>
      <c r="E32" s="59">
        <v>1763.8</v>
      </c>
      <c r="F32" s="26">
        <v>0.2</v>
      </c>
      <c r="G32" s="26">
        <v>1</v>
      </c>
      <c r="J32" s="56"/>
      <c r="K32" s="56"/>
      <c r="L32" s="58"/>
      <c r="M32" s="58"/>
    </row>
    <row r="33" spans="1:17" s="39" customFormat="1" ht="25.5" x14ac:dyDescent="0.2">
      <c r="A33" s="49" t="s">
        <v>45</v>
      </c>
      <c r="B33" s="135">
        <f>Savings!A33</f>
        <v>11</v>
      </c>
      <c r="C33" s="37">
        <f>Savings!B33</f>
        <v>31</v>
      </c>
      <c r="D33" s="46" t="s">
        <v>88</v>
      </c>
      <c r="E33" s="59">
        <v>141.69999999999999</v>
      </c>
      <c r="F33" s="38" t="s">
        <v>69</v>
      </c>
      <c r="G33" s="38">
        <v>0.33</v>
      </c>
      <c r="H33" s="38">
        <v>0.38</v>
      </c>
      <c r="I33" s="37"/>
      <c r="J33" s="57"/>
      <c r="K33" s="57"/>
      <c r="L33" s="58"/>
      <c r="M33" s="58"/>
      <c r="N33" s="37"/>
      <c r="O33" s="37"/>
      <c r="P33" s="37"/>
      <c r="Q33" s="37"/>
    </row>
    <row r="34" spans="1:17" s="39" customFormat="1" x14ac:dyDescent="0.2">
      <c r="A34" s="49" t="s">
        <v>45</v>
      </c>
      <c r="B34" s="135"/>
      <c r="C34" s="37">
        <f>Savings!B34</f>
        <v>32</v>
      </c>
      <c r="D34" s="46" t="s">
        <v>28</v>
      </c>
      <c r="E34" s="59">
        <v>283.39999999999998</v>
      </c>
      <c r="F34" s="38" t="s">
        <v>69</v>
      </c>
      <c r="G34" s="38">
        <v>0.66</v>
      </c>
      <c r="H34" s="38">
        <v>0.38</v>
      </c>
      <c r="I34" s="37"/>
      <c r="J34" s="57"/>
      <c r="K34" s="57"/>
      <c r="L34" s="58"/>
      <c r="M34" s="58"/>
      <c r="N34" s="37"/>
      <c r="O34" s="37"/>
      <c r="P34" s="37"/>
      <c r="Q34" s="37"/>
    </row>
    <row r="35" spans="1:17" s="39" customFormat="1" x14ac:dyDescent="0.2">
      <c r="A35" s="49" t="s">
        <v>45</v>
      </c>
      <c r="B35" s="135"/>
      <c r="C35" s="37">
        <f>Savings!B35</f>
        <v>33</v>
      </c>
      <c r="D35" s="46" t="s">
        <v>29</v>
      </c>
      <c r="E35" s="59">
        <v>429.39</v>
      </c>
      <c r="F35" s="38" t="s">
        <v>69</v>
      </c>
      <c r="G35" s="38">
        <v>1</v>
      </c>
      <c r="H35" s="38">
        <v>0.38</v>
      </c>
      <c r="I35" s="37"/>
      <c r="J35" s="57"/>
      <c r="K35" s="57"/>
      <c r="L35" s="58"/>
      <c r="M35" s="58"/>
      <c r="N35" s="37"/>
      <c r="O35" s="37"/>
      <c r="P35" s="37"/>
      <c r="Q35" s="37"/>
    </row>
    <row r="36" spans="1:17" s="39" customFormat="1" ht="25.5" x14ac:dyDescent="0.2">
      <c r="A36" s="49" t="s">
        <v>45</v>
      </c>
      <c r="B36" s="135">
        <f>Savings!A36</f>
        <v>12</v>
      </c>
      <c r="C36" s="37">
        <f>Savings!B36</f>
        <v>34</v>
      </c>
      <c r="D36" s="46" t="s">
        <v>89</v>
      </c>
      <c r="E36" s="59">
        <v>3.7999000000000001</v>
      </c>
      <c r="F36" s="38" t="s">
        <v>70</v>
      </c>
      <c r="G36" s="38">
        <v>0.33</v>
      </c>
      <c r="H36" s="38">
        <v>0.38</v>
      </c>
      <c r="I36" s="37"/>
      <c r="J36" s="57"/>
      <c r="K36" s="57"/>
      <c r="L36" s="58"/>
      <c r="M36" s="58"/>
      <c r="N36" s="37"/>
      <c r="O36" s="37"/>
      <c r="P36" s="37"/>
      <c r="Q36" s="37"/>
    </row>
    <row r="37" spans="1:17" s="39" customFormat="1" x14ac:dyDescent="0.2">
      <c r="A37" s="49" t="s">
        <v>45</v>
      </c>
      <c r="B37" s="135"/>
      <c r="C37" s="37">
        <f>Savings!B37</f>
        <v>35</v>
      </c>
      <c r="D37" s="46" t="s">
        <v>28</v>
      </c>
      <c r="E37" s="59">
        <v>7.5998999999999999</v>
      </c>
      <c r="F37" s="38" t="s">
        <v>70</v>
      </c>
      <c r="G37" s="38">
        <v>0.66</v>
      </c>
      <c r="H37" s="38">
        <v>0.38</v>
      </c>
      <c r="I37" s="37"/>
      <c r="J37" s="57"/>
      <c r="K37" s="57"/>
      <c r="L37" s="58"/>
      <c r="M37" s="58"/>
      <c r="N37" s="37"/>
      <c r="O37" s="37"/>
      <c r="P37" s="37"/>
      <c r="Q37" s="37"/>
    </row>
    <row r="38" spans="1:17" s="39" customFormat="1" x14ac:dyDescent="0.2">
      <c r="A38" s="49" t="s">
        <v>45</v>
      </c>
      <c r="B38" s="135"/>
      <c r="C38" s="37">
        <f>Savings!B38</f>
        <v>36</v>
      </c>
      <c r="D38" s="46" t="s">
        <v>29</v>
      </c>
      <c r="E38" s="59">
        <v>11.515000000000001</v>
      </c>
      <c r="F38" s="38" t="s">
        <v>70</v>
      </c>
      <c r="G38" s="38">
        <v>1</v>
      </c>
      <c r="H38" s="38">
        <v>0.38</v>
      </c>
      <c r="I38" s="37"/>
      <c r="J38" s="57"/>
      <c r="K38" s="57"/>
      <c r="L38" s="58"/>
      <c r="M38" s="58"/>
      <c r="N38" s="37"/>
      <c r="O38" s="37"/>
      <c r="P38" s="37"/>
      <c r="Q38" s="37"/>
    </row>
    <row r="39" spans="1:17" s="39" customFormat="1" ht="25.5" x14ac:dyDescent="0.2">
      <c r="A39" s="49" t="s">
        <v>45</v>
      </c>
      <c r="B39" s="135">
        <f>Savings!A39</f>
        <v>13</v>
      </c>
      <c r="C39" s="37">
        <f>Savings!B39</f>
        <v>37</v>
      </c>
      <c r="D39" s="46" t="s">
        <v>90</v>
      </c>
      <c r="E39" s="59">
        <v>43.639000000000003</v>
      </c>
      <c r="F39" s="38" t="s">
        <v>71</v>
      </c>
      <c r="G39" s="38">
        <v>0.33</v>
      </c>
      <c r="H39" s="38">
        <v>0.38</v>
      </c>
      <c r="I39" s="37"/>
      <c r="J39" s="57"/>
      <c r="K39" s="57"/>
      <c r="L39" s="58"/>
      <c r="M39" s="58"/>
      <c r="N39" s="37"/>
      <c r="O39" s="37"/>
      <c r="P39" s="37"/>
      <c r="Q39" s="37"/>
    </row>
    <row r="40" spans="1:17" s="39" customFormat="1" x14ac:dyDescent="0.2">
      <c r="A40" s="49" t="s">
        <v>45</v>
      </c>
      <c r="B40" s="135"/>
      <c r="C40" s="37">
        <f>Savings!B40</f>
        <v>38</v>
      </c>
      <c r="D40" s="46" t="s">
        <v>28</v>
      </c>
      <c r="E40" s="59">
        <v>87.277000000000001</v>
      </c>
      <c r="F40" s="38" t="s">
        <v>71</v>
      </c>
      <c r="G40" s="38">
        <v>0.66</v>
      </c>
      <c r="H40" s="38">
        <v>0.38</v>
      </c>
      <c r="I40" s="37"/>
      <c r="J40" s="57"/>
      <c r="K40" s="57"/>
      <c r="L40" s="58"/>
      <c r="M40" s="58"/>
      <c r="N40" s="37"/>
      <c r="O40" s="37"/>
      <c r="P40" s="37"/>
      <c r="Q40" s="37"/>
    </row>
    <row r="41" spans="1:17" s="39" customFormat="1" x14ac:dyDescent="0.2">
      <c r="A41" s="49" t="s">
        <v>45</v>
      </c>
      <c r="B41" s="135"/>
      <c r="C41" s="37">
        <f>Savings!B41</f>
        <v>39</v>
      </c>
      <c r="D41" s="46" t="s">
        <v>29</v>
      </c>
      <c r="E41" s="59">
        <v>132.24</v>
      </c>
      <c r="F41" s="38" t="s">
        <v>71</v>
      </c>
      <c r="G41" s="38">
        <v>1</v>
      </c>
      <c r="H41" s="38">
        <v>0.38</v>
      </c>
      <c r="I41" s="37"/>
      <c r="J41" s="57"/>
      <c r="K41" s="57"/>
      <c r="L41" s="58"/>
      <c r="M41" s="58"/>
      <c r="N41" s="37"/>
      <c r="O41" s="37"/>
      <c r="P41" s="37"/>
      <c r="Q41" s="37"/>
    </row>
    <row r="42" spans="1:17" s="37" customFormat="1" ht="25.5" x14ac:dyDescent="0.2">
      <c r="A42" s="49" t="s">
        <v>45</v>
      </c>
      <c r="B42" s="135">
        <f>Savings!A42</f>
        <v>14</v>
      </c>
      <c r="C42" s="37">
        <f>Savings!B42</f>
        <v>40</v>
      </c>
      <c r="D42" s="46" t="s">
        <v>91</v>
      </c>
      <c r="E42" s="59">
        <v>52.89</v>
      </c>
      <c r="F42" s="38" t="s">
        <v>72</v>
      </c>
      <c r="G42" s="38">
        <v>0.33</v>
      </c>
      <c r="H42" s="38">
        <v>0.2</v>
      </c>
      <c r="J42" s="57"/>
      <c r="K42" s="57"/>
      <c r="L42" s="58"/>
      <c r="M42" s="58"/>
    </row>
    <row r="43" spans="1:17" s="37" customFormat="1" x14ac:dyDescent="0.2">
      <c r="A43" s="49" t="s">
        <v>45</v>
      </c>
      <c r="B43" s="135"/>
      <c r="C43" s="37">
        <f>Savings!B43</f>
        <v>41</v>
      </c>
      <c r="D43" s="46" t="s">
        <v>28</v>
      </c>
      <c r="E43" s="59">
        <v>105.78</v>
      </c>
      <c r="F43" s="38" t="s">
        <v>72</v>
      </c>
      <c r="G43" s="38">
        <v>0.66</v>
      </c>
      <c r="H43" s="38">
        <v>0.2</v>
      </c>
      <c r="J43" s="57"/>
      <c r="K43" s="57"/>
      <c r="L43" s="58"/>
      <c r="M43" s="58"/>
    </row>
    <row r="44" spans="1:17" s="37" customFormat="1" x14ac:dyDescent="0.2">
      <c r="A44" s="49" t="s">
        <v>45</v>
      </c>
      <c r="B44" s="135"/>
      <c r="C44" s="37">
        <f>Savings!B44</f>
        <v>42</v>
      </c>
      <c r="D44" s="46" t="s">
        <v>29</v>
      </c>
      <c r="E44" s="59">
        <v>160.27000000000001</v>
      </c>
      <c r="F44" s="38" t="s">
        <v>72</v>
      </c>
      <c r="G44" s="38">
        <v>1</v>
      </c>
      <c r="H44" s="38">
        <v>0.2</v>
      </c>
      <c r="J44" s="57"/>
      <c r="K44" s="57"/>
      <c r="L44" s="58"/>
      <c r="M44" s="58"/>
    </row>
    <row r="45" spans="1:17" x14ac:dyDescent="0.2">
      <c r="A45" s="28" t="s">
        <v>45</v>
      </c>
      <c r="B45" s="127">
        <f>Savings!A45</f>
        <v>15</v>
      </c>
      <c r="C45" s="25">
        <f>Savings!B45</f>
        <v>43</v>
      </c>
      <c r="D45" s="27" t="s">
        <v>92</v>
      </c>
      <c r="E45" s="59">
        <v>1.617</v>
      </c>
      <c r="F45" s="26">
        <v>0.1</v>
      </c>
      <c r="G45" s="26">
        <v>0.33</v>
      </c>
      <c r="J45" s="56"/>
      <c r="K45" s="56"/>
      <c r="L45" s="58"/>
      <c r="M45" s="58"/>
    </row>
    <row r="46" spans="1:17" x14ac:dyDescent="0.2">
      <c r="A46" s="28" t="s">
        <v>45</v>
      </c>
      <c r="B46" s="127"/>
      <c r="C46" s="25">
        <f>Savings!B46</f>
        <v>44</v>
      </c>
      <c r="D46" s="27" t="s">
        <v>28</v>
      </c>
      <c r="E46" s="59">
        <v>6.468</v>
      </c>
      <c r="F46" s="26">
        <v>0.2</v>
      </c>
      <c r="G46" s="26">
        <v>0.66</v>
      </c>
      <c r="J46" s="56"/>
      <c r="K46" s="56"/>
      <c r="L46" s="58"/>
      <c r="M46" s="58"/>
    </row>
    <row r="47" spans="1:17" x14ac:dyDescent="0.2">
      <c r="A47" s="28" t="s">
        <v>45</v>
      </c>
      <c r="B47" s="127"/>
      <c r="C47" s="25">
        <f>Savings!B47</f>
        <v>45</v>
      </c>
      <c r="D47" s="27" t="s">
        <v>29</v>
      </c>
      <c r="E47" s="59">
        <v>14.7</v>
      </c>
      <c r="F47" s="26">
        <v>0.3</v>
      </c>
      <c r="G47" s="26">
        <v>1</v>
      </c>
      <c r="J47" s="56"/>
      <c r="K47" s="56"/>
      <c r="L47" s="58"/>
      <c r="M47" s="58"/>
    </row>
    <row r="48" spans="1:17" s="19" customFormat="1" x14ac:dyDescent="0.2">
      <c r="A48" s="28" t="s">
        <v>45</v>
      </c>
      <c r="B48" s="127">
        <f>Savings!A48</f>
        <v>16</v>
      </c>
      <c r="C48" s="25">
        <f>Savings!B48</f>
        <v>46</v>
      </c>
      <c r="D48" s="27" t="s">
        <v>93</v>
      </c>
      <c r="E48" s="59">
        <v>8.2805000000000004E-2</v>
      </c>
      <c r="F48" s="26">
        <v>0.04</v>
      </c>
      <c r="G48" s="26">
        <v>0.33</v>
      </c>
      <c r="H48" s="38">
        <v>0.01</v>
      </c>
      <c r="I48" s="25"/>
      <c r="J48" s="56"/>
      <c r="K48" s="56"/>
      <c r="L48" s="58"/>
      <c r="M48" s="58"/>
      <c r="N48" s="25"/>
      <c r="O48" s="25"/>
      <c r="P48" s="25"/>
      <c r="Q48" s="25"/>
    </row>
    <row r="49" spans="1:17" s="19" customFormat="1" x14ac:dyDescent="0.2">
      <c r="A49" s="28" t="s">
        <v>45</v>
      </c>
      <c r="B49" s="127"/>
      <c r="C49" s="25">
        <f>Savings!B49</f>
        <v>47</v>
      </c>
      <c r="D49" s="27" t="s">
        <v>28</v>
      </c>
      <c r="E49" s="59">
        <v>0.33122000000000001</v>
      </c>
      <c r="F49" s="26">
        <v>0.08</v>
      </c>
      <c r="G49" s="26">
        <v>0.66</v>
      </c>
      <c r="H49" s="38">
        <v>0.01</v>
      </c>
      <c r="I49" s="25"/>
      <c r="J49" s="56"/>
      <c r="K49" s="56"/>
      <c r="L49" s="58"/>
      <c r="M49" s="58"/>
      <c r="N49" s="25"/>
      <c r="O49" s="25"/>
      <c r="P49" s="25"/>
      <c r="Q49" s="25"/>
    </row>
    <row r="50" spans="1:17" s="19" customFormat="1" x14ac:dyDescent="0.2">
      <c r="A50" s="28" t="s">
        <v>45</v>
      </c>
      <c r="B50" s="127"/>
      <c r="C50" s="25">
        <f>Savings!B50</f>
        <v>48</v>
      </c>
      <c r="D50" s="27" t="s">
        <v>29</v>
      </c>
      <c r="E50" s="59">
        <v>0.94096000000000002</v>
      </c>
      <c r="F50" s="26">
        <v>0.15</v>
      </c>
      <c r="G50" s="26">
        <v>1</v>
      </c>
      <c r="H50" s="38">
        <v>0.01</v>
      </c>
      <c r="I50" s="25"/>
      <c r="J50" s="56"/>
      <c r="K50" s="56"/>
      <c r="L50" s="58"/>
      <c r="M50" s="58"/>
      <c r="N50" s="25"/>
      <c r="O50" s="25"/>
      <c r="P50" s="25"/>
      <c r="Q50" s="25"/>
    </row>
    <row r="51" spans="1:17" ht="25.5" x14ac:dyDescent="0.2">
      <c r="A51" s="28" t="s">
        <v>45</v>
      </c>
      <c r="B51" s="127">
        <f>Savings!A51</f>
        <v>17</v>
      </c>
      <c r="C51" s="25">
        <f>Savings!B51</f>
        <v>49</v>
      </c>
      <c r="D51" s="27" t="s">
        <v>94</v>
      </c>
      <c r="E51" s="59">
        <v>38.972000000000001</v>
      </c>
      <c r="F51" s="26">
        <v>0.02</v>
      </c>
      <c r="G51" s="26">
        <v>0.33</v>
      </c>
      <c r="J51" s="56"/>
      <c r="K51" s="56"/>
      <c r="L51" s="58"/>
      <c r="M51" s="58"/>
    </row>
    <row r="52" spans="1:17" x14ac:dyDescent="0.2">
      <c r="A52" s="28" t="s">
        <v>45</v>
      </c>
      <c r="B52" s="127"/>
      <c r="C52" s="25">
        <f>Savings!B52</f>
        <v>50</v>
      </c>
      <c r="D52" s="27" t="s">
        <v>28</v>
      </c>
      <c r="E52" s="59">
        <v>194.86</v>
      </c>
      <c r="F52" s="26">
        <v>0.05</v>
      </c>
      <c r="G52" s="26">
        <v>0.66</v>
      </c>
      <c r="J52" s="56"/>
      <c r="K52" s="56"/>
      <c r="L52" s="58"/>
      <c r="M52" s="58"/>
    </row>
    <row r="53" spans="1:17" x14ac:dyDescent="0.2">
      <c r="A53" s="28" t="s">
        <v>45</v>
      </c>
      <c r="B53" s="127"/>
      <c r="C53" s="25">
        <f>Savings!B53</f>
        <v>51</v>
      </c>
      <c r="D53" s="27" t="s">
        <v>29</v>
      </c>
      <c r="E53" s="59">
        <v>590.46</v>
      </c>
      <c r="F53" s="26">
        <v>0.1</v>
      </c>
      <c r="G53" s="26">
        <v>1</v>
      </c>
      <c r="J53" s="56"/>
      <c r="K53" s="56"/>
      <c r="L53" s="58"/>
      <c r="M53" s="58"/>
    </row>
    <row r="54" spans="1:17" ht="25.5" x14ac:dyDescent="0.2">
      <c r="A54" s="28" t="s">
        <v>45</v>
      </c>
      <c r="B54" s="127">
        <f>Savings!A54</f>
        <v>18</v>
      </c>
      <c r="C54" s="25">
        <f>Savings!B54</f>
        <v>52</v>
      </c>
      <c r="D54" s="27" t="s">
        <v>113</v>
      </c>
      <c r="E54" s="59">
        <v>37.54</v>
      </c>
      <c r="F54" s="26">
        <v>0.02</v>
      </c>
      <c r="G54" s="26">
        <v>0.33</v>
      </c>
      <c r="J54" s="56"/>
      <c r="K54" s="56"/>
      <c r="L54" s="58"/>
      <c r="M54" s="58"/>
    </row>
    <row r="55" spans="1:17" x14ac:dyDescent="0.2">
      <c r="A55" s="28" t="s">
        <v>45</v>
      </c>
      <c r="B55" s="127"/>
      <c r="C55" s="25">
        <f>Savings!B55</f>
        <v>53</v>
      </c>
      <c r="D55" s="27" t="s">
        <v>28</v>
      </c>
      <c r="E55" s="59">
        <v>187.67</v>
      </c>
      <c r="F55" s="26">
        <v>0.05</v>
      </c>
      <c r="G55" s="26">
        <v>0.66</v>
      </c>
      <c r="J55" s="56"/>
      <c r="K55" s="56"/>
      <c r="L55" s="58"/>
      <c r="M55" s="58"/>
    </row>
    <row r="56" spans="1:17" x14ac:dyDescent="0.2">
      <c r="A56" s="28" t="s">
        <v>45</v>
      </c>
      <c r="B56" s="127"/>
      <c r="C56" s="25">
        <f>Savings!B56</f>
        <v>54</v>
      </c>
      <c r="D56" s="27" t="s">
        <v>29</v>
      </c>
      <c r="E56" s="59">
        <v>511.7</v>
      </c>
      <c r="F56" s="26">
        <v>0.09</v>
      </c>
      <c r="G56" s="26">
        <v>1</v>
      </c>
      <c r="J56" s="56"/>
      <c r="K56" s="56"/>
      <c r="L56" s="58"/>
      <c r="M56" s="58"/>
    </row>
    <row r="57" spans="1:17" ht="25.5" x14ac:dyDescent="0.2">
      <c r="A57" s="28" t="s">
        <v>45</v>
      </c>
      <c r="B57" s="127">
        <f>Savings!A57</f>
        <v>19</v>
      </c>
      <c r="C57" s="25">
        <f>Savings!B57</f>
        <v>55</v>
      </c>
      <c r="D57" s="27" t="s">
        <v>95</v>
      </c>
      <c r="E57" s="59">
        <v>38.972000000000001</v>
      </c>
      <c r="F57" s="26">
        <v>0.02</v>
      </c>
      <c r="G57" s="26">
        <v>0.33</v>
      </c>
      <c r="J57" s="56"/>
      <c r="K57" s="56"/>
      <c r="L57" s="58"/>
      <c r="M57" s="58"/>
    </row>
    <row r="58" spans="1:17" x14ac:dyDescent="0.2">
      <c r="A58" s="28" t="s">
        <v>45</v>
      </c>
      <c r="B58" s="127"/>
      <c r="C58" s="25">
        <f>Savings!B58</f>
        <v>56</v>
      </c>
      <c r="D58" s="27" t="s">
        <v>28</v>
      </c>
      <c r="E58" s="59">
        <v>155.88999999999999</v>
      </c>
      <c r="F58" s="26">
        <v>0.04</v>
      </c>
      <c r="G58" s="26">
        <v>0.66</v>
      </c>
      <c r="J58" s="56"/>
      <c r="K58" s="56"/>
      <c r="L58" s="58"/>
      <c r="M58" s="58"/>
    </row>
    <row r="59" spans="1:17" x14ac:dyDescent="0.2">
      <c r="A59" s="28" t="s">
        <v>45</v>
      </c>
      <c r="B59" s="127"/>
      <c r="C59" s="25">
        <f>Savings!B59</f>
        <v>57</v>
      </c>
      <c r="D59" s="27" t="s">
        <v>29</v>
      </c>
      <c r="E59" s="59">
        <v>354.28</v>
      </c>
      <c r="F59" s="26">
        <v>0.06</v>
      </c>
      <c r="G59" s="26">
        <v>1</v>
      </c>
      <c r="J59" s="56"/>
      <c r="K59" s="56"/>
      <c r="L59" s="58"/>
      <c r="M59" s="58"/>
    </row>
    <row r="60" spans="1:17" ht="25.5" x14ac:dyDescent="0.2">
      <c r="A60" s="28" t="s">
        <v>45</v>
      </c>
      <c r="B60" s="127">
        <f>Savings!A60</f>
        <v>20</v>
      </c>
      <c r="C60" s="25">
        <f>Savings!B60</f>
        <v>58</v>
      </c>
      <c r="D60" s="27" t="s">
        <v>96</v>
      </c>
      <c r="E60" s="59">
        <v>21.489000000000001</v>
      </c>
      <c r="F60" s="26">
        <v>0.02</v>
      </c>
      <c r="G60" s="26">
        <v>0.33</v>
      </c>
      <c r="J60" s="56"/>
      <c r="K60" s="56"/>
      <c r="L60" s="58"/>
      <c r="M60" s="58"/>
    </row>
    <row r="61" spans="1:17" x14ac:dyDescent="0.2">
      <c r="A61" s="28" t="s">
        <v>45</v>
      </c>
      <c r="B61" s="127"/>
      <c r="C61" s="25">
        <f>Savings!B61</f>
        <v>59</v>
      </c>
      <c r="D61" s="27" t="s">
        <v>28</v>
      </c>
      <c r="E61" s="59">
        <v>85.95</v>
      </c>
      <c r="F61" s="26">
        <v>0.04</v>
      </c>
      <c r="G61" s="26">
        <v>0.66</v>
      </c>
      <c r="J61" s="56"/>
      <c r="K61" s="56"/>
      <c r="L61" s="58"/>
      <c r="M61" s="58"/>
    </row>
    <row r="62" spans="1:17" x14ac:dyDescent="0.2">
      <c r="A62" s="28" t="s">
        <v>45</v>
      </c>
      <c r="B62" s="127"/>
      <c r="C62" s="25">
        <f>Savings!B62</f>
        <v>60</v>
      </c>
      <c r="D62" s="27" t="s">
        <v>29</v>
      </c>
      <c r="E62" s="59">
        <v>195.32</v>
      </c>
      <c r="F62" s="26">
        <v>0.06</v>
      </c>
      <c r="G62" s="26">
        <v>1</v>
      </c>
      <c r="J62" s="56"/>
      <c r="K62" s="56"/>
      <c r="L62" s="58"/>
      <c r="M62" s="58"/>
    </row>
    <row r="63" spans="1:17" ht="25.5" x14ac:dyDescent="0.2">
      <c r="A63" s="28" t="s">
        <v>45</v>
      </c>
      <c r="B63" s="127">
        <f>Savings!A63</f>
        <v>21</v>
      </c>
      <c r="C63" s="25">
        <f>Savings!B63</f>
        <v>61</v>
      </c>
      <c r="D63" s="27" t="s">
        <v>97</v>
      </c>
      <c r="E63" s="59">
        <v>3.4502000000000002</v>
      </c>
      <c r="F63" s="26">
        <v>0.02</v>
      </c>
      <c r="G63" s="26">
        <v>0.33</v>
      </c>
      <c r="J63" s="56"/>
      <c r="K63" s="56"/>
      <c r="L63" s="58"/>
      <c r="M63" s="58"/>
    </row>
    <row r="64" spans="1:17" x14ac:dyDescent="0.2">
      <c r="A64" s="28" t="s">
        <v>45</v>
      </c>
      <c r="B64" s="127"/>
      <c r="C64" s="25">
        <f>Savings!B64</f>
        <v>62</v>
      </c>
      <c r="D64" s="27" t="s">
        <v>28</v>
      </c>
      <c r="E64" s="59">
        <v>13.801</v>
      </c>
      <c r="F64" s="26">
        <v>0.04</v>
      </c>
      <c r="G64" s="26">
        <v>0.66</v>
      </c>
      <c r="J64" s="56"/>
      <c r="K64" s="56"/>
      <c r="L64" s="58"/>
      <c r="M64" s="58"/>
    </row>
    <row r="65" spans="1:17" x14ac:dyDescent="0.2">
      <c r="A65" s="28" t="s">
        <v>45</v>
      </c>
      <c r="B65" s="127"/>
      <c r="C65" s="25">
        <f>Savings!B65</f>
        <v>63</v>
      </c>
      <c r="D65" s="27" t="s">
        <v>29</v>
      </c>
      <c r="E65" s="59">
        <v>31.364999999999998</v>
      </c>
      <c r="F65" s="26">
        <v>0.06</v>
      </c>
      <c r="G65" s="26">
        <v>1</v>
      </c>
      <c r="J65" s="56"/>
      <c r="K65" s="56"/>
      <c r="L65" s="58"/>
      <c r="M65" s="58"/>
    </row>
    <row r="66" spans="1:17" ht="38.25" x14ac:dyDescent="0.2">
      <c r="A66" s="28" t="s">
        <v>45</v>
      </c>
      <c r="B66" s="127">
        <f>Savings!A66</f>
        <v>22</v>
      </c>
      <c r="C66" s="25">
        <f>Savings!B66</f>
        <v>64</v>
      </c>
      <c r="D66" s="27" t="s">
        <v>114</v>
      </c>
      <c r="E66" s="59">
        <v>63.628999999999998</v>
      </c>
      <c r="F66" s="26">
        <v>0.02</v>
      </c>
      <c r="G66" s="26">
        <v>0.33</v>
      </c>
      <c r="J66" s="56"/>
      <c r="K66" s="56"/>
      <c r="L66" s="58"/>
      <c r="M66" s="58"/>
    </row>
    <row r="67" spans="1:17" x14ac:dyDescent="0.2">
      <c r="A67" s="28" t="s">
        <v>45</v>
      </c>
      <c r="B67" s="127"/>
      <c r="C67" s="25">
        <f>Savings!B67</f>
        <v>65</v>
      </c>
      <c r="D67" s="27" t="s">
        <v>28</v>
      </c>
      <c r="E67" s="59">
        <v>254.48</v>
      </c>
      <c r="F67" s="26">
        <v>0.04</v>
      </c>
      <c r="G67" s="26">
        <v>0.66</v>
      </c>
      <c r="J67" s="56"/>
      <c r="K67" s="56"/>
      <c r="L67" s="58"/>
      <c r="M67" s="58"/>
    </row>
    <row r="68" spans="1:17" x14ac:dyDescent="0.2">
      <c r="A68" s="28" t="s">
        <v>45</v>
      </c>
      <c r="B68" s="127"/>
      <c r="C68" s="25">
        <f>Savings!B68</f>
        <v>66</v>
      </c>
      <c r="D68" s="27" t="s">
        <v>29</v>
      </c>
      <c r="E68" s="59">
        <v>578.24</v>
      </c>
      <c r="F68" s="26">
        <v>0.06</v>
      </c>
      <c r="G68" s="26">
        <v>1</v>
      </c>
      <c r="J68" s="56"/>
      <c r="K68" s="56"/>
      <c r="L68" s="58"/>
      <c r="M68" s="58"/>
    </row>
    <row r="69" spans="1:17" s="39" customFormat="1" x14ac:dyDescent="0.2">
      <c r="A69" s="36" t="s">
        <v>68</v>
      </c>
      <c r="B69" s="135">
        <f>Savings!A69</f>
        <v>23</v>
      </c>
      <c r="C69" s="37">
        <f>Savings!B69</f>
        <v>67</v>
      </c>
      <c r="D69" s="46"/>
      <c r="E69" s="59">
        <v>0</v>
      </c>
      <c r="F69" s="38"/>
      <c r="G69" s="38"/>
      <c r="H69" s="38"/>
      <c r="I69" s="37"/>
      <c r="J69" s="57"/>
      <c r="K69" s="57"/>
      <c r="L69" s="58"/>
      <c r="M69" s="58"/>
      <c r="N69" s="37"/>
      <c r="O69" s="37"/>
      <c r="P69" s="37"/>
      <c r="Q69" s="37"/>
    </row>
    <row r="70" spans="1:17" s="39" customFormat="1" x14ac:dyDescent="0.2">
      <c r="A70" s="36" t="s">
        <v>68</v>
      </c>
      <c r="B70" s="135"/>
      <c r="C70" s="37">
        <f>Savings!B70</f>
        <v>68</v>
      </c>
      <c r="D70" s="46"/>
      <c r="E70" s="59">
        <v>0</v>
      </c>
      <c r="F70" s="38"/>
      <c r="G70" s="38"/>
      <c r="H70" s="38"/>
      <c r="I70" s="37"/>
      <c r="J70" s="57"/>
      <c r="K70" s="57"/>
      <c r="L70" s="58"/>
      <c r="M70" s="58"/>
      <c r="N70" s="37"/>
      <c r="O70" s="37"/>
      <c r="P70" s="37"/>
      <c r="Q70" s="37"/>
    </row>
    <row r="71" spans="1:17" s="39" customFormat="1" x14ac:dyDescent="0.2">
      <c r="A71" s="36" t="s">
        <v>68</v>
      </c>
      <c r="B71" s="135"/>
      <c r="C71" s="37">
        <f>Savings!B71</f>
        <v>69</v>
      </c>
      <c r="D71" s="46"/>
      <c r="E71" s="59">
        <v>0</v>
      </c>
      <c r="F71" s="38"/>
      <c r="G71" s="38"/>
      <c r="H71" s="38"/>
      <c r="I71" s="37"/>
      <c r="J71" s="57"/>
      <c r="K71" s="57"/>
      <c r="L71" s="58"/>
      <c r="M71" s="58"/>
      <c r="N71" s="37"/>
      <c r="O71" s="37"/>
      <c r="P71" s="37"/>
      <c r="Q71" s="37"/>
    </row>
    <row r="72" spans="1:17" s="39" customFormat="1" x14ac:dyDescent="0.2">
      <c r="A72" s="36" t="s">
        <v>68</v>
      </c>
      <c r="B72" s="135">
        <f>Savings!A72</f>
        <v>24</v>
      </c>
      <c r="C72" s="37">
        <f>Savings!B72</f>
        <v>70</v>
      </c>
      <c r="D72" s="46"/>
      <c r="E72" s="59">
        <v>0</v>
      </c>
      <c r="F72" s="38"/>
      <c r="G72" s="38"/>
      <c r="H72" s="38"/>
      <c r="I72" s="37"/>
      <c r="J72" s="57"/>
      <c r="K72" s="57"/>
      <c r="L72" s="58"/>
      <c r="M72" s="58"/>
      <c r="N72" s="37"/>
      <c r="O72" s="37"/>
      <c r="P72" s="37"/>
      <c r="Q72" s="37"/>
    </row>
    <row r="73" spans="1:17" s="39" customFormat="1" x14ac:dyDescent="0.2">
      <c r="A73" s="36" t="s">
        <v>68</v>
      </c>
      <c r="B73" s="135"/>
      <c r="C73" s="37">
        <f>Savings!B73</f>
        <v>71</v>
      </c>
      <c r="D73" s="46"/>
      <c r="E73" s="59">
        <v>0</v>
      </c>
      <c r="F73" s="38"/>
      <c r="G73" s="38"/>
      <c r="H73" s="38"/>
      <c r="I73" s="37"/>
      <c r="J73" s="57"/>
      <c r="K73" s="57"/>
      <c r="L73" s="58"/>
      <c r="M73" s="58"/>
      <c r="N73" s="37"/>
      <c r="O73" s="37"/>
      <c r="P73" s="37"/>
      <c r="Q73" s="37"/>
    </row>
    <row r="74" spans="1:17" s="39" customFormat="1" x14ac:dyDescent="0.2">
      <c r="A74" s="36" t="s">
        <v>68</v>
      </c>
      <c r="B74" s="135"/>
      <c r="C74" s="37">
        <f>Savings!B74</f>
        <v>72</v>
      </c>
      <c r="D74" s="46"/>
      <c r="E74" s="59">
        <v>0</v>
      </c>
      <c r="F74" s="38"/>
      <c r="G74" s="38"/>
      <c r="H74" s="38"/>
      <c r="I74" s="37"/>
      <c r="J74" s="57"/>
      <c r="K74" s="57"/>
      <c r="L74" s="58"/>
      <c r="M74" s="58"/>
      <c r="N74" s="37"/>
      <c r="O74" s="37"/>
      <c r="P74" s="37"/>
      <c r="Q74" s="37"/>
    </row>
    <row r="75" spans="1:17" ht="25.5" x14ac:dyDescent="0.2">
      <c r="A75" s="28" t="s">
        <v>45</v>
      </c>
      <c r="B75" s="127">
        <f>Savings!A75</f>
        <v>25</v>
      </c>
      <c r="C75" s="25">
        <f>Savings!B75</f>
        <v>73</v>
      </c>
      <c r="D75" s="27" t="s">
        <v>98</v>
      </c>
      <c r="E75" s="59">
        <v>209.9</v>
      </c>
      <c r="F75" s="26">
        <v>0.05</v>
      </c>
      <c r="G75" s="26">
        <v>0.33</v>
      </c>
      <c r="H75" s="38">
        <v>0.71</v>
      </c>
      <c r="J75" s="56"/>
      <c r="K75" s="56"/>
      <c r="L75" s="58"/>
      <c r="M75" s="58"/>
    </row>
    <row r="76" spans="1:17" x14ac:dyDescent="0.2">
      <c r="A76" s="28" t="s">
        <v>45</v>
      </c>
      <c r="B76" s="127"/>
      <c r="C76" s="25">
        <f>Savings!B76</f>
        <v>74</v>
      </c>
      <c r="D76" s="27" t="s">
        <v>28</v>
      </c>
      <c r="E76" s="59">
        <v>839.5</v>
      </c>
      <c r="F76" s="26">
        <v>0.1</v>
      </c>
      <c r="G76" s="26">
        <v>0.66</v>
      </c>
      <c r="H76" s="38">
        <v>0.71</v>
      </c>
      <c r="J76" s="56"/>
      <c r="K76" s="56"/>
      <c r="L76" s="58"/>
      <c r="M76" s="58"/>
    </row>
    <row r="77" spans="1:17" x14ac:dyDescent="0.2">
      <c r="A77" s="28" t="s">
        <v>45</v>
      </c>
      <c r="B77" s="127"/>
      <c r="C77" s="25">
        <f>Savings!B77</f>
        <v>75</v>
      </c>
      <c r="D77" s="27" t="s">
        <v>29</v>
      </c>
      <c r="E77" s="59">
        <v>1907.6</v>
      </c>
      <c r="F77" s="26">
        <v>0.15</v>
      </c>
      <c r="G77" s="26">
        <v>1</v>
      </c>
      <c r="H77" s="38">
        <v>0.71</v>
      </c>
      <c r="J77" s="56"/>
      <c r="K77" s="56"/>
      <c r="L77" s="58"/>
      <c r="M77" s="58"/>
    </row>
    <row r="78" spans="1:17" ht="38.25" x14ac:dyDescent="0.2">
      <c r="A78" s="28" t="s">
        <v>45</v>
      </c>
      <c r="B78" s="127">
        <f>Savings!A78</f>
        <v>26</v>
      </c>
      <c r="C78" s="25">
        <f>Savings!B78</f>
        <v>76</v>
      </c>
      <c r="D78" s="27" t="s">
        <v>99</v>
      </c>
      <c r="E78" s="59">
        <v>49.213000000000001</v>
      </c>
      <c r="F78" s="26">
        <v>0.05</v>
      </c>
      <c r="G78" s="26">
        <v>0.33</v>
      </c>
      <c r="J78" s="56"/>
      <c r="K78" s="56"/>
      <c r="L78" s="58"/>
      <c r="M78" s="58"/>
    </row>
    <row r="79" spans="1:17" x14ac:dyDescent="0.2">
      <c r="A79" s="28" t="s">
        <v>45</v>
      </c>
      <c r="B79" s="127"/>
      <c r="C79" s="25">
        <f>Savings!B79</f>
        <v>77</v>
      </c>
      <c r="D79" s="27" t="s">
        <v>28</v>
      </c>
      <c r="E79" s="59">
        <v>196.79</v>
      </c>
      <c r="F79" s="26">
        <v>0.1</v>
      </c>
      <c r="G79" s="26">
        <v>0.66</v>
      </c>
      <c r="J79" s="56"/>
      <c r="K79" s="56"/>
      <c r="L79" s="58"/>
      <c r="M79" s="58"/>
    </row>
    <row r="80" spans="1:17" x14ac:dyDescent="0.2">
      <c r="A80" s="28" t="s">
        <v>45</v>
      </c>
      <c r="B80" s="127"/>
      <c r="C80" s="25">
        <f>Savings!B80</f>
        <v>78</v>
      </c>
      <c r="D80" s="27" t="s">
        <v>29</v>
      </c>
      <c r="E80" s="59">
        <v>744.62</v>
      </c>
      <c r="F80" s="26">
        <v>0.25</v>
      </c>
      <c r="G80" s="26">
        <v>1</v>
      </c>
      <c r="J80" s="56"/>
      <c r="K80" s="56"/>
      <c r="L80" s="58"/>
      <c r="M80" s="58"/>
    </row>
    <row r="81" spans="1:17" s="4" customFormat="1" ht="25.5" x14ac:dyDescent="0.2">
      <c r="A81" s="28" t="s">
        <v>45</v>
      </c>
      <c r="B81" s="127">
        <f>Savings!A81</f>
        <v>27</v>
      </c>
      <c r="C81" s="25">
        <f>Savings!B81</f>
        <v>79</v>
      </c>
      <c r="D81" s="27" t="s">
        <v>100</v>
      </c>
      <c r="E81" s="33">
        <v>9.4125999999999994</v>
      </c>
      <c r="F81" s="26">
        <v>0.1</v>
      </c>
      <c r="G81" s="26">
        <v>0.33</v>
      </c>
      <c r="H81" s="38">
        <v>0.05</v>
      </c>
      <c r="I81" s="25"/>
      <c r="J81" s="56"/>
      <c r="K81" s="56"/>
      <c r="L81" s="58"/>
      <c r="M81" s="58"/>
      <c r="N81" s="25"/>
      <c r="O81" s="25"/>
      <c r="P81" s="25"/>
      <c r="Q81" s="25"/>
    </row>
    <row r="82" spans="1:17" s="4" customFormat="1" x14ac:dyDescent="0.2">
      <c r="A82" s="28" t="s">
        <v>45</v>
      </c>
      <c r="B82" s="127"/>
      <c r="C82" s="25">
        <f>Savings!B82</f>
        <v>80</v>
      </c>
      <c r="D82" s="27" t="s">
        <v>28</v>
      </c>
      <c r="E82" s="33">
        <v>37.640999999999998</v>
      </c>
      <c r="F82" s="26">
        <v>0.2</v>
      </c>
      <c r="G82" s="26">
        <v>0.66</v>
      </c>
      <c r="H82" s="38">
        <v>0.05</v>
      </c>
      <c r="I82" s="25"/>
      <c r="J82" s="56"/>
      <c r="K82" s="56"/>
      <c r="L82" s="58"/>
      <c r="M82" s="58"/>
      <c r="N82" s="25"/>
      <c r="O82" s="25"/>
      <c r="P82" s="25"/>
      <c r="Q82" s="25"/>
    </row>
    <row r="83" spans="1:17" s="4" customFormat="1" x14ac:dyDescent="0.2">
      <c r="A83" s="28" t="s">
        <v>45</v>
      </c>
      <c r="B83" s="127"/>
      <c r="C83" s="25">
        <f>Savings!B83</f>
        <v>81</v>
      </c>
      <c r="D83" s="27" t="s">
        <v>29</v>
      </c>
      <c r="E83" s="33">
        <v>85.509</v>
      </c>
      <c r="F83" s="26">
        <v>0.3</v>
      </c>
      <c r="G83" s="26">
        <v>1</v>
      </c>
      <c r="H83" s="38">
        <v>0.05</v>
      </c>
      <c r="I83" s="25"/>
      <c r="J83" s="56"/>
      <c r="K83" s="56"/>
      <c r="L83" s="58"/>
      <c r="M83" s="58"/>
      <c r="N83" s="25"/>
      <c r="O83" s="25"/>
      <c r="P83" s="25"/>
      <c r="Q83" s="25"/>
    </row>
    <row r="84" spans="1:17" s="4" customFormat="1" ht="25.5" x14ac:dyDescent="0.2">
      <c r="A84" s="28" t="s">
        <v>45</v>
      </c>
      <c r="B84" s="127">
        <f>Savings!A84</f>
        <v>28</v>
      </c>
      <c r="C84" s="25">
        <f>Savings!B84</f>
        <v>82</v>
      </c>
      <c r="D84" s="27" t="s">
        <v>101</v>
      </c>
      <c r="E84" s="33">
        <v>32.904000000000003</v>
      </c>
      <c r="F84" s="26">
        <v>0.1</v>
      </c>
      <c r="G84" s="26">
        <v>0.33</v>
      </c>
      <c r="H84" s="38">
        <v>0.18</v>
      </c>
      <c r="I84" s="25"/>
      <c r="J84" s="56"/>
      <c r="K84" s="56"/>
      <c r="L84" s="58"/>
      <c r="M84" s="58"/>
      <c r="N84" s="25"/>
      <c r="O84" s="25"/>
      <c r="P84" s="25"/>
      <c r="Q84" s="25"/>
    </row>
    <row r="85" spans="1:17" s="4" customFormat="1" x14ac:dyDescent="0.2">
      <c r="A85" s="28" t="s">
        <v>45</v>
      </c>
      <c r="B85" s="127"/>
      <c r="C85" s="25">
        <f>Savings!B85</f>
        <v>83</v>
      </c>
      <c r="D85" s="27" t="s">
        <v>28</v>
      </c>
      <c r="E85" s="33">
        <v>131.59</v>
      </c>
      <c r="F85" s="26">
        <v>0.2</v>
      </c>
      <c r="G85" s="26">
        <v>0.66</v>
      </c>
      <c r="H85" s="38">
        <v>0.18</v>
      </c>
      <c r="I85" s="25"/>
      <c r="J85" s="56"/>
      <c r="K85" s="56"/>
      <c r="L85" s="58"/>
      <c r="M85" s="58"/>
      <c r="N85" s="25"/>
      <c r="O85" s="25"/>
      <c r="P85" s="25"/>
      <c r="Q85" s="25"/>
    </row>
    <row r="86" spans="1:17" s="4" customFormat="1" x14ac:dyDescent="0.2">
      <c r="A86" s="28" t="s">
        <v>45</v>
      </c>
      <c r="B86" s="127"/>
      <c r="C86" s="25">
        <f>Savings!B86</f>
        <v>84</v>
      </c>
      <c r="D86" s="27" t="s">
        <v>29</v>
      </c>
      <c r="E86" s="33">
        <v>298.98</v>
      </c>
      <c r="F86" s="26">
        <v>0.3</v>
      </c>
      <c r="G86" s="26">
        <v>1</v>
      </c>
      <c r="H86" s="38">
        <v>0.18</v>
      </c>
      <c r="I86" s="25"/>
      <c r="J86" s="56"/>
      <c r="K86" s="56"/>
      <c r="L86" s="58"/>
      <c r="M86" s="58"/>
      <c r="N86" s="25"/>
      <c r="O86" s="25"/>
      <c r="P86" s="25"/>
      <c r="Q86" s="25"/>
    </row>
    <row r="87" spans="1:17" ht="25.5" x14ac:dyDescent="0.2">
      <c r="A87" s="28" t="s">
        <v>45</v>
      </c>
      <c r="B87" s="127">
        <f>Savings!A87</f>
        <v>29</v>
      </c>
      <c r="C87" s="25">
        <f>Savings!B87</f>
        <v>85</v>
      </c>
      <c r="D87" s="27" t="s">
        <v>102</v>
      </c>
      <c r="E87" s="33">
        <v>75.296000000000006</v>
      </c>
      <c r="F87" s="26">
        <v>0.1</v>
      </c>
      <c r="G87" s="26">
        <v>0.33</v>
      </c>
      <c r="H87" s="38">
        <v>0.36</v>
      </c>
      <c r="J87" s="56"/>
      <c r="K87" s="56"/>
      <c r="L87" s="58"/>
      <c r="M87" s="58"/>
    </row>
    <row r="88" spans="1:17" x14ac:dyDescent="0.2">
      <c r="A88" s="28" t="s">
        <v>45</v>
      </c>
      <c r="B88" s="127"/>
      <c r="C88" s="25">
        <f>Savings!B88</f>
        <v>86</v>
      </c>
      <c r="D88" s="27" t="s">
        <v>28</v>
      </c>
      <c r="E88" s="33">
        <v>300.94</v>
      </c>
      <c r="F88" s="26">
        <v>0.2</v>
      </c>
      <c r="G88" s="26">
        <v>0.66</v>
      </c>
      <c r="H88" s="38">
        <v>0.36</v>
      </c>
      <c r="J88" s="56"/>
      <c r="K88" s="56"/>
      <c r="L88" s="58"/>
      <c r="M88" s="58"/>
    </row>
    <row r="89" spans="1:17" x14ac:dyDescent="0.2">
      <c r="A89" s="28" t="s">
        <v>45</v>
      </c>
      <c r="B89" s="127"/>
      <c r="C89" s="25">
        <f>Savings!B89</f>
        <v>87</v>
      </c>
      <c r="D89" s="27" t="s">
        <v>29</v>
      </c>
      <c r="E89" s="33">
        <v>683.04</v>
      </c>
      <c r="F89" s="26">
        <v>0.3</v>
      </c>
      <c r="G89" s="26">
        <v>1</v>
      </c>
      <c r="H89" s="38">
        <v>0.36</v>
      </c>
      <c r="J89" s="56"/>
      <c r="K89" s="56"/>
      <c r="L89" s="58"/>
      <c r="M89" s="58"/>
    </row>
    <row r="90" spans="1:17" ht="25.5" x14ac:dyDescent="0.2">
      <c r="A90" s="28" t="s">
        <v>45</v>
      </c>
      <c r="B90" s="127">
        <f>Savings!A90</f>
        <v>30</v>
      </c>
      <c r="C90" s="25">
        <f>Savings!B90</f>
        <v>88</v>
      </c>
      <c r="D90" s="27" t="s">
        <v>103</v>
      </c>
      <c r="E90" s="33">
        <v>16.731999999999999</v>
      </c>
      <c r="F90" s="26">
        <v>0.1</v>
      </c>
      <c r="G90" s="26">
        <v>0.33</v>
      </c>
      <c r="H90" s="38">
        <v>0.1</v>
      </c>
      <c r="J90" s="56"/>
      <c r="K90" s="56"/>
      <c r="L90" s="58"/>
      <c r="M90" s="58"/>
    </row>
    <row r="91" spans="1:17" x14ac:dyDescent="0.2">
      <c r="A91" s="28" t="s">
        <v>45</v>
      </c>
      <c r="B91" s="127"/>
      <c r="C91" s="25">
        <f>Savings!B91</f>
        <v>89</v>
      </c>
      <c r="D91" s="27" t="s">
        <v>28</v>
      </c>
      <c r="E91" s="33">
        <v>73.644000000000005</v>
      </c>
      <c r="F91" s="26">
        <v>0.2</v>
      </c>
      <c r="G91" s="26">
        <v>0.66</v>
      </c>
      <c r="H91" s="38">
        <v>0.1</v>
      </c>
      <c r="J91" s="56"/>
      <c r="K91" s="56"/>
      <c r="L91" s="58"/>
      <c r="M91" s="58"/>
    </row>
    <row r="92" spans="1:17" x14ac:dyDescent="0.2">
      <c r="A92" s="28" t="s">
        <v>45</v>
      </c>
      <c r="B92" s="127"/>
      <c r="C92" s="25">
        <f>Savings!B92</f>
        <v>90</v>
      </c>
      <c r="D92" s="27" t="s">
        <v>29</v>
      </c>
      <c r="E92" s="33">
        <v>167.34</v>
      </c>
      <c r="F92" s="26">
        <v>0.3</v>
      </c>
      <c r="G92" s="26">
        <v>1</v>
      </c>
      <c r="H92" s="38">
        <v>0.1</v>
      </c>
      <c r="J92" s="56"/>
      <c r="K92" s="56"/>
      <c r="L92" s="58"/>
      <c r="M92" s="58"/>
    </row>
    <row r="93" spans="1:17" ht="25.5" x14ac:dyDescent="0.2">
      <c r="A93" s="28" t="s">
        <v>45</v>
      </c>
      <c r="B93" s="127">
        <f>Savings!A93</f>
        <v>31</v>
      </c>
      <c r="C93" s="25">
        <f>Savings!B93</f>
        <v>91</v>
      </c>
      <c r="D93" s="27" t="s">
        <v>104</v>
      </c>
      <c r="E93" s="33">
        <v>1.1302000000000001</v>
      </c>
      <c r="F93" s="26">
        <v>0.05</v>
      </c>
      <c r="G93" s="26">
        <v>0.33</v>
      </c>
      <c r="H93" s="38">
        <v>0.01</v>
      </c>
      <c r="J93" s="56"/>
      <c r="K93" s="56"/>
      <c r="L93" s="58"/>
      <c r="M93" s="58"/>
    </row>
    <row r="94" spans="1:17" x14ac:dyDescent="0.2">
      <c r="A94" s="28" t="s">
        <v>45</v>
      </c>
      <c r="B94" s="127"/>
      <c r="C94" s="25">
        <f>Savings!B94</f>
        <v>92</v>
      </c>
      <c r="D94" s="27" t="s">
        <v>28</v>
      </c>
      <c r="E94" s="33">
        <v>3.7652999999999999</v>
      </c>
      <c r="F94" s="26">
        <v>0.1</v>
      </c>
      <c r="G94" s="26">
        <v>0.66</v>
      </c>
      <c r="H94" s="38">
        <v>0.01</v>
      </c>
      <c r="J94" s="56"/>
      <c r="K94" s="56"/>
      <c r="L94" s="58"/>
      <c r="M94" s="58"/>
    </row>
    <row r="95" spans="1:17" x14ac:dyDescent="0.2">
      <c r="A95" s="28" t="s">
        <v>45</v>
      </c>
      <c r="B95" s="127"/>
      <c r="C95" s="25">
        <f>Savings!B95</f>
        <v>93</v>
      </c>
      <c r="D95" s="27" t="s">
        <v>29</v>
      </c>
      <c r="E95" s="33">
        <v>11.409000000000001</v>
      </c>
      <c r="F95" s="26">
        <v>0.2</v>
      </c>
      <c r="G95" s="26">
        <v>1</v>
      </c>
      <c r="H95" s="38">
        <v>0.01</v>
      </c>
      <c r="J95" s="56"/>
      <c r="K95" s="56"/>
      <c r="L95" s="58"/>
      <c r="M95" s="58"/>
    </row>
    <row r="96" spans="1:17" ht="25.5" x14ac:dyDescent="0.2">
      <c r="A96" s="28" t="s">
        <v>45</v>
      </c>
      <c r="B96" s="127">
        <f>Savings!A96</f>
        <v>32</v>
      </c>
      <c r="C96" s="25">
        <f>Savings!B96</f>
        <v>94</v>
      </c>
      <c r="D96" s="27" t="s">
        <v>105</v>
      </c>
      <c r="E96" s="33">
        <v>3.6225999999999998</v>
      </c>
      <c r="F96" s="26">
        <v>0.05</v>
      </c>
      <c r="G96" s="26">
        <v>0.33</v>
      </c>
      <c r="H96" s="38">
        <v>0.04</v>
      </c>
      <c r="J96" s="56"/>
      <c r="K96" s="56"/>
      <c r="L96" s="58"/>
      <c r="M96" s="58"/>
    </row>
    <row r="97" spans="1:17" x14ac:dyDescent="0.2">
      <c r="A97" s="28" t="s">
        <v>45</v>
      </c>
      <c r="B97" s="127"/>
      <c r="C97" s="25">
        <f>Savings!B97</f>
        <v>95</v>
      </c>
      <c r="D97" s="27" t="s">
        <v>28</v>
      </c>
      <c r="E97" s="33">
        <v>13.162000000000001</v>
      </c>
      <c r="F97" s="26">
        <v>0.1</v>
      </c>
      <c r="G97" s="26">
        <v>0.66</v>
      </c>
      <c r="H97" s="38">
        <v>0.04</v>
      </c>
      <c r="J97" s="56"/>
      <c r="K97" s="56"/>
      <c r="L97" s="58"/>
      <c r="M97" s="58"/>
    </row>
    <row r="98" spans="1:17" x14ac:dyDescent="0.2">
      <c r="A98" s="28" t="s">
        <v>45</v>
      </c>
      <c r="B98" s="127"/>
      <c r="C98" s="25">
        <f>Savings!B98</f>
        <v>96</v>
      </c>
      <c r="D98" s="27" t="s">
        <v>29</v>
      </c>
      <c r="E98" s="33">
        <v>39.883000000000003</v>
      </c>
      <c r="F98" s="26">
        <v>0.2</v>
      </c>
      <c r="G98" s="26">
        <v>1</v>
      </c>
      <c r="H98" s="38">
        <v>0.04</v>
      </c>
      <c r="J98" s="56"/>
      <c r="K98" s="56"/>
      <c r="L98" s="58"/>
      <c r="M98" s="58"/>
    </row>
    <row r="99" spans="1:17" ht="25.5" x14ac:dyDescent="0.2">
      <c r="A99" s="28" t="s">
        <v>45</v>
      </c>
      <c r="B99" s="127">
        <f>Savings!A99</f>
        <v>33</v>
      </c>
      <c r="C99" s="25">
        <f>Savings!B99</f>
        <v>97</v>
      </c>
      <c r="D99" s="27" t="s">
        <v>106</v>
      </c>
      <c r="E99" s="33">
        <v>7.5313999999999997</v>
      </c>
      <c r="F99" s="26">
        <v>0.05</v>
      </c>
      <c r="G99" s="26">
        <v>0.33</v>
      </c>
      <c r="H99" s="38">
        <v>7.0000000000000007E-2</v>
      </c>
      <c r="J99" s="56"/>
      <c r="K99" s="56"/>
      <c r="L99" s="58"/>
      <c r="M99" s="58"/>
    </row>
    <row r="100" spans="1:17" x14ac:dyDescent="0.2">
      <c r="A100" s="28" t="s">
        <v>45</v>
      </c>
      <c r="B100" s="127"/>
      <c r="C100" s="25">
        <f>Savings!B100</f>
        <v>98</v>
      </c>
      <c r="D100" s="27" t="s">
        <v>28</v>
      </c>
      <c r="E100" s="33">
        <v>30.123000000000001</v>
      </c>
      <c r="F100" s="26">
        <v>0.1</v>
      </c>
      <c r="G100" s="26">
        <v>0.66</v>
      </c>
      <c r="H100" s="38">
        <v>7.0000000000000007E-2</v>
      </c>
      <c r="J100" s="56"/>
      <c r="K100" s="56"/>
      <c r="L100" s="58"/>
      <c r="M100" s="58"/>
    </row>
    <row r="101" spans="1:17" x14ac:dyDescent="0.2">
      <c r="A101" s="28" t="s">
        <v>45</v>
      </c>
      <c r="B101" s="127"/>
      <c r="C101" s="25">
        <f>Savings!B101</f>
        <v>99</v>
      </c>
      <c r="D101" s="27" t="s">
        <v>29</v>
      </c>
      <c r="E101" s="33">
        <v>91.263000000000005</v>
      </c>
      <c r="F101" s="26">
        <v>0.2</v>
      </c>
      <c r="G101" s="26">
        <v>1</v>
      </c>
      <c r="H101" s="38">
        <v>7.0000000000000007E-2</v>
      </c>
      <c r="J101" s="56"/>
      <c r="K101" s="56"/>
      <c r="L101" s="58"/>
      <c r="M101" s="58"/>
    </row>
    <row r="102" spans="1:17" ht="25.5" x14ac:dyDescent="0.2">
      <c r="A102" s="28" t="s">
        <v>45</v>
      </c>
      <c r="B102" s="127">
        <f>Savings!A102</f>
        <v>34</v>
      </c>
      <c r="C102" s="25">
        <f>Savings!B102</f>
        <v>100</v>
      </c>
      <c r="D102" s="27" t="s">
        <v>107</v>
      </c>
      <c r="E102" s="33">
        <v>1.8413999999999999</v>
      </c>
      <c r="F102" s="26">
        <v>0.05</v>
      </c>
      <c r="G102" s="26">
        <v>0.33</v>
      </c>
      <c r="H102" s="38">
        <v>0.02</v>
      </c>
      <c r="J102" s="56"/>
      <c r="K102" s="56"/>
      <c r="L102" s="58"/>
      <c r="M102" s="58"/>
    </row>
    <row r="103" spans="1:17" s="6" customFormat="1" x14ac:dyDescent="0.2">
      <c r="A103" s="28" t="s">
        <v>45</v>
      </c>
      <c r="B103" s="127"/>
      <c r="C103" s="25">
        <f>Savings!B103</f>
        <v>101</v>
      </c>
      <c r="D103" s="27" t="s">
        <v>28</v>
      </c>
      <c r="E103" s="33">
        <v>7.3654000000000002</v>
      </c>
      <c r="F103" s="26">
        <v>0.1</v>
      </c>
      <c r="G103" s="26">
        <v>0.66</v>
      </c>
      <c r="H103" s="38">
        <v>0.02</v>
      </c>
      <c r="I103" s="25"/>
      <c r="J103" s="56"/>
      <c r="K103" s="56"/>
      <c r="L103" s="58"/>
      <c r="M103" s="58"/>
      <c r="N103" s="25"/>
      <c r="O103" s="25"/>
      <c r="P103" s="25"/>
      <c r="Q103" s="25"/>
    </row>
    <row r="104" spans="1:17" s="6" customFormat="1" x14ac:dyDescent="0.2">
      <c r="A104" s="28" t="s">
        <v>45</v>
      </c>
      <c r="B104" s="127"/>
      <c r="C104" s="25">
        <f>Savings!B104</f>
        <v>102</v>
      </c>
      <c r="D104" s="27" t="s">
        <v>29</v>
      </c>
      <c r="E104" s="33">
        <v>22.318999999999999</v>
      </c>
      <c r="F104" s="26">
        <v>0.2</v>
      </c>
      <c r="G104" s="26">
        <v>1</v>
      </c>
      <c r="H104" s="38">
        <v>0.02</v>
      </c>
      <c r="I104" s="25"/>
      <c r="J104" s="56"/>
      <c r="K104" s="56"/>
      <c r="L104" s="58"/>
      <c r="M104" s="58"/>
      <c r="N104" s="25"/>
      <c r="O104" s="25"/>
      <c r="P104" s="25"/>
      <c r="Q104" s="25"/>
    </row>
    <row r="105" spans="1:17" s="6" customFormat="1" x14ac:dyDescent="0.2">
      <c r="A105" s="30" t="s">
        <v>42</v>
      </c>
      <c r="B105" s="127">
        <f>Savings!A105</f>
        <v>35</v>
      </c>
      <c r="C105" s="25">
        <f>Savings!B105</f>
        <v>103</v>
      </c>
      <c r="D105" s="27" t="s">
        <v>16</v>
      </c>
      <c r="E105" s="59">
        <v>55.113</v>
      </c>
      <c r="F105" s="26">
        <v>0.05</v>
      </c>
      <c r="G105" s="26">
        <v>0.33</v>
      </c>
      <c r="H105" s="38">
        <v>0.52</v>
      </c>
      <c r="I105" s="25"/>
      <c r="J105" s="56"/>
      <c r="K105" s="56"/>
      <c r="L105" s="58"/>
      <c r="M105" s="58"/>
      <c r="N105" s="25"/>
      <c r="O105" s="25"/>
      <c r="P105" s="25"/>
      <c r="Q105" s="25"/>
    </row>
    <row r="106" spans="1:17" s="6" customFormat="1" x14ac:dyDescent="0.2">
      <c r="A106" s="30" t="s">
        <v>42</v>
      </c>
      <c r="B106" s="127"/>
      <c r="C106" s="25">
        <f>Savings!B106</f>
        <v>104</v>
      </c>
      <c r="D106" s="27" t="s">
        <v>28</v>
      </c>
      <c r="E106" s="59">
        <v>220.45</v>
      </c>
      <c r="F106" s="26">
        <v>0.1</v>
      </c>
      <c r="G106" s="26">
        <v>0.66</v>
      </c>
      <c r="H106" s="38">
        <v>0.52</v>
      </c>
      <c r="I106" s="25"/>
      <c r="J106" s="56"/>
      <c r="K106" s="56"/>
      <c r="L106" s="58"/>
      <c r="M106" s="58"/>
      <c r="N106" s="25"/>
      <c r="O106" s="25"/>
      <c r="P106" s="25"/>
      <c r="Q106" s="25"/>
    </row>
    <row r="107" spans="1:17" s="6" customFormat="1" x14ac:dyDescent="0.2">
      <c r="A107" s="30" t="s">
        <v>42</v>
      </c>
      <c r="B107" s="127"/>
      <c r="C107" s="25">
        <f>Savings!B107</f>
        <v>105</v>
      </c>
      <c r="D107" s="27" t="s">
        <v>29</v>
      </c>
      <c r="E107" s="59">
        <v>668.04</v>
      </c>
      <c r="F107" s="26">
        <v>0.2</v>
      </c>
      <c r="G107" s="26">
        <v>1</v>
      </c>
      <c r="H107" s="38">
        <v>0.52</v>
      </c>
      <c r="I107" s="25"/>
      <c r="J107" s="56"/>
      <c r="K107" s="56"/>
      <c r="L107" s="58"/>
      <c r="M107" s="58"/>
      <c r="N107" s="25"/>
      <c r="O107" s="25"/>
      <c r="P107" s="25"/>
      <c r="Q107" s="25"/>
    </row>
    <row r="108" spans="1:17" s="6" customFormat="1" x14ac:dyDescent="0.2">
      <c r="A108" s="30" t="s">
        <v>42</v>
      </c>
      <c r="B108" s="127">
        <f>Savings!A108</f>
        <v>36</v>
      </c>
      <c r="C108" s="25">
        <f>Savings!B108</f>
        <v>106</v>
      </c>
      <c r="D108" s="27" t="s">
        <v>27</v>
      </c>
      <c r="E108" s="59">
        <v>54.58</v>
      </c>
      <c r="F108" s="26">
        <v>0.25</v>
      </c>
      <c r="G108" s="26">
        <v>0.01</v>
      </c>
      <c r="H108" s="38"/>
      <c r="I108" s="25"/>
      <c r="J108" s="56"/>
      <c r="K108" s="56"/>
      <c r="L108" s="58"/>
      <c r="M108" s="58"/>
      <c r="N108" s="25"/>
      <c r="O108" s="25"/>
      <c r="P108" s="25"/>
      <c r="Q108" s="25"/>
    </row>
    <row r="109" spans="1:17" s="6" customFormat="1" x14ac:dyDescent="0.2">
      <c r="A109" s="30" t="s">
        <v>42</v>
      </c>
      <c r="B109" s="127"/>
      <c r="C109" s="25">
        <f>Savings!B109</f>
        <v>107</v>
      </c>
      <c r="D109" s="27" t="s">
        <v>28</v>
      </c>
      <c r="E109" s="59">
        <v>272.89999999999998</v>
      </c>
      <c r="F109" s="26">
        <v>0.25</v>
      </c>
      <c r="G109" s="26">
        <v>0.05</v>
      </c>
      <c r="H109" s="38"/>
      <c r="I109" s="25"/>
      <c r="J109" s="56"/>
      <c r="K109" s="56"/>
      <c r="L109" s="58"/>
      <c r="M109" s="58"/>
      <c r="N109" s="25"/>
      <c r="O109" s="25"/>
      <c r="P109" s="25"/>
      <c r="Q109" s="25"/>
    </row>
    <row r="110" spans="1:17" s="6" customFormat="1" x14ac:dyDescent="0.2">
      <c r="A110" s="30" t="s">
        <v>42</v>
      </c>
      <c r="B110" s="127"/>
      <c r="C110" s="25">
        <f>Savings!B110</f>
        <v>108</v>
      </c>
      <c r="D110" s="27" t="s">
        <v>29</v>
      </c>
      <c r="E110" s="59">
        <v>545.79999999999995</v>
      </c>
      <c r="F110" s="26">
        <v>0.25</v>
      </c>
      <c r="G110" s="26">
        <v>0.1</v>
      </c>
      <c r="H110" s="38"/>
      <c r="I110" s="25"/>
      <c r="J110" s="56"/>
      <c r="K110" s="56"/>
      <c r="L110" s="58"/>
      <c r="M110" s="58"/>
      <c r="N110" s="25"/>
      <c r="O110" s="25"/>
      <c r="P110" s="25"/>
      <c r="Q110" s="25"/>
    </row>
    <row r="111" spans="1:17" s="6" customFormat="1" x14ac:dyDescent="0.2">
      <c r="A111" s="30" t="s">
        <v>42</v>
      </c>
      <c r="B111" s="127">
        <f>Savings!A111</f>
        <v>37</v>
      </c>
      <c r="C111" s="25">
        <f>Savings!B111</f>
        <v>109</v>
      </c>
      <c r="D111" s="27" t="s">
        <v>55</v>
      </c>
      <c r="E111" s="59">
        <v>57.972999999999999</v>
      </c>
      <c r="F111" s="26">
        <v>0.05</v>
      </c>
      <c r="G111" s="26">
        <v>0.33</v>
      </c>
      <c r="H111" s="38">
        <v>0.48</v>
      </c>
      <c r="I111" s="25"/>
      <c r="J111" s="56"/>
      <c r="K111" s="56"/>
      <c r="L111" s="58"/>
      <c r="M111" s="58"/>
      <c r="N111" s="25"/>
      <c r="O111" s="25"/>
      <c r="P111" s="25"/>
      <c r="Q111" s="25"/>
    </row>
    <row r="112" spans="1:17" s="6" customFormat="1" x14ac:dyDescent="0.2">
      <c r="A112" s="30" t="s">
        <v>42</v>
      </c>
      <c r="B112" s="127"/>
      <c r="C112" s="25">
        <f>Savings!B112</f>
        <v>110</v>
      </c>
      <c r="D112" s="27" t="s">
        <v>28</v>
      </c>
      <c r="E112" s="59">
        <v>231.89</v>
      </c>
      <c r="F112" s="26">
        <v>0.1</v>
      </c>
      <c r="G112" s="26">
        <v>0.66</v>
      </c>
      <c r="H112" s="38">
        <v>0.48</v>
      </c>
      <c r="I112" s="25"/>
      <c r="J112" s="56"/>
      <c r="K112" s="56"/>
      <c r="L112" s="58"/>
      <c r="M112" s="58"/>
      <c r="N112" s="25"/>
      <c r="O112" s="25"/>
      <c r="P112" s="25"/>
      <c r="Q112" s="25"/>
    </row>
    <row r="113" spans="1:17" s="6" customFormat="1" x14ac:dyDescent="0.2">
      <c r="A113" s="30" t="s">
        <v>42</v>
      </c>
      <c r="B113" s="127"/>
      <c r="C113" s="25">
        <f>Savings!B113</f>
        <v>111</v>
      </c>
      <c r="D113" s="27" t="s">
        <v>29</v>
      </c>
      <c r="E113" s="59">
        <v>702.71</v>
      </c>
      <c r="F113" s="26">
        <v>0.2</v>
      </c>
      <c r="G113" s="26">
        <v>1</v>
      </c>
      <c r="H113" s="38">
        <v>0.48</v>
      </c>
      <c r="I113" s="25"/>
      <c r="J113" s="56"/>
      <c r="K113" s="56"/>
      <c r="L113" s="58"/>
      <c r="M113" s="58"/>
      <c r="N113" s="25"/>
      <c r="O113" s="25"/>
      <c r="P113" s="25"/>
      <c r="Q113" s="25"/>
    </row>
    <row r="114" spans="1:17" s="6" customFormat="1" x14ac:dyDescent="0.2">
      <c r="A114" s="30" t="s">
        <v>42</v>
      </c>
      <c r="B114" s="127">
        <f>Savings!A114</f>
        <v>38</v>
      </c>
      <c r="C114" s="25">
        <f>Savings!B114</f>
        <v>112</v>
      </c>
      <c r="D114" s="27" t="s">
        <v>57</v>
      </c>
      <c r="E114" s="59">
        <v>25.283000000000001</v>
      </c>
      <c r="F114" s="26">
        <v>0.05</v>
      </c>
      <c r="G114" s="26">
        <v>0.33</v>
      </c>
      <c r="H114" s="38">
        <v>0.22</v>
      </c>
      <c r="I114" s="25"/>
      <c r="J114" s="56"/>
      <c r="K114" s="56"/>
      <c r="L114" s="58"/>
      <c r="M114" s="58"/>
      <c r="N114" s="25"/>
      <c r="O114" s="25"/>
      <c r="P114" s="25"/>
      <c r="Q114" s="25"/>
    </row>
    <row r="115" spans="1:17" s="6" customFormat="1" x14ac:dyDescent="0.2">
      <c r="A115" s="30" t="s">
        <v>42</v>
      </c>
      <c r="B115" s="127"/>
      <c r="C115" s="25">
        <f>Savings!B115</f>
        <v>113</v>
      </c>
      <c r="D115" s="27" t="s">
        <v>28</v>
      </c>
      <c r="E115" s="59">
        <v>101.13</v>
      </c>
      <c r="F115" s="26">
        <v>0.1</v>
      </c>
      <c r="G115" s="26">
        <v>0.66</v>
      </c>
      <c r="H115" s="38">
        <v>0.22</v>
      </c>
      <c r="I115" s="25"/>
      <c r="J115" s="56"/>
      <c r="K115" s="56"/>
      <c r="L115" s="58"/>
      <c r="M115" s="58"/>
      <c r="N115" s="25"/>
      <c r="O115" s="25"/>
      <c r="P115" s="25"/>
      <c r="Q115" s="25"/>
    </row>
    <row r="116" spans="1:17" s="6" customFormat="1" x14ac:dyDescent="0.2">
      <c r="A116" s="30" t="s">
        <v>42</v>
      </c>
      <c r="B116" s="127"/>
      <c r="C116" s="25">
        <f>Savings!B116</f>
        <v>114</v>
      </c>
      <c r="D116" s="27" t="s">
        <v>29</v>
      </c>
      <c r="E116" s="59">
        <v>229.84</v>
      </c>
      <c r="F116" s="26">
        <v>0.2</v>
      </c>
      <c r="G116" s="26">
        <v>1</v>
      </c>
      <c r="H116" s="38">
        <v>0.22</v>
      </c>
      <c r="I116" s="25"/>
      <c r="J116" s="56"/>
      <c r="K116" s="56"/>
      <c r="L116" s="58"/>
      <c r="M116" s="58"/>
      <c r="N116" s="25"/>
      <c r="O116" s="25"/>
      <c r="P116" s="25"/>
      <c r="Q116" s="25"/>
    </row>
    <row r="117" spans="1:17" s="6" customFormat="1" x14ac:dyDescent="0.2">
      <c r="A117" s="30" t="s">
        <v>42</v>
      </c>
      <c r="B117" s="127">
        <f>Savings!A117</f>
        <v>39</v>
      </c>
      <c r="C117" s="25">
        <f>Savings!B117</f>
        <v>115</v>
      </c>
      <c r="D117" s="27" t="s">
        <v>59</v>
      </c>
      <c r="E117" s="59">
        <v>270.29000000000002</v>
      </c>
      <c r="F117" s="26">
        <v>0.1</v>
      </c>
      <c r="G117" s="26">
        <v>0.33</v>
      </c>
      <c r="H117" s="38"/>
      <c r="I117" s="25"/>
      <c r="J117" s="56"/>
      <c r="K117" s="56"/>
      <c r="L117" s="58"/>
      <c r="M117" s="58"/>
      <c r="N117" s="25"/>
      <c r="O117" s="25"/>
      <c r="P117" s="25"/>
      <c r="Q117" s="25"/>
    </row>
    <row r="118" spans="1:17" s="6" customFormat="1" x14ac:dyDescent="0.2">
      <c r="A118" s="30" t="s">
        <v>42</v>
      </c>
      <c r="B118" s="127"/>
      <c r="C118" s="25">
        <f>Savings!B118</f>
        <v>116</v>
      </c>
      <c r="D118" s="27" t="s">
        <v>28</v>
      </c>
      <c r="E118" s="59">
        <v>918.99</v>
      </c>
      <c r="F118" s="26">
        <v>0.17</v>
      </c>
      <c r="G118" s="26">
        <v>0.66</v>
      </c>
      <c r="H118" s="38"/>
      <c r="I118" s="25"/>
      <c r="J118" s="56"/>
      <c r="K118" s="56"/>
      <c r="L118" s="58"/>
      <c r="M118" s="58"/>
      <c r="N118" s="25"/>
      <c r="O118" s="25"/>
      <c r="P118" s="25"/>
      <c r="Q118" s="25"/>
    </row>
    <row r="119" spans="1:17" s="6" customFormat="1" x14ac:dyDescent="0.2">
      <c r="A119" s="30" t="s">
        <v>42</v>
      </c>
      <c r="B119" s="127"/>
      <c r="C119" s="25">
        <f>Savings!B119</f>
        <v>117</v>
      </c>
      <c r="D119" s="27" t="s">
        <v>29</v>
      </c>
      <c r="E119" s="59">
        <v>2702.9</v>
      </c>
      <c r="F119" s="26">
        <v>0.33</v>
      </c>
      <c r="G119" s="26">
        <v>1</v>
      </c>
      <c r="H119" s="38"/>
      <c r="I119" s="25"/>
      <c r="J119" s="56"/>
      <c r="K119" s="56"/>
      <c r="L119" s="58"/>
      <c r="M119" s="58"/>
      <c r="N119" s="25"/>
      <c r="O119" s="25"/>
      <c r="P119" s="25"/>
      <c r="Q119" s="25"/>
    </row>
    <row r="120" spans="1:17" s="6" customFormat="1" ht="25.5" x14ac:dyDescent="0.2">
      <c r="A120" s="30" t="s">
        <v>42</v>
      </c>
      <c r="B120" s="127">
        <f>Savings!A120</f>
        <v>40</v>
      </c>
      <c r="C120" s="25">
        <f>Savings!B120</f>
        <v>118</v>
      </c>
      <c r="D120" s="27" t="s">
        <v>67</v>
      </c>
      <c r="E120" s="59">
        <v>2.2204000000000002</v>
      </c>
      <c r="F120" s="26">
        <v>0.1</v>
      </c>
      <c r="G120" s="26">
        <v>0.33</v>
      </c>
      <c r="H120" s="38">
        <v>0.03</v>
      </c>
      <c r="I120" s="25"/>
      <c r="J120" s="56"/>
      <c r="K120" s="56"/>
      <c r="L120" s="58"/>
      <c r="M120" s="58"/>
      <c r="N120" s="25"/>
      <c r="O120" s="25"/>
      <c r="P120" s="25"/>
      <c r="Q120" s="25"/>
    </row>
    <row r="121" spans="1:17" s="6" customFormat="1" x14ac:dyDescent="0.2">
      <c r="A121" s="30" t="s">
        <v>42</v>
      </c>
      <c r="B121" s="127"/>
      <c r="C121" s="25">
        <f>Savings!B121</f>
        <v>119</v>
      </c>
      <c r="D121" s="27" t="s">
        <v>28</v>
      </c>
      <c r="E121" s="59">
        <v>7.5494000000000003</v>
      </c>
      <c r="F121" s="26">
        <v>0.17</v>
      </c>
      <c r="G121" s="26">
        <v>0.66</v>
      </c>
      <c r="H121" s="38">
        <v>0.03</v>
      </c>
      <c r="I121" s="25"/>
      <c r="J121" s="56"/>
      <c r="K121" s="56"/>
      <c r="L121" s="58"/>
      <c r="M121" s="58"/>
      <c r="N121" s="25"/>
      <c r="O121" s="25"/>
      <c r="P121" s="25"/>
      <c r="Q121" s="25"/>
    </row>
    <row r="122" spans="1:17" s="6" customFormat="1" x14ac:dyDescent="0.2">
      <c r="A122" s="30" t="s">
        <v>42</v>
      </c>
      <c r="B122" s="127"/>
      <c r="C122" s="25">
        <f>Savings!B122</f>
        <v>120</v>
      </c>
      <c r="D122" s="27" t="s">
        <v>29</v>
      </c>
      <c r="E122" s="59">
        <v>22.204000000000001</v>
      </c>
      <c r="F122" s="26">
        <v>0.33</v>
      </c>
      <c r="G122" s="26">
        <v>1</v>
      </c>
      <c r="H122" s="38">
        <v>0.03</v>
      </c>
      <c r="I122" s="25"/>
      <c r="J122" s="56"/>
      <c r="K122" s="56"/>
      <c r="L122" s="58"/>
      <c r="M122" s="58"/>
      <c r="N122" s="25"/>
      <c r="O122" s="25"/>
      <c r="P122" s="25"/>
      <c r="Q122" s="25"/>
    </row>
    <row r="123" spans="1:17" s="6" customFormat="1" x14ac:dyDescent="0.2">
      <c r="A123" s="30" t="s">
        <v>42</v>
      </c>
      <c r="B123" s="127">
        <f>Savings!A123</f>
        <v>41</v>
      </c>
      <c r="C123" s="25">
        <f>Savings!B123</f>
        <v>121</v>
      </c>
      <c r="D123" s="27" t="s">
        <v>60</v>
      </c>
      <c r="E123" s="59">
        <v>0.21965999999999999</v>
      </c>
      <c r="F123" s="26">
        <v>0.1</v>
      </c>
      <c r="G123" s="26">
        <v>0.33</v>
      </c>
      <c r="H123" s="38">
        <v>4.0000000000000001E-3</v>
      </c>
      <c r="I123" s="25"/>
      <c r="J123" s="56"/>
      <c r="K123" s="56"/>
      <c r="L123" s="58"/>
      <c r="M123" s="58"/>
      <c r="N123" s="25"/>
      <c r="O123" s="25"/>
      <c r="P123" s="25"/>
      <c r="Q123" s="25"/>
    </row>
    <row r="124" spans="1:17" s="6" customFormat="1" x14ac:dyDescent="0.2">
      <c r="A124" s="30" t="s">
        <v>42</v>
      </c>
      <c r="B124" s="127"/>
      <c r="C124" s="25">
        <f>Savings!B124</f>
        <v>122</v>
      </c>
      <c r="D124" s="27" t="s">
        <v>28</v>
      </c>
      <c r="E124" s="59">
        <v>0.74685000000000001</v>
      </c>
      <c r="F124" s="26">
        <v>0.17</v>
      </c>
      <c r="G124" s="26">
        <v>0.66</v>
      </c>
      <c r="H124" s="38">
        <v>4.0000000000000001E-3</v>
      </c>
      <c r="I124" s="25"/>
      <c r="J124" s="56"/>
      <c r="K124" s="56"/>
      <c r="L124" s="58"/>
      <c r="M124" s="58"/>
      <c r="N124" s="25"/>
      <c r="O124" s="25"/>
      <c r="P124" s="25"/>
      <c r="Q124" s="25"/>
    </row>
    <row r="125" spans="1:17" s="6" customFormat="1" x14ac:dyDescent="0.2">
      <c r="A125" s="30" t="s">
        <v>42</v>
      </c>
      <c r="B125" s="127"/>
      <c r="C125" s="25">
        <f>Savings!B125</f>
        <v>123</v>
      </c>
      <c r="D125" s="27" t="s">
        <v>29</v>
      </c>
      <c r="E125" s="59">
        <v>2.1966000000000001</v>
      </c>
      <c r="F125" s="26">
        <v>0.33</v>
      </c>
      <c r="G125" s="26">
        <v>1</v>
      </c>
      <c r="H125" s="38">
        <v>4.0000000000000001E-3</v>
      </c>
      <c r="I125" s="25"/>
      <c r="J125" s="56"/>
      <c r="K125" s="56"/>
      <c r="L125" s="58"/>
      <c r="M125" s="58"/>
      <c r="N125" s="25"/>
      <c r="O125" s="25"/>
      <c r="P125" s="25"/>
      <c r="Q125" s="25"/>
    </row>
    <row r="126" spans="1:17" s="6" customFormat="1" x14ac:dyDescent="0.2">
      <c r="A126" s="31" t="s">
        <v>38</v>
      </c>
      <c r="B126" s="127">
        <f>Savings!A126</f>
        <v>42</v>
      </c>
      <c r="C126" s="25">
        <f>Savings!B126</f>
        <v>124</v>
      </c>
      <c r="D126" s="27" t="s">
        <v>17</v>
      </c>
      <c r="E126" s="59">
        <v>33.067999999999998</v>
      </c>
      <c r="F126" s="26">
        <v>0.05</v>
      </c>
      <c r="G126" s="26">
        <v>0.33</v>
      </c>
      <c r="H126" s="38">
        <v>0.31</v>
      </c>
      <c r="I126" s="25"/>
      <c r="J126" s="56"/>
      <c r="K126" s="56"/>
      <c r="L126" s="58"/>
      <c r="M126" s="58"/>
      <c r="N126" s="25"/>
      <c r="O126" s="25"/>
      <c r="P126" s="25"/>
      <c r="Q126" s="25"/>
    </row>
    <row r="127" spans="1:17" s="6" customFormat="1" x14ac:dyDescent="0.2">
      <c r="A127" s="31" t="s">
        <v>38</v>
      </c>
      <c r="B127" s="127"/>
      <c r="C127" s="25">
        <f>Savings!B127</f>
        <v>125</v>
      </c>
      <c r="D127" s="27" t="s">
        <v>28</v>
      </c>
      <c r="E127" s="59">
        <v>132.27000000000001</v>
      </c>
      <c r="F127" s="26">
        <v>0.1</v>
      </c>
      <c r="G127" s="26">
        <v>0.66</v>
      </c>
      <c r="H127" s="38">
        <v>0.31</v>
      </c>
      <c r="I127" s="25"/>
      <c r="J127" s="56"/>
      <c r="K127" s="56"/>
      <c r="L127" s="58"/>
      <c r="M127" s="58"/>
      <c r="N127" s="25"/>
      <c r="O127" s="25"/>
      <c r="P127" s="25"/>
      <c r="Q127" s="25"/>
    </row>
    <row r="128" spans="1:17" s="6" customFormat="1" x14ac:dyDescent="0.2">
      <c r="A128" s="31" t="s">
        <v>38</v>
      </c>
      <c r="B128" s="127"/>
      <c r="C128" s="25">
        <f>Savings!B128</f>
        <v>126</v>
      </c>
      <c r="D128" s="27" t="s">
        <v>29</v>
      </c>
      <c r="E128" s="59">
        <v>400.82</v>
      </c>
      <c r="F128" s="26">
        <v>0.2</v>
      </c>
      <c r="G128" s="26">
        <v>1</v>
      </c>
      <c r="H128" s="38">
        <v>0.31</v>
      </c>
      <c r="I128" s="25"/>
      <c r="J128" s="56"/>
      <c r="K128" s="56"/>
      <c r="L128" s="58"/>
      <c r="M128" s="58"/>
      <c r="N128" s="25"/>
      <c r="O128" s="25"/>
      <c r="P128" s="25"/>
      <c r="Q128" s="25"/>
    </row>
    <row r="129" spans="1:17" s="6" customFormat="1" ht="25.5" x14ac:dyDescent="0.2">
      <c r="A129" s="31" t="s">
        <v>38</v>
      </c>
      <c r="B129" s="127">
        <f>Savings!A129</f>
        <v>43</v>
      </c>
      <c r="C129" s="25">
        <f>Savings!B129</f>
        <v>127</v>
      </c>
      <c r="D129" s="27" t="s">
        <v>54</v>
      </c>
      <c r="E129" s="59">
        <v>315.74</v>
      </c>
      <c r="F129" s="26">
        <v>0.1</v>
      </c>
      <c r="G129" s="26">
        <v>0.33</v>
      </c>
      <c r="H129" s="38"/>
      <c r="I129" s="25"/>
      <c r="J129" s="56"/>
      <c r="K129" s="56"/>
      <c r="L129" s="58"/>
      <c r="M129" s="58"/>
      <c r="N129" s="25"/>
      <c r="O129" s="25"/>
      <c r="P129" s="25"/>
      <c r="Q129" s="25"/>
    </row>
    <row r="130" spans="1:17" s="6" customFormat="1" x14ac:dyDescent="0.2">
      <c r="A130" s="31" t="s">
        <v>38</v>
      </c>
      <c r="B130" s="127"/>
      <c r="C130" s="25">
        <f>Savings!B130</f>
        <v>128</v>
      </c>
      <c r="D130" s="27" t="s">
        <v>28</v>
      </c>
      <c r="E130" s="59">
        <v>2083.9</v>
      </c>
      <c r="F130" s="26">
        <v>0.33</v>
      </c>
      <c r="G130" s="26">
        <v>0.66</v>
      </c>
      <c r="H130" s="38"/>
      <c r="I130" s="25"/>
      <c r="J130" s="56"/>
      <c r="K130" s="56"/>
      <c r="L130" s="58"/>
      <c r="M130" s="58"/>
      <c r="N130" s="25"/>
      <c r="O130" s="25"/>
      <c r="P130" s="25"/>
      <c r="Q130" s="25"/>
    </row>
    <row r="131" spans="1:17" s="6" customFormat="1" x14ac:dyDescent="0.2">
      <c r="A131" s="31" t="s">
        <v>38</v>
      </c>
      <c r="B131" s="127"/>
      <c r="C131" s="25">
        <f>Savings!B131</f>
        <v>129</v>
      </c>
      <c r="D131" s="27" t="s">
        <v>29</v>
      </c>
      <c r="E131" s="59">
        <v>4783.8999999999996</v>
      </c>
      <c r="F131" s="26">
        <v>0.5</v>
      </c>
      <c r="G131" s="26">
        <v>1</v>
      </c>
      <c r="H131" s="38"/>
      <c r="I131" s="25"/>
      <c r="J131" s="56"/>
      <c r="K131" s="56"/>
      <c r="L131" s="58"/>
      <c r="M131" s="58"/>
      <c r="N131" s="25"/>
      <c r="O131" s="25"/>
      <c r="P131" s="25"/>
      <c r="Q131" s="25"/>
    </row>
    <row r="132" spans="1:17" s="6" customFormat="1" x14ac:dyDescent="0.2">
      <c r="A132" s="31" t="s">
        <v>38</v>
      </c>
      <c r="B132" s="127">
        <f>Savings!A132</f>
        <v>44</v>
      </c>
      <c r="C132" s="25">
        <f>Savings!B132</f>
        <v>130</v>
      </c>
      <c r="D132" s="27" t="s">
        <v>25</v>
      </c>
      <c r="E132" s="59">
        <v>101.64</v>
      </c>
      <c r="F132" s="26">
        <v>0.1</v>
      </c>
      <c r="G132" s="26">
        <v>0.33</v>
      </c>
      <c r="H132" s="38">
        <v>0.23</v>
      </c>
      <c r="I132" s="25"/>
      <c r="J132" s="56"/>
      <c r="K132" s="56"/>
      <c r="L132" s="58"/>
      <c r="M132" s="58"/>
      <c r="N132" s="25"/>
      <c r="O132" s="25"/>
      <c r="P132" s="25"/>
      <c r="Q132" s="25"/>
    </row>
    <row r="133" spans="1:17" s="6" customFormat="1" x14ac:dyDescent="0.2">
      <c r="A133" s="31" t="s">
        <v>38</v>
      </c>
      <c r="B133" s="127"/>
      <c r="C133" s="25">
        <f>Savings!B133</f>
        <v>131</v>
      </c>
      <c r="D133" s="27" t="s">
        <v>28</v>
      </c>
      <c r="E133" s="59">
        <v>569.19000000000005</v>
      </c>
      <c r="F133" s="26">
        <v>0.28000000000000003</v>
      </c>
      <c r="G133" s="26">
        <v>0.66</v>
      </c>
      <c r="H133" s="38">
        <v>0.23</v>
      </c>
      <c r="I133" s="25"/>
      <c r="J133" s="56"/>
      <c r="K133" s="56"/>
      <c r="L133" s="58"/>
      <c r="M133" s="58"/>
      <c r="N133" s="25"/>
      <c r="O133" s="25"/>
      <c r="P133" s="25"/>
      <c r="Q133" s="25"/>
    </row>
    <row r="134" spans="1:17" s="6" customFormat="1" x14ac:dyDescent="0.2">
      <c r="A134" s="31" t="s">
        <v>38</v>
      </c>
      <c r="B134" s="127"/>
      <c r="C134" s="25">
        <f>Savings!B134</f>
        <v>132</v>
      </c>
      <c r="D134" s="27" t="s">
        <v>29</v>
      </c>
      <c r="E134" s="59">
        <v>1694</v>
      </c>
      <c r="F134" s="26">
        <v>0.55000000000000004</v>
      </c>
      <c r="G134" s="26">
        <v>1</v>
      </c>
      <c r="H134" s="38">
        <v>0.23</v>
      </c>
      <c r="I134" s="25"/>
      <c r="J134" s="56"/>
      <c r="K134" s="56"/>
      <c r="L134" s="58"/>
      <c r="M134" s="58"/>
      <c r="N134" s="25"/>
      <c r="O134" s="25"/>
      <c r="P134" s="25"/>
      <c r="Q134" s="25"/>
    </row>
    <row r="135" spans="1:17" s="6" customFormat="1" x14ac:dyDescent="0.2">
      <c r="A135" s="31" t="s">
        <v>38</v>
      </c>
      <c r="B135" s="127">
        <f>Savings!A135</f>
        <v>45</v>
      </c>
      <c r="C135" s="25">
        <f>Savings!B135</f>
        <v>133</v>
      </c>
      <c r="D135" s="27" t="s">
        <v>26</v>
      </c>
      <c r="E135" s="59">
        <v>554.20000000000005</v>
      </c>
      <c r="F135" s="26">
        <v>0.08</v>
      </c>
      <c r="G135" s="26">
        <v>0.33</v>
      </c>
      <c r="H135" s="38"/>
      <c r="I135" s="25"/>
      <c r="J135" s="56"/>
      <c r="K135" s="56"/>
      <c r="L135" s="58"/>
      <c r="M135" s="58"/>
      <c r="N135" s="25"/>
      <c r="O135" s="25"/>
      <c r="P135" s="25"/>
      <c r="Q135" s="25"/>
    </row>
    <row r="136" spans="1:17" s="6" customFormat="1" x14ac:dyDescent="0.2">
      <c r="A136" s="31" t="s">
        <v>38</v>
      </c>
      <c r="B136" s="127"/>
      <c r="C136" s="25">
        <f>Savings!B136</f>
        <v>134</v>
      </c>
      <c r="D136" s="27" t="s">
        <v>28</v>
      </c>
      <c r="E136" s="59">
        <v>2216.8000000000002</v>
      </c>
      <c r="F136" s="26">
        <v>0.15</v>
      </c>
      <c r="G136" s="26">
        <v>0.66</v>
      </c>
      <c r="H136" s="38"/>
      <c r="I136" s="25"/>
      <c r="J136" s="56"/>
      <c r="K136" s="56"/>
      <c r="L136" s="58"/>
      <c r="M136" s="58"/>
      <c r="N136" s="25"/>
      <c r="O136" s="25"/>
      <c r="P136" s="25"/>
      <c r="Q136" s="25"/>
    </row>
    <row r="137" spans="1:17" s="6" customFormat="1" x14ac:dyDescent="0.2">
      <c r="A137" s="31" t="s">
        <v>38</v>
      </c>
      <c r="B137" s="127"/>
      <c r="C137" s="25">
        <f>Savings!B137</f>
        <v>135</v>
      </c>
      <c r="D137" s="27" t="s">
        <v>29</v>
      </c>
      <c r="E137" s="59">
        <v>5038.2</v>
      </c>
      <c r="F137" s="26">
        <v>0.23</v>
      </c>
      <c r="G137" s="26">
        <v>1</v>
      </c>
      <c r="H137" s="38"/>
      <c r="I137" s="25"/>
      <c r="J137" s="56"/>
      <c r="K137" s="56"/>
      <c r="L137" s="58"/>
      <c r="M137" s="58"/>
      <c r="N137" s="25"/>
      <c r="O137" s="25"/>
      <c r="P137" s="25"/>
      <c r="Q137" s="25"/>
    </row>
    <row r="138" spans="1:17" s="6" customFormat="1" ht="25.5" x14ac:dyDescent="0.2">
      <c r="A138" s="31" t="s">
        <v>38</v>
      </c>
      <c r="B138" s="127">
        <f>Savings!A138</f>
        <v>46</v>
      </c>
      <c r="C138" s="25">
        <f>Savings!B138</f>
        <v>136</v>
      </c>
      <c r="D138" s="27" t="s">
        <v>52</v>
      </c>
      <c r="E138" s="59">
        <v>22.67</v>
      </c>
      <c r="F138" s="26">
        <v>0.05</v>
      </c>
      <c r="G138" s="26">
        <v>0.33</v>
      </c>
      <c r="H138" s="38">
        <v>0.66</v>
      </c>
      <c r="I138" s="25"/>
      <c r="J138" s="56"/>
      <c r="K138" s="56"/>
      <c r="L138" s="58"/>
      <c r="M138" s="58"/>
      <c r="N138" s="25"/>
      <c r="O138" s="25"/>
      <c r="P138" s="25"/>
      <c r="Q138" s="25"/>
    </row>
    <row r="139" spans="1:17" s="6" customFormat="1" x14ac:dyDescent="0.2">
      <c r="A139" s="31" t="s">
        <v>38</v>
      </c>
      <c r="B139" s="127"/>
      <c r="C139" s="25">
        <f>Savings!B139</f>
        <v>137</v>
      </c>
      <c r="D139" s="27" t="s">
        <v>28</v>
      </c>
      <c r="E139" s="59">
        <v>90.468000000000004</v>
      </c>
      <c r="F139" s="26">
        <v>0.1</v>
      </c>
      <c r="G139" s="26">
        <v>0.66</v>
      </c>
      <c r="H139" s="38">
        <v>0.66</v>
      </c>
      <c r="I139" s="25"/>
      <c r="J139" s="56"/>
      <c r="K139" s="56"/>
      <c r="L139" s="58"/>
      <c r="M139" s="58"/>
      <c r="N139" s="25"/>
      <c r="O139" s="25"/>
      <c r="P139" s="25"/>
      <c r="Q139" s="25"/>
    </row>
    <row r="140" spans="1:17" s="6" customFormat="1" x14ac:dyDescent="0.2">
      <c r="A140" s="31" t="s">
        <v>38</v>
      </c>
      <c r="B140" s="127"/>
      <c r="C140" s="25">
        <f>Savings!B140</f>
        <v>138</v>
      </c>
      <c r="D140" s="27" t="s">
        <v>29</v>
      </c>
      <c r="E140" s="59">
        <v>204.79</v>
      </c>
      <c r="F140" s="26">
        <v>0.15</v>
      </c>
      <c r="G140" s="26">
        <v>1</v>
      </c>
      <c r="H140" s="38">
        <v>0.66</v>
      </c>
      <c r="I140" s="25"/>
      <c r="J140" s="56"/>
      <c r="K140" s="56"/>
      <c r="L140" s="58"/>
      <c r="M140" s="58"/>
      <c r="N140" s="25"/>
      <c r="O140" s="25"/>
      <c r="P140" s="25"/>
      <c r="Q140" s="25"/>
    </row>
    <row r="141" spans="1:17" s="6" customFormat="1" ht="25.5" x14ac:dyDescent="0.2">
      <c r="A141" s="31" t="s">
        <v>38</v>
      </c>
      <c r="B141" s="127">
        <f>Savings!A141</f>
        <v>47</v>
      </c>
      <c r="C141" s="25">
        <f>Savings!B141</f>
        <v>139</v>
      </c>
      <c r="D141" s="27" t="s">
        <v>53</v>
      </c>
      <c r="E141" s="59">
        <v>11.506</v>
      </c>
      <c r="F141" s="26">
        <v>0.15</v>
      </c>
      <c r="G141" s="26">
        <v>0.33</v>
      </c>
      <c r="H141" s="38">
        <v>0.66</v>
      </c>
      <c r="I141" s="25"/>
      <c r="J141" s="56"/>
      <c r="K141" s="56"/>
      <c r="L141" s="58"/>
      <c r="M141" s="58"/>
      <c r="N141" s="25"/>
      <c r="O141" s="25"/>
      <c r="P141" s="25"/>
      <c r="Q141" s="25"/>
    </row>
    <row r="142" spans="1:17" s="6" customFormat="1" x14ac:dyDescent="0.2">
      <c r="A142" s="31" t="s">
        <v>38</v>
      </c>
      <c r="B142" s="127"/>
      <c r="C142" s="25">
        <f>Savings!B142</f>
        <v>140</v>
      </c>
      <c r="D142" s="27" t="s">
        <v>28</v>
      </c>
      <c r="E142" s="59">
        <v>61.360999999999997</v>
      </c>
      <c r="F142" s="26">
        <v>0.4</v>
      </c>
      <c r="G142" s="26">
        <v>0.66</v>
      </c>
      <c r="H142" s="38">
        <v>0.66</v>
      </c>
      <c r="I142" s="25"/>
      <c r="J142" s="56"/>
      <c r="K142" s="56"/>
      <c r="L142" s="58"/>
      <c r="M142" s="58"/>
      <c r="N142" s="25"/>
      <c r="O142" s="25"/>
      <c r="P142" s="25"/>
      <c r="Q142" s="25"/>
    </row>
    <row r="143" spans="1:17" s="6" customFormat="1" x14ac:dyDescent="0.2">
      <c r="A143" s="31" t="s">
        <v>38</v>
      </c>
      <c r="B143" s="127"/>
      <c r="C143" s="25">
        <f>Savings!B143</f>
        <v>141</v>
      </c>
      <c r="D143" s="27" t="s">
        <v>29</v>
      </c>
      <c r="E143" s="59">
        <v>162.68</v>
      </c>
      <c r="F143" s="26">
        <v>0.7</v>
      </c>
      <c r="G143" s="26">
        <v>1</v>
      </c>
      <c r="H143" s="38">
        <v>0.66</v>
      </c>
      <c r="I143" s="25"/>
      <c r="J143" s="56"/>
      <c r="K143" s="56"/>
      <c r="L143" s="58"/>
      <c r="M143" s="58"/>
      <c r="N143" s="25"/>
      <c r="O143" s="25"/>
      <c r="P143" s="25"/>
      <c r="Q143" s="25"/>
    </row>
    <row r="144" spans="1:17" s="6" customFormat="1" x14ac:dyDescent="0.2">
      <c r="A144" s="31" t="s">
        <v>38</v>
      </c>
      <c r="B144" s="127">
        <f>Savings!A144</f>
        <v>48</v>
      </c>
      <c r="C144" s="25">
        <f>Savings!B144</f>
        <v>142</v>
      </c>
      <c r="D144" s="27" t="s">
        <v>56</v>
      </c>
      <c r="E144" s="59">
        <v>34.783999999999999</v>
      </c>
      <c r="F144" s="26">
        <v>0.05</v>
      </c>
      <c r="G144" s="26">
        <v>0.33</v>
      </c>
      <c r="H144" s="38">
        <v>0.28000000000000003</v>
      </c>
      <c r="I144" s="25"/>
      <c r="J144" s="56"/>
      <c r="K144" s="56"/>
      <c r="L144" s="58"/>
      <c r="M144" s="58"/>
      <c r="N144" s="25"/>
      <c r="O144" s="25"/>
      <c r="P144" s="25"/>
      <c r="Q144" s="25"/>
    </row>
    <row r="145" spans="1:17" s="6" customFormat="1" x14ac:dyDescent="0.2">
      <c r="A145" s="31" t="s">
        <v>38</v>
      </c>
      <c r="B145" s="127"/>
      <c r="C145" s="25">
        <f>Savings!B145</f>
        <v>143</v>
      </c>
      <c r="D145" s="27" t="s">
        <v>28</v>
      </c>
      <c r="E145" s="59">
        <v>139.13999999999999</v>
      </c>
      <c r="F145" s="26">
        <v>0.1</v>
      </c>
      <c r="G145" s="26">
        <v>0.66</v>
      </c>
      <c r="H145" s="38">
        <v>0.28000000000000003</v>
      </c>
      <c r="I145" s="25"/>
      <c r="J145" s="56"/>
      <c r="K145" s="56"/>
      <c r="L145" s="58"/>
      <c r="M145" s="58"/>
      <c r="N145" s="25"/>
      <c r="O145" s="25"/>
      <c r="P145" s="25"/>
      <c r="Q145" s="25"/>
    </row>
    <row r="146" spans="1:17" s="6" customFormat="1" x14ac:dyDescent="0.2">
      <c r="A146" s="31" t="s">
        <v>38</v>
      </c>
      <c r="B146" s="127"/>
      <c r="C146" s="25">
        <f>Savings!B146</f>
        <v>144</v>
      </c>
      <c r="D146" s="27" t="s">
        <v>29</v>
      </c>
      <c r="E146" s="59">
        <v>421.62</v>
      </c>
      <c r="F146" s="26">
        <v>0.2</v>
      </c>
      <c r="G146" s="26">
        <v>1</v>
      </c>
      <c r="H146" s="38">
        <v>0.28000000000000003</v>
      </c>
      <c r="I146" s="25"/>
      <c r="J146" s="56"/>
      <c r="K146" s="56"/>
      <c r="L146" s="58"/>
      <c r="M146" s="58"/>
      <c r="N146" s="25"/>
      <c r="O146" s="25"/>
      <c r="P146" s="25"/>
      <c r="Q146" s="25"/>
    </row>
    <row r="147" spans="1:17" s="6" customFormat="1" x14ac:dyDescent="0.2">
      <c r="A147" s="31" t="s">
        <v>38</v>
      </c>
      <c r="B147" s="127">
        <f>Savings!A147</f>
        <v>49</v>
      </c>
      <c r="C147" s="25">
        <f>Savings!B147</f>
        <v>145</v>
      </c>
      <c r="D147" s="27" t="s">
        <v>58</v>
      </c>
      <c r="E147" s="59">
        <v>21.49</v>
      </c>
      <c r="F147" s="26">
        <v>0.05</v>
      </c>
      <c r="G147" s="26">
        <v>0.33</v>
      </c>
      <c r="H147" s="38">
        <v>0.18</v>
      </c>
      <c r="I147" s="25"/>
      <c r="J147" s="56"/>
      <c r="K147" s="56"/>
      <c r="L147" s="58"/>
      <c r="M147" s="58"/>
      <c r="N147" s="25"/>
      <c r="O147" s="25"/>
      <c r="P147" s="25"/>
      <c r="Q147" s="25"/>
    </row>
    <row r="148" spans="1:17" s="6" customFormat="1" x14ac:dyDescent="0.2">
      <c r="A148" s="31" t="s">
        <v>38</v>
      </c>
      <c r="B148" s="127"/>
      <c r="C148" s="25">
        <f>Savings!B148</f>
        <v>146</v>
      </c>
      <c r="D148" s="27" t="s">
        <v>28</v>
      </c>
      <c r="E148" s="59">
        <v>85.960999999999999</v>
      </c>
      <c r="F148" s="26">
        <v>0.1</v>
      </c>
      <c r="G148" s="26">
        <v>0.66</v>
      </c>
      <c r="H148" s="38">
        <v>0.18</v>
      </c>
      <c r="I148" s="25"/>
      <c r="J148" s="56"/>
      <c r="K148" s="56"/>
      <c r="L148" s="58"/>
      <c r="M148" s="58"/>
      <c r="N148" s="25"/>
      <c r="O148" s="25"/>
      <c r="P148" s="25"/>
      <c r="Q148" s="25"/>
    </row>
    <row r="149" spans="1:17" s="6" customFormat="1" x14ac:dyDescent="0.2">
      <c r="A149" s="31" t="s">
        <v>38</v>
      </c>
      <c r="B149" s="127"/>
      <c r="C149" s="25">
        <f>Savings!B149</f>
        <v>147</v>
      </c>
      <c r="D149" s="27" t="s">
        <v>29</v>
      </c>
      <c r="E149" s="59">
        <v>195.37</v>
      </c>
      <c r="F149" s="26">
        <v>0.15</v>
      </c>
      <c r="G149" s="26">
        <v>1</v>
      </c>
      <c r="H149" s="38">
        <v>0.18</v>
      </c>
      <c r="I149" s="25"/>
      <c r="J149" s="56"/>
      <c r="K149" s="56"/>
      <c r="L149" s="58"/>
      <c r="M149" s="58"/>
      <c r="N149" s="25"/>
      <c r="O149" s="25"/>
      <c r="P149" s="25"/>
      <c r="Q149" s="25"/>
    </row>
    <row r="150" spans="1:17" s="6" customFormat="1" x14ac:dyDescent="0.2">
      <c r="A150" s="29"/>
      <c r="B150" s="127"/>
      <c r="C150" s="25"/>
      <c r="D150" s="27"/>
      <c r="E150" s="33"/>
      <c r="F150" s="26"/>
      <c r="G150" s="26"/>
      <c r="H150" s="38"/>
      <c r="I150" s="25"/>
      <c r="J150" s="25"/>
      <c r="K150" s="25"/>
      <c r="L150" s="25"/>
      <c r="M150" s="25"/>
      <c r="N150" s="25"/>
      <c r="O150" s="25"/>
      <c r="P150" s="25"/>
      <c r="Q150" s="25"/>
    </row>
    <row r="151" spans="1:17" s="6" customFormat="1" x14ac:dyDescent="0.2">
      <c r="A151" s="29"/>
      <c r="B151" s="127"/>
      <c r="C151" s="25"/>
      <c r="D151" s="27"/>
      <c r="E151" s="33"/>
      <c r="F151" s="26"/>
      <c r="G151" s="26"/>
      <c r="H151" s="38"/>
      <c r="I151" s="25"/>
      <c r="J151" s="25"/>
      <c r="K151" s="25"/>
      <c r="L151" s="25"/>
      <c r="M151" s="25"/>
      <c r="N151" s="25"/>
      <c r="O151" s="25"/>
      <c r="P151" s="25"/>
      <c r="Q151" s="25"/>
    </row>
    <row r="152" spans="1:17" s="6" customFormat="1" x14ac:dyDescent="0.2">
      <c r="A152" s="29"/>
      <c r="B152" s="127"/>
      <c r="C152" s="25"/>
      <c r="D152" s="27"/>
      <c r="E152" s="33"/>
      <c r="F152" s="26"/>
      <c r="G152" s="26"/>
      <c r="H152" s="38"/>
      <c r="I152" s="25"/>
      <c r="J152" s="25"/>
      <c r="K152" s="25"/>
      <c r="L152" s="25"/>
      <c r="M152" s="25"/>
      <c r="N152" s="25"/>
      <c r="O152" s="25"/>
      <c r="P152" s="25"/>
      <c r="Q152" s="25"/>
    </row>
    <row r="153" spans="1:17" s="6" customFormat="1" x14ac:dyDescent="0.2">
      <c r="A153" s="29"/>
      <c r="B153" s="127"/>
      <c r="C153" s="25"/>
      <c r="D153" s="27"/>
      <c r="E153" s="33"/>
      <c r="F153" s="26"/>
      <c r="G153" s="26"/>
      <c r="H153" s="38"/>
      <c r="I153" s="25"/>
      <c r="J153" s="25"/>
      <c r="K153" s="25"/>
      <c r="L153" s="25"/>
      <c r="M153" s="25"/>
      <c r="N153" s="25"/>
      <c r="O153" s="25"/>
      <c r="P153" s="25"/>
      <c r="Q153" s="25"/>
    </row>
    <row r="154" spans="1:17" s="6" customFormat="1" x14ac:dyDescent="0.2">
      <c r="A154" s="29"/>
      <c r="B154" s="127"/>
      <c r="C154" s="25"/>
      <c r="D154" s="27"/>
      <c r="E154" s="33"/>
      <c r="F154" s="26"/>
      <c r="G154" s="26"/>
      <c r="H154" s="38"/>
      <c r="I154" s="25"/>
      <c r="J154" s="25"/>
      <c r="K154" s="25"/>
      <c r="L154" s="25"/>
      <c r="M154" s="25"/>
      <c r="N154" s="25"/>
      <c r="O154" s="25"/>
      <c r="P154" s="25"/>
      <c r="Q154" s="25"/>
    </row>
    <row r="155" spans="1:17" s="6" customFormat="1" x14ac:dyDescent="0.2">
      <c r="A155" s="29"/>
      <c r="B155" s="127"/>
      <c r="C155" s="25"/>
      <c r="D155" s="27"/>
      <c r="E155" s="33"/>
      <c r="F155" s="26"/>
      <c r="G155" s="26"/>
      <c r="H155" s="38"/>
      <c r="I155" s="25"/>
      <c r="J155" s="25"/>
      <c r="K155" s="25"/>
      <c r="L155" s="25"/>
      <c r="M155" s="25"/>
      <c r="N155" s="25"/>
      <c r="O155" s="25"/>
      <c r="P155" s="25"/>
      <c r="Q155" s="25"/>
    </row>
  </sheetData>
  <mergeCells count="51">
    <mergeCell ref="B147:B149"/>
    <mergeCell ref="B150:B152"/>
    <mergeCell ref="B153:B155"/>
    <mergeCell ref="B129:B131"/>
    <mergeCell ref="B132:B134"/>
    <mergeCell ref="B135:B137"/>
    <mergeCell ref="B138:B140"/>
    <mergeCell ref="B141:B143"/>
    <mergeCell ref="B144:B146"/>
    <mergeCell ref="B126:B128"/>
    <mergeCell ref="B93:B95"/>
    <mergeCell ref="B96:B98"/>
    <mergeCell ref="B99:B101"/>
    <mergeCell ref="B102:B104"/>
    <mergeCell ref="B105:B107"/>
    <mergeCell ref="B108:B110"/>
    <mergeCell ref="B111:B113"/>
    <mergeCell ref="B114:B116"/>
    <mergeCell ref="B117:B119"/>
    <mergeCell ref="B120:B122"/>
    <mergeCell ref="B123:B125"/>
    <mergeCell ref="B90:B92"/>
    <mergeCell ref="B57:B59"/>
    <mergeCell ref="B60:B62"/>
    <mergeCell ref="B63:B65"/>
    <mergeCell ref="B66:B68"/>
    <mergeCell ref="B69:B71"/>
    <mergeCell ref="B72:B74"/>
    <mergeCell ref="B75:B77"/>
    <mergeCell ref="B78:B80"/>
    <mergeCell ref="B81:B83"/>
    <mergeCell ref="B84:B86"/>
    <mergeCell ref="B87:B89"/>
    <mergeCell ref="B54:B56"/>
    <mergeCell ref="B21:B23"/>
    <mergeCell ref="B24:B26"/>
    <mergeCell ref="B27:B29"/>
    <mergeCell ref="B30:B32"/>
    <mergeCell ref="B33:B35"/>
    <mergeCell ref="B36:B38"/>
    <mergeCell ref="B39:B41"/>
    <mergeCell ref="B42:B44"/>
    <mergeCell ref="B45:B47"/>
    <mergeCell ref="B48:B50"/>
    <mergeCell ref="B51:B53"/>
    <mergeCell ref="B18:B20"/>
    <mergeCell ref="B3:B5"/>
    <mergeCell ref="B6:B8"/>
    <mergeCell ref="B9:B11"/>
    <mergeCell ref="B12:B14"/>
    <mergeCell ref="B15:B17"/>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election activeCell="G18" sqref="G18"/>
    </sheetView>
  </sheetViews>
  <sheetFormatPr defaultRowHeight="12.75" x14ac:dyDescent="0.2"/>
  <cols>
    <col min="1" max="1" width="33.5703125" bestFit="1" customWidth="1"/>
    <col min="2" max="2" width="5.140625" customWidth="1"/>
    <col min="3" max="3" width="9.28515625" bestFit="1" customWidth="1"/>
    <col min="4" max="6" width="8.85546875" customWidth="1"/>
    <col min="7" max="7" width="19.140625" bestFit="1" customWidth="1"/>
    <col min="8" max="9" width="9.42578125" bestFit="1" customWidth="1"/>
    <col min="10" max="10" width="10.28515625" bestFit="1" customWidth="1"/>
  </cols>
  <sheetData>
    <row r="1" spans="1:10" x14ac:dyDescent="0.2">
      <c r="A1" s="116" t="s">
        <v>297</v>
      </c>
    </row>
    <row r="2" spans="1:10" ht="15.75" x14ac:dyDescent="0.25">
      <c r="A2" s="92" t="s">
        <v>278</v>
      </c>
    </row>
    <row r="3" spans="1:10" x14ac:dyDescent="0.2">
      <c r="A3" s="77" t="s">
        <v>268</v>
      </c>
    </row>
    <row r="4" spans="1:10" x14ac:dyDescent="0.2">
      <c r="A4" s="77"/>
    </row>
    <row r="5" spans="1:10" s="3" customFormat="1" x14ac:dyDescent="0.2">
      <c r="C5" s="3" t="s">
        <v>128</v>
      </c>
      <c r="D5" s="3" t="s">
        <v>129</v>
      </c>
      <c r="E5" s="3" t="s">
        <v>125</v>
      </c>
      <c r="G5" s="3" t="s">
        <v>128</v>
      </c>
      <c r="H5" s="3" t="s">
        <v>79</v>
      </c>
      <c r="I5" s="3" t="s">
        <v>28</v>
      </c>
      <c r="J5" s="3" t="s">
        <v>29</v>
      </c>
    </row>
    <row r="6" spans="1:10" x14ac:dyDescent="0.2">
      <c r="A6" s="41" t="s">
        <v>329</v>
      </c>
      <c r="B6" t="s">
        <v>79</v>
      </c>
      <c r="C6" s="44">
        <v>99.956999999999994</v>
      </c>
      <c r="D6" s="44">
        <v>1360.1</v>
      </c>
      <c r="E6" s="70">
        <f t="shared" ref="E6:E14" si="0">SUM(C6:D6)</f>
        <v>1460.0569999999998</v>
      </c>
      <c r="F6" s="73"/>
      <c r="G6" s="41" t="s">
        <v>329</v>
      </c>
      <c r="H6" s="44">
        <f>C6*-1</f>
        <v>-99.956999999999994</v>
      </c>
      <c r="I6" s="44">
        <f>C7*-1</f>
        <v>-392.63</v>
      </c>
      <c r="J6" s="44">
        <f>C8*-1</f>
        <v>-870.68</v>
      </c>
    </row>
    <row r="7" spans="1:10" x14ac:dyDescent="0.2">
      <c r="A7" s="41" t="s">
        <v>329</v>
      </c>
      <c r="B7" t="s">
        <v>28</v>
      </c>
      <c r="C7" s="44">
        <v>392.63</v>
      </c>
      <c r="D7" s="44">
        <v>5347.9</v>
      </c>
      <c r="E7" s="70">
        <f t="shared" si="0"/>
        <v>5740.53</v>
      </c>
      <c r="F7" s="73"/>
      <c r="G7" s="42" t="s">
        <v>330</v>
      </c>
      <c r="H7" s="44">
        <f>C9*-1</f>
        <v>-13.118</v>
      </c>
      <c r="I7" s="44">
        <f>C10*-1</f>
        <v>-66.388999999999996</v>
      </c>
      <c r="J7" s="44">
        <f>C11*-1</f>
        <v>-178.92</v>
      </c>
    </row>
    <row r="8" spans="1:10" x14ac:dyDescent="0.2">
      <c r="A8" s="41" t="s">
        <v>329</v>
      </c>
      <c r="B8" t="s">
        <v>29</v>
      </c>
      <c r="C8" s="44">
        <v>870.68</v>
      </c>
      <c r="D8" s="44">
        <v>11792</v>
      </c>
      <c r="E8" s="70">
        <f t="shared" si="0"/>
        <v>12662.68</v>
      </c>
      <c r="F8" s="73"/>
      <c r="G8" s="43" t="s">
        <v>331</v>
      </c>
      <c r="H8" s="44">
        <f>C12*-1</f>
        <v>-65.650000000000006</v>
      </c>
      <c r="I8" s="44">
        <f>C13*-1</f>
        <v>-300.79000000000002</v>
      </c>
      <c r="J8" s="44">
        <f>C14*-1</f>
        <v>-710.86</v>
      </c>
    </row>
    <row r="9" spans="1:10" x14ac:dyDescent="0.2">
      <c r="A9" s="42" t="s">
        <v>330</v>
      </c>
      <c r="B9" t="s">
        <v>79</v>
      </c>
      <c r="C9" s="44">
        <v>13.118</v>
      </c>
      <c r="D9" s="44">
        <v>499.49</v>
      </c>
      <c r="E9" s="70">
        <f t="shared" si="0"/>
        <v>512.60800000000006</v>
      </c>
      <c r="F9" s="73"/>
      <c r="H9" s="44"/>
      <c r="I9" s="44"/>
      <c r="J9" s="44"/>
    </row>
    <row r="10" spans="1:10" x14ac:dyDescent="0.2">
      <c r="A10" s="42" t="s">
        <v>330</v>
      </c>
      <c r="B10" t="s">
        <v>28</v>
      </c>
      <c r="C10" s="44">
        <v>66.388999999999996</v>
      </c>
      <c r="D10" s="44">
        <v>2207</v>
      </c>
      <c r="E10" s="70">
        <f t="shared" si="0"/>
        <v>2273.3890000000001</v>
      </c>
      <c r="F10" s="73"/>
      <c r="G10" t="s">
        <v>129</v>
      </c>
      <c r="H10" t="s">
        <v>79</v>
      </c>
      <c r="I10" t="s">
        <v>28</v>
      </c>
      <c r="J10" t="s">
        <v>29</v>
      </c>
    </row>
    <row r="11" spans="1:10" x14ac:dyDescent="0.2">
      <c r="A11" s="42" t="s">
        <v>330</v>
      </c>
      <c r="B11" t="s">
        <v>29</v>
      </c>
      <c r="C11" s="44">
        <v>178.92</v>
      </c>
      <c r="D11" s="44">
        <v>6275.7</v>
      </c>
      <c r="E11" s="70">
        <f t="shared" si="0"/>
        <v>6454.62</v>
      </c>
      <c r="F11" s="73"/>
      <c r="G11" s="41" t="s">
        <v>329</v>
      </c>
      <c r="H11" s="44">
        <f>D6*-1</f>
        <v>-1360.1</v>
      </c>
      <c r="I11" s="44">
        <f>D7*-1</f>
        <v>-5347.9</v>
      </c>
      <c r="J11" s="44">
        <f>D8*-1</f>
        <v>-11792</v>
      </c>
    </row>
    <row r="12" spans="1:10" x14ac:dyDescent="0.2">
      <c r="A12" s="43" t="s">
        <v>331</v>
      </c>
      <c r="B12" t="s">
        <v>79</v>
      </c>
      <c r="C12" s="44">
        <v>65.650000000000006</v>
      </c>
      <c r="D12" s="44">
        <v>1121.7</v>
      </c>
      <c r="E12" s="70">
        <f t="shared" si="0"/>
        <v>1187.3500000000001</v>
      </c>
      <c r="F12" s="73"/>
      <c r="G12" s="42" t="s">
        <v>330</v>
      </c>
      <c r="H12" s="55">
        <f>D9*-1</f>
        <v>-499.49</v>
      </c>
      <c r="I12" s="44">
        <f>D10*-1</f>
        <v>-2207</v>
      </c>
      <c r="J12" s="55">
        <f>D11*-1</f>
        <v>-6275.7</v>
      </c>
    </row>
    <row r="13" spans="1:10" x14ac:dyDescent="0.2">
      <c r="A13" s="43" t="s">
        <v>331</v>
      </c>
      <c r="B13" t="s">
        <v>28</v>
      </c>
      <c r="C13" s="44">
        <v>300.79000000000002</v>
      </c>
      <c r="D13" s="44">
        <v>5388.8</v>
      </c>
      <c r="E13" s="70">
        <f t="shared" si="0"/>
        <v>5689.59</v>
      </c>
      <c r="F13" s="73"/>
      <c r="G13" s="43" t="s">
        <v>331</v>
      </c>
      <c r="H13" s="55">
        <f>D12*-1</f>
        <v>-1121.7</v>
      </c>
      <c r="I13" s="55">
        <f>D13*-1</f>
        <v>-5388.8</v>
      </c>
      <c r="J13" s="44">
        <f>D14*-1</f>
        <v>-12753</v>
      </c>
    </row>
    <row r="14" spans="1:10" x14ac:dyDescent="0.2">
      <c r="A14" s="43" t="s">
        <v>331</v>
      </c>
      <c r="B14" t="s">
        <v>29</v>
      </c>
      <c r="C14" s="44">
        <v>710.86</v>
      </c>
      <c r="D14" s="44">
        <v>12753</v>
      </c>
      <c r="E14" s="70">
        <f t="shared" si="0"/>
        <v>13463.86</v>
      </c>
      <c r="F14" s="73"/>
    </row>
    <row r="16" spans="1:10" ht="15.75" x14ac:dyDescent="0.25">
      <c r="A16" s="92" t="s">
        <v>279</v>
      </c>
    </row>
    <row r="17" spans="1:10" s="3" customFormat="1" x14ac:dyDescent="0.2">
      <c r="B17" s="112"/>
      <c r="C17" s="3" t="s">
        <v>128</v>
      </c>
      <c r="D17" s="3" t="s">
        <v>129</v>
      </c>
      <c r="E17" s="3" t="s">
        <v>125</v>
      </c>
      <c r="H17" s="112"/>
      <c r="I17" s="112"/>
      <c r="J17" s="112"/>
    </row>
    <row r="18" spans="1:10" x14ac:dyDescent="0.2">
      <c r="B18" s="50" t="s">
        <v>120</v>
      </c>
      <c r="C18" s="62">
        <v>177.51</v>
      </c>
      <c r="D18" s="62">
        <v>2951.2</v>
      </c>
      <c r="E18" s="59">
        <f>SUM(C18:D18)</f>
        <v>3128.71</v>
      </c>
      <c r="F18" s="81"/>
      <c r="G18" s="50"/>
      <c r="J18" s="50"/>
    </row>
    <row r="19" spans="1:10" x14ac:dyDescent="0.2">
      <c r="B19" s="50" t="s">
        <v>238</v>
      </c>
      <c r="C19" s="62">
        <v>736.77</v>
      </c>
      <c r="D19" s="62">
        <v>12351</v>
      </c>
      <c r="E19" s="59">
        <f t="shared" ref="E19:E20" si="1">SUM(C19:D19)</f>
        <v>13087.77</v>
      </c>
      <c r="F19" s="81"/>
      <c r="G19" s="50"/>
      <c r="J19" s="50"/>
    </row>
    <row r="20" spans="1:10" x14ac:dyDescent="0.2">
      <c r="B20" s="50" t="s">
        <v>122</v>
      </c>
      <c r="C20" s="62">
        <v>1632.5</v>
      </c>
      <c r="D20" s="62">
        <v>27391</v>
      </c>
      <c r="E20" s="59">
        <f t="shared" si="1"/>
        <v>29023.5</v>
      </c>
      <c r="F20" s="81"/>
      <c r="G20" s="50"/>
      <c r="J20" s="50"/>
    </row>
    <row r="21" spans="1:10" x14ac:dyDescent="0.2">
      <c r="B21" s="50"/>
      <c r="C21" s="62"/>
      <c r="D21" s="62"/>
      <c r="E21" s="62"/>
      <c r="F21" s="62"/>
      <c r="G21" s="50"/>
      <c r="J21" s="50"/>
    </row>
    <row r="22" spans="1:10" x14ac:dyDescent="0.2">
      <c r="A22" s="13"/>
      <c r="B22" s="13"/>
      <c r="C22" s="86"/>
      <c r="D22" s="86"/>
      <c r="E22" s="86"/>
      <c r="F22" s="86"/>
      <c r="G22" s="86"/>
    </row>
    <row r="23" spans="1:10" s="13" customFormat="1" x14ac:dyDescent="0.2">
      <c r="G23" s="86"/>
    </row>
    <row r="24" spans="1:10" s="13" customFormat="1" x14ac:dyDescent="0.2">
      <c r="G24" s="87"/>
      <c r="J24"/>
    </row>
    <row r="25" spans="1:10" s="13" customFormat="1" x14ac:dyDescent="0.2">
      <c r="G25" s="87"/>
      <c r="J25"/>
    </row>
    <row r="26" spans="1:10" s="13" customFormat="1" x14ac:dyDescent="0.2">
      <c r="G26" s="87"/>
      <c r="J26"/>
    </row>
    <row r="27" spans="1:10" s="13" customFormat="1" x14ac:dyDescent="0.2">
      <c r="G27" s="87"/>
      <c r="H27"/>
      <c r="I27"/>
      <c r="J27"/>
    </row>
    <row r="28" spans="1:10" s="13" customFormat="1" x14ac:dyDescent="0.2">
      <c r="G28" s="87"/>
      <c r="H28"/>
      <c r="I28"/>
      <c r="J28"/>
    </row>
    <row r="29" spans="1:10" s="13" customFormat="1" x14ac:dyDescent="0.2">
      <c r="G29" s="87"/>
      <c r="H29"/>
      <c r="I29"/>
      <c r="J29"/>
    </row>
    <row r="30" spans="1:10" s="13" customFormat="1" x14ac:dyDescent="0.2">
      <c r="G30" s="87"/>
      <c r="H30"/>
      <c r="I30"/>
      <c r="J30"/>
    </row>
    <row r="31" spans="1:10" s="13" customFormat="1" x14ac:dyDescent="0.2">
      <c r="G31"/>
      <c r="H31"/>
      <c r="I31"/>
      <c r="J31"/>
    </row>
    <row r="32" spans="1:10" s="13" customFormat="1" x14ac:dyDescent="0.2">
      <c r="G32"/>
      <c r="H32"/>
      <c r="I32"/>
      <c r="J32"/>
    </row>
    <row r="33" spans="1:10" s="13" customFormat="1" x14ac:dyDescent="0.2">
      <c r="A33"/>
      <c r="B33"/>
      <c r="C33"/>
      <c r="D33"/>
      <c r="E33"/>
      <c r="F33"/>
      <c r="G33"/>
      <c r="H33"/>
      <c r="I33"/>
      <c r="J33"/>
    </row>
    <row r="34" spans="1:10" s="13" customFormat="1" x14ac:dyDescent="0.2">
      <c r="A34"/>
      <c r="B34"/>
      <c r="C34"/>
      <c r="D34"/>
      <c r="E34"/>
      <c r="F34"/>
      <c r="G34"/>
      <c r="H34"/>
      <c r="I34"/>
      <c r="J34"/>
    </row>
    <row r="35" spans="1:10" s="13" customFormat="1" x14ac:dyDescent="0.2">
      <c r="A35"/>
      <c r="B35"/>
      <c r="C35"/>
      <c r="D35"/>
      <c r="E35"/>
      <c r="F35"/>
      <c r="G35"/>
      <c r="H35"/>
      <c r="I35"/>
      <c r="J35"/>
    </row>
    <row r="36" spans="1:10" s="13" customFormat="1" x14ac:dyDescent="0.2">
      <c r="A36"/>
      <c r="B36"/>
      <c r="C36"/>
      <c r="D36"/>
      <c r="E36"/>
      <c r="F36"/>
      <c r="G36"/>
      <c r="H36"/>
      <c r="I36"/>
      <c r="J36"/>
    </row>
    <row r="37" spans="1:10" s="13" customFormat="1" x14ac:dyDescent="0.2">
      <c r="A37"/>
      <c r="B37"/>
      <c r="C37"/>
      <c r="D37"/>
      <c r="E37"/>
      <c r="F37"/>
      <c r="G37"/>
      <c r="H37"/>
      <c r="I37"/>
      <c r="J37"/>
    </row>
    <row r="38" spans="1:10" s="13" customFormat="1" x14ac:dyDescent="0.2">
      <c r="A38"/>
      <c r="B38"/>
      <c r="C38"/>
      <c r="D38"/>
      <c r="E38"/>
      <c r="F38"/>
      <c r="G38"/>
      <c r="H38"/>
      <c r="I38"/>
      <c r="J38"/>
    </row>
    <row r="39" spans="1:10" s="13" customFormat="1" x14ac:dyDescent="0.2">
      <c r="A39"/>
      <c r="B39"/>
      <c r="C39"/>
      <c r="D39"/>
      <c r="E39"/>
      <c r="F39"/>
      <c r="G39"/>
      <c r="H39"/>
      <c r="I39"/>
      <c r="J39"/>
    </row>
    <row r="40" spans="1:10" s="13" customFormat="1" x14ac:dyDescent="0.2">
      <c r="A40"/>
      <c r="B40"/>
      <c r="C40"/>
      <c r="D40"/>
      <c r="E40"/>
      <c r="F40"/>
      <c r="G40"/>
      <c r="H40"/>
      <c r="I40"/>
      <c r="J40"/>
    </row>
    <row r="41" spans="1:10" s="13" customFormat="1" x14ac:dyDescent="0.2">
      <c r="A41"/>
      <c r="B41"/>
      <c r="C41"/>
      <c r="D41"/>
      <c r="E41"/>
      <c r="F41"/>
      <c r="G41"/>
      <c r="H41"/>
      <c r="I41"/>
      <c r="J41"/>
    </row>
    <row r="42" spans="1:10" s="13" customFormat="1" x14ac:dyDescent="0.2">
      <c r="A42"/>
      <c r="B42"/>
      <c r="C42"/>
      <c r="D42"/>
      <c r="E42"/>
      <c r="F42"/>
      <c r="G42"/>
      <c r="H42"/>
      <c r="I42"/>
      <c r="J42"/>
    </row>
    <row r="43" spans="1:10" s="13" customFormat="1" x14ac:dyDescent="0.2">
      <c r="A43"/>
      <c r="B43"/>
      <c r="C43"/>
      <c r="D43"/>
      <c r="E43"/>
      <c r="F43"/>
      <c r="G43"/>
      <c r="H43"/>
      <c r="I43"/>
      <c r="J43"/>
    </row>
    <row r="44" spans="1:10" s="13" customFormat="1" x14ac:dyDescent="0.2">
      <c r="A44"/>
      <c r="B44"/>
      <c r="C44"/>
      <c r="D44"/>
      <c r="E44"/>
      <c r="F44"/>
      <c r="G44"/>
      <c r="H44"/>
      <c r="I44"/>
      <c r="J44"/>
    </row>
    <row r="45" spans="1:10" s="13" customFormat="1" x14ac:dyDescent="0.2">
      <c r="A45"/>
      <c r="B45"/>
      <c r="C45"/>
      <c r="D45"/>
      <c r="E45"/>
      <c r="F45"/>
      <c r="G45"/>
      <c r="H45"/>
      <c r="I45"/>
      <c r="J45"/>
    </row>
    <row r="46" spans="1:10" s="13" customFormat="1" x14ac:dyDescent="0.2">
      <c r="A46"/>
      <c r="B46"/>
      <c r="C46"/>
      <c r="D46"/>
      <c r="E46"/>
      <c r="F46"/>
      <c r="G46"/>
      <c r="H46"/>
      <c r="I46"/>
      <c r="J46"/>
    </row>
    <row r="47" spans="1:10" s="13" customFormat="1" x14ac:dyDescent="0.2">
      <c r="A47"/>
      <c r="B47"/>
      <c r="C47"/>
      <c r="D47"/>
      <c r="E47"/>
      <c r="F47"/>
      <c r="G47"/>
      <c r="H47"/>
      <c r="I47"/>
      <c r="J47"/>
    </row>
    <row r="48" spans="1:10" s="13" customFormat="1" x14ac:dyDescent="0.2">
      <c r="A48"/>
      <c r="B48"/>
      <c r="C48"/>
      <c r="D48"/>
      <c r="E48"/>
      <c r="F48"/>
      <c r="G48"/>
      <c r="H48"/>
      <c r="I48"/>
      <c r="J48"/>
    </row>
    <row r="49" spans="1:10" s="13" customFormat="1" x14ac:dyDescent="0.2">
      <c r="A49"/>
      <c r="B49"/>
      <c r="C49"/>
      <c r="D49"/>
      <c r="E49"/>
      <c r="F49"/>
      <c r="G49"/>
      <c r="H49"/>
      <c r="I49"/>
      <c r="J49"/>
    </row>
    <row r="50" spans="1:10" s="13" customFormat="1" x14ac:dyDescent="0.2">
      <c r="A50"/>
      <c r="B50"/>
      <c r="C50"/>
      <c r="D50"/>
      <c r="E50"/>
      <c r="F50"/>
      <c r="G50"/>
      <c r="H50"/>
      <c r="I50"/>
      <c r="J50"/>
    </row>
    <row r="51" spans="1:10" s="13" customFormat="1" x14ac:dyDescent="0.2">
      <c r="A51"/>
      <c r="B51"/>
      <c r="C51"/>
      <c r="D51"/>
      <c r="E51"/>
      <c r="F51"/>
      <c r="G51"/>
      <c r="H51"/>
      <c r="I51"/>
      <c r="J51"/>
    </row>
    <row r="52" spans="1:10" s="13" customFormat="1" x14ac:dyDescent="0.2">
      <c r="A52"/>
      <c r="B52"/>
      <c r="C52"/>
      <c r="D52"/>
      <c r="E52"/>
      <c r="F52"/>
      <c r="G52"/>
      <c r="H52"/>
      <c r="I52"/>
      <c r="J52"/>
    </row>
    <row r="53" spans="1:10" s="13" customFormat="1" x14ac:dyDescent="0.2">
      <c r="A53"/>
      <c r="B53"/>
      <c r="C53"/>
      <c r="D53"/>
      <c r="E53"/>
      <c r="F53"/>
      <c r="G53"/>
      <c r="H53"/>
      <c r="I53"/>
      <c r="J53"/>
    </row>
    <row r="54" spans="1:10" s="13" customFormat="1" x14ac:dyDescent="0.2">
      <c r="A54"/>
      <c r="B54"/>
      <c r="C54"/>
      <c r="D54"/>
      <c r="E54"/>
      <c r="F54"/>
      <c r="G54"/>
      <c r="H54"/>
      <c r="I54"/>
      <c r="J54"/>
    </row>
    <row r="55" spans="1:10" s="13" customFormat="1" x14ac:dyDescent="0.2">
      <c r="A55"/>
      <c r="B55"/>
      <c r="C55"/>
      <c r="D55"/>
      <c r="E55"/>
      <c r="F55"/>
      <c r="G55"/>
      <c r="H55"/>
      <c r="I55"/>
      <c r="J55"/>
    </row>
    <row r="56" spans="1:10" s="13" customFormat="1" x14ac:dyDescent="0.2">
      <c r="A56"/>
      <c r="B56"/>
      <c r="C56"/>
      <c r="D56"/>
      <c r="E56"/>
      <c r="F56"/>
      <c r="G56"/>
      <c r="H56"/>
      <c r="I56"/>
      <c r="J56"/>
    </row>
    <row r="57" spans="1:10" s="13" customFormat="1" x14ac:dyDescent="0.2">
      <c r="A57"/>
      <c r="B57"/>
      <c r="C57"/>
      <c r="D57"/>
      <c r="E57"/>
      <c r="F57"/>
      <c r="G57"/>
      <c r="H57"/>
      <c r="I57"/>
      <c r="J57"/>
    </row>
    <row r="58" spans="1:10" s="13" customFormat="1" x14ac:dyDescent="0.2">
      <c r="A58"/>
      <c r="B58"/>
      <c r="C58"/>
      <c r="D58"/>
      <c r="E58"/>
      <c r="F58"/>
      <c r="G58"/>
      <c r="H58"/>
      <c r="I58"/>
      <c r="J58"/>
    </row>
  </sheetData>
  <hyperlinks>
    <hyperlink ref="A1" location="Contents!A1" display="Contents"/>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workbookViewId="0">
      <selection activeCell="H12" sqref="H12"/>
    </sheetView>
  </sheetViews>
  <sheetFormatPr defaultRowHeight="12.75" x14ac:dyDescent="0.2"/>
  <cols>
    <col min="1" max="1" width="2.85546875" customWidth="1"/>
    <col min="2" max="2" width="23" bestFit="1" customWidth="1"/>
    <col min="3" max="3" width="4.5703125" bestFit="1" customWidth="1"/>
    <col min="4" max="5" width="6.7109375" bestFit="1" customWidth="1"/>
    <col min="6" max="6" width="7.7109375" bestFit="1" customWidth="1"/>
    <col min="8" max="8" width="23" bestFit="1" customWidth="1"/>
    <col min="10" max="11" width="9.28515625" bestFit="1" customWidth="1"/>
    <col min="12" max="12" width="10.28515625" bestFit="1" customWidth="1"/>
    <col min="13" max="17" width="9.28515625" bestFit="1" customWidth="1"/>
    <col min="18" max="18" width="10.28515625" bestFit="1" customWidth="1"/>
  </cols>
  <sheetData>
    <row r="1" spans="1:9" x14ac:dyDescent="0.2">
      <c r="A1" s="116" t="s">
        <v>297</v>
      </c>
    </row>
    <row r="2" spans="1:9" ht="15.75" x14ac:dyDescent="0.25">
      <c r="A2" s="92" t="s">
        <v>346</v>
      </c>
    </row>
    <row r="4" spans="1:9" x14ac:dyDescent="0.2">
      <c r="B4" s="41" t="s">
        <v>329</v>
      </c>
      <c r="D4" s="137" t="s">
        <v>347</v>
      </c>
      <c r="E4" s="137"/>
      <c r="F4" s="137"/>
    </row>
    <row r="5" spans="1:9" x14ac:dyDescent="0.2">
      <c r="C5" s="69"/>
      <c r="D5" t="s">
        <v>79</v>
      </c>
      <c r="E5" t="s">
        <v>242</v>
      </c>
      <c r="F5" t="s">
        <v>29</v>
      </c>
    </row>
    <row r="6" spans="1:9" x14ac:dyDescent="0.2">
      <c r="B6" s="136" t="s">
        <v>348</v>
      </c>
      <c r="C6" s="89" t="s">
        <v>117</v>
      </c>
      <c r="D6" s="44">
        <v>1460.0569999999998</v>
      </c>
      <c r="E6" s="44">
        <v>2967.8500000000004</v>
      </c>
      <c r="F6" s="44">
        <v>7316.07</v>
      </c>
    </row>
    <row r="7" spans="1:9" x14ac:dyDescent="0.2">
      <c r="B7" s="136"/>
      <c r="C7" s="89" t="s">
        <v>242</v>
      </c>
      <c r="D7" s="44">
        <v>2874.48</v>
      </c>
      <c r="E7" s="44">
        <v>5740.53</v>
      </c>
      <c r="F7" s="44">
        <v>10184.49</v>
      </c>
    </row>
    <row r="8" spans="1:9" x14ac:dyDescent="0.2">
      <c r="B8" s="136"/>
      <c r="C8" s="89" t="s">
        <v>29</v>
      </c>
      <c r="D8" s="44">
        <v>4285.72</v>
      </c>
      <c r="E8" s="44">
        <v>8407.61</v>
      </c>
      <c r="F8" s="44">
        <v>12662.68</v>
      </c>
    </row>
    <row r="10" spans="1:9" x14ac:dyDescent="0.2">
      <c r="B10" s="42" t="s">
        <v>330</v>
      </c>
      <c r="D10" s="137" t="s">
        <v>347</v>
      </c>
      <c r="E10" s="137"/>
      <c r="F10" s="137"/>
    </row>
    <row r="11" spans="1:9" x14ac:dyDescent="0.2">
      <c r="C11" s="69"/>
      <c r="D11" t="s">
        <v>79</v>
      </c>
      <c r="E11" t="s">
        <v>242</v>
      </c>
      <c r="F11" t="s">
        <v>29</v>
      </c>
    </row>
    <row r="12" spans="1:9" x14ac:dyDescent="0.2">
      <c r="B12" s="136" t="s">
        <v>348</v>
      </c>
      <c r="C12" s="89" t="s">
        <v>117</v>
      </c>
      <c r="D12" s="44">
        <v>512.60800000000006</v>
      </c>
      <c r="E12" s="44">
        <v>1054.7370000000001</v>
      </c>
      <c r="F12" s="44">
        <v>2004.3979999999999</v>
      </c>
      <c r="H12" s="118"/>
      <c r="I12" s="89"/>
    </row>
    <row r="13" spans="1:9" x14ac:dyDescent="0.2">
      <c r="B13" s="136"/>
      <c r="C13" s="89" t="s">
        <v>242</v>
      </c>
      <c r="D13" s="44">
        <v>970.60800000000006</v>
      </c>
      <c r="E13" s="44">
        <v>2273.3890000000001</v>
      </c>
      <c r="F13" s="44">
        <v>4172.71</v>
      </c>
      <c r="H13" s="118"/>
      <c r="I13" s="89"/>
    </row>
    <row r="14" spans="1:9" x14ac:dyDescent="0.2">
      <c r="B14" s="136"/>
      <c r="C14" s="89" t="s">
        <v>29</v>
      </c>
      <c r="D14" s="44">
        <v>1934.021</v>
      </c>
      <c r="E14" s="44">
        <v>3576.84</v>
      </c>
      <c r="F14" s="44">
        <v>6454.62</v>
      </c>
      <c r="I14" s="89"/>
    </row>
    <row r="16" spans="1:9" x14ac:dyDescent="0.2">
      <c r="B16" s="43" t="s">
        <v>331</v>
      </c>
      <c r="D16" s="137" t="s">
        <v>347</v>
      </c>
      <c r="E16" s="137"/>
      <c r="F16" s="137"/>
    </row>
    <row r="17" spans="2:6" x14ac:dyDescent="0.2">
      <c r="C17" s="69"/>
      <c r="D17" t="s">
        <v>79</v>
      </c>
      <c r="E17" t="s">
        <v>242</v>
      </c>
      <c r="F17" t="s">
        <v>29</v>
      </c>
    </row>
    <row r="18" spans="2:6" ht="12.75" customHeight="1" x14ac:dyDescent="0.2">
      <c r="B18" s="136" t="s">
        <v>348</v>
      </c>
      <c r="C18" s="89" t="s">
        <v>117</v>
      </c>
      <c r="D18" s="44">
        <v>1187.3500000000001</v>
      </c>
      <c r="E18" s="44">
        <v>2867.59</v>
      </c>
      <c r="F18" s="44">
        <v>4582.82</v>
      </c>
    </row>
    <row r="19" spans="2:6" x14ac:dyDescent="0.2">
      <c r="B19" s="136"/>
      <c r="C19" s="89" t="s">
        <v>242</v>
      </c>
      <c r="D19" s="44">
        <v>2367.73</v>
      </c>
      <c r="E19" s="44">
        <v>5689.59</v>
      </c>
      <c r="F19" s="44">
        <v>9027.8100000000013</v>
      </c>
    </row>
    <row r="20" spans="2:6" x14ac:dyDescent="0.2">
      <c r="B20" s="136"/>
      <c r="C20" s="89" t="s">
        <v>29</v>
      </c>
      <c r="D20" s="44">
        <v>3576.6000000000004</v>
      </c>
      <c r="E20">
        <v>8549.5300000000007</v>
      </c>
      <c r="F20" s="44">
        <v>13463.86</v>
      </c>
    </row>
    <row r="42" spans="2:7" x14ac:dyDescent="0.2">
      <c r="B42" s="39"/>
      <c r="C42" s="39"/>
      <c r="D42" s="39"/>
      <c r="E42" s="39"/>
      <c r="F42" s="39"/>
      <c r="G42" s="39"/>
    </row>
  </sheetData>
  <mergeCells count="6">
    <mergeCell ref="B18:B20"/>
    <mergeCell ref="B6:B8"/>
    <mergeCell ref="D4:F4"/>
    <mergeCell ref="D10:F10"/>
    <mergeCell ref="B12:B14"/>
    <mergeCell ref="D16:F16"/>
  </mergeCells>
  <hyperlinks>
    <hyperlink ref="A1" location="Contents!A1" display="Content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Savings</vt:lpstr>
      <vt:lpstr>Contents</vt:lpstr>
      <vt:lpstr>Strategies</vt:lpstr>
      <vt:lpstr>Baseline emissions</vt:lpstr>
      <vt:lpstr>Case study descriptions</vt:lpstr>
      <vt:lpstr>Savings by case study</vt:lpstr>
      <vt:lpstr>Savings Product</vt:lpstr>
      <vt:lpstr>Savings by strategy</vt:lpstr>
      <vt:lpstr>Adoption and ambition</vt:lpstr>
      <vt:lpstr>Macro strategies_product</vt:lpstr>
      <vt:lpstr>Cars</vt:lpstr>
      <vt:lpstr>Results summary</vt:lpstr>
    </vt:vector>
  </TitlesOfParts>
  <Company>University of Leeds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Review</dc:creator>
  <cp:lastModifiedBy>Alice Kay</cp:lastModifiedBy>
  <dcterms:created xsi:type="dcterms:W3CDTF">2017-11-14T12:04:21Z</dcterms:created>
  <dcterms:modified xsi:type="dcterms:W3CDTF">2018-09-11T09:54:52Z</dcterms:modified>
</cp:coreProperties>
</file>