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\Documents\Active\Active work area\AA-Sheffield\Active papers 2016 on\1-MyPublications-bits\"/>
    </mc:Choice>
  </mc:AlternateContent>
  <bookViews>
    <workbookView xWindow="0" yWindow="0" windowWidth="18488" windowHeight="8835"/>
  </bookViews>
  <sheets>
    <sheet name="FGC-Evals" sheetId="2" r:id="rId1"/>
  </sheets>
  <calcPr calcId="162913"/>
</workbook>
</file>

<file path=xl/calcChain.xml><?xml version="1.0" encoding="utf-8"?>
<calcChain xmlns="http://schemas.openxmlformats.org/spreadsheetml/2006/main">
  <c r="M76" i="2" l="1"/>
  <c r="M1" i="2"/>
  <c r="O105" i="2" l="1"/>
  <c r="M3" i="2" l="1"/>
  <c r="S104" i="2" l="1"/>
  <c r="S103" i="2"/>
  <c r="F150" i="2"/>
  <c r="F143" i="2"/>
  <c r="K143" i="2" s="1"/>
  <c r="F136" i="2"/>
  <c r="K136" i="2" s="1"/>
  <c r="F129" i="2"/>
  <c r="K129" i="2" s="1"/>
  <c r="F122" i="2"/>
  <c r="K122" i="2" s="1"/>
  <c r="O104" i="2"/>
  <c r="O106" i="2"/>
  <c r="O107" i="2"/>
  <c r="O108" i="2"/>
  <c r="O109" i="2"/>
  <c r="O110" i="2"/>
  <c r="O111" i="2"/>
  <c r="O112" i="2"/>
  <c r="O113" i="2"/>
  <c r="O114" i="2"/>
  <c r="O115" i="2"/>
  <c r="O116" i="2"/>
  <c r="O103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CX74" i="2"/>
  <c r="CY74" i="2"/>
  <c r="CZ74" i="2"/>
  <c r="DA74" i="2"/>
  <c r="DB74" i="2"/>
  <c r="DC74" i="2"/>
  <c r="DD74" i="2"/>
  <c r="DE74" i="2"/>
  <c r="DF74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CY69" i="2"/>
  <c r="CZ69" i="2"/>
  <c r="DA69" i="2"/>
  <c r="DB69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CX64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L74" i="2"/>
  <c r="L69" i="2"/>
  <c r="L64" i="2"/>
  <c r="L59" i="2"/>
  <c r="L54" i="2"/>
  <c r="L49" i="2"/>
  <c r="L44" i="2"/>
  <c r="L39" i="2"/>
  <c r="L34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L2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L24" i="2"/>
  <c r="L19" i="2"/>
  <c r="L14" i="2"/>
  <c r="L72" i="2"/>
  <c r="L67" i="2"/>
  <c r="L62" i="2"/>
  <c r="L57" i="2"/>
  <c r="L52" i="2"/>
  <c r="L47" i="2"/>
  <c r="L42" i="2"/>
  <c r="L37" i="2"/>
  <c r="L32" i="2"/>
  <c r="L27" i="2"/>
  <c r="L22" i="2"/>
  <c r="L17" i="2"/>
  <c r="L12" i="2"/>
  <c r="L7" i="2"/>
  <c r="O118" i="2" l="1"/>
  <c r="O119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HH100" i="2"/>
  <c r="HI100" i="2"/>
  <c r="HJ100" i="2"/>
  <c r="HK100" i="2"/>
  <c r="HL100" i="2"/>
  <c r="HM100" i="2"/>
  <c r="HN100" i="2"/>
  <c r="HO100" i="2"/>
  <c r="HP100" i="2"/>
  <c r="HQ100" i="2"/>
  <c r="HR100" i="2"/>
  <c r="HS100" i="2"/>
  <c r="HT100" i="2"/>
  <c r="HU100" i="2"/>
  <c r="HV100" i="2"/>
  <c r="HW100" i="2"/>
  <c r="HX100" i="2"/>
  <c r="HY100" i="2"/>
  <c r="HZ100" i="2"/>
  <c r="IA100" i="2"/>
  <c r="IB100" i="2"/>
  <c r="IC100" i="2"/>
  <c r="ID100" i="2"/>
  <c r="IE100" i="2"/>
  <c r="IF100" i="2"/>
  <c r="IG100" i="2"/>
  <c r="IH100" i="2"/>
  <c r="II100" i="2"/>
  <c r="IJ100" i="2"/>
  <c r="IK100" i="2"/>
  <c r="IL100" i="2"/>
  <c r="IM100" i="2"/>
  <c r="IN100" i="2"/>
  <c r="IO100" i="2"/>
  <c r="IP100" i="2"/>
  <c r="IQ100" i="2"/>
  <c r="IR100" i="2"/>
  <c r="IS100" i="2"/>
  <c r="IT100" i="2"/>
  <c r="IU100" i="2"/>
  <c r="IV100" i="2"/>
  <c r="IW100" i="2"/>
  <c r="IX100" i="2"/>
  <c r="IY100" i="2"/>
  <c r="IZ100" i="2"/>
  <c r="K100" i="2"/>
  <c r="M92" i="2" l="1"/>
  <c r="N92" i="2" s="1"/>
  <c r="O92" i="2" s="1"/>
  <c r="P92" i="2" s="1"/>
  <c r="Q92" i="2" s="1"/>
  <c r="R92" i="2" s="1"/>
  <c r="S92" i="2" s="1"/>
  <c r="T92" i="2" s="1"/>
  <c r="U92" i="2" s="1"/>
  <c r="V92" i="2" s="1"/>
  <c r="W92" i="2" s="1"/>
  <c r="X92" i="2" s="1"/>
  <c r="Y92" i="2" s="1"/>
  <c r="Z92" i="2" s="1"/>
  <c r="AA92" i="2" s="1"/>
  <c r="AB92" i="2" s="1"/>
  <c r="AC92" i="2" s="1"/>
  <c r="AD92" i="2" s="1"/>
  <c r="AE92" i="2" s="1"/>
  <c r="AF92" i="2" s="1"/>
  <c r="AG92" i="2" s="1"/>
  <c r="AH92" i="2" s="1"/>
  <c r="AI92" i="2" s="1"/>
  <c r="AJ92" i="2" s="1"/>
  <c r="AK92" i="2" s="1"/>
  <c r="AL92" i="2" s="1"/>
  <c r="AM92" i="2" s="1"/>
  <c r="AN92" i="2" s="1"/>
  <c r="AO92" i="2" s="1"/>
  <c r="AP92" i="2" s="1"/>
  <c r="AQ92" i="2" s="1"/>
  <c r="AR92" i="2" s="1"/>
  <c r="AS92" i="2" s="1"/>
  <c r="AT92" i="2" s="1"/>
  <c r="AU92" i="2" s="1"/>
  <c r="AV92" i="2" s="1"/>
  <c r="AW92" i="2" s="1"/>
  <c r="AX92" i="2" s="1"/>
  <c r="AY92" i="2" s="1"/>
  <c r="AZ92" i="2" s="1"/>
  <c r="BA92" i="2" s="1"/>
  <c r="BB92" i="2" s="1"/>
  <c r="BC92" i="2" s="1"/>
  <c r="BD92" i="2" s="1"/>
  <c r="BE92" i="2" s="1"/>
  <c r="BF92" i="2" s="1"/>
  <c r="BG92" i="2" s="1"/>
  <c r="BH92" i="2" s="1"/>
  <c r="BI92" i="2" s="1"/>
  <c r="BJ92" i="2" s="1"/>
  <c r="BK92" i="2" s="1"/>
  <c r="BL92" i="2" s="1"/>
  <c r="BM92" i="2" s="1"/>
  <c r="BN92" i="2" s="1"/>
  <c r="BO92" i="2" s="1"/>
  <c r="BP92" i="2" s="1"/>
  <c r="BQ92" i="2" s="1"/>
  <c r="BR92" i="2" s="1"/>
  <c r="BS92" i="2" s="1"/>
  <c r="BT92" i="2" s="1"/>
  <c r="BU92" i="2" s="1"/>
  <c r="BV92" i="2" s="1"/>
  <c r="BW92" i="2" s="1"/>
  <c r="BX92" i="2" s="1"/>
  <c r="BY92" i="2" s="1"/>
  <c r="BZ92" i="2" s="1"/>
  <c r="CA92" i="2" s="1"/>
  <c r="CB92" i="2" s="1"/>
  <c r="CC92" i="2" s="1"/>
  <c r="CD92" i="2" s="1"/>
  <c r="CE92" i="2" s="1"/>
  <c r="CF92" i="2" s="1"/>
  <c r="CG92" i="2" s="1"/>
  <c r="CH92" i="2" s="1"/>
  <c r="CI92" i="2" s="1"/>
  <c r="CJ92" i="2" s="1"/>
  <c r="CK92" i="2" s="1"/>
  <c r="CL92" i="2" s="1"/>
  <c r="CM92" i="2" s="1"/>
  <c r="CN92" i="2" s="1"/>
  <c r="CO92" i="2" s="1"/>
  <c r="CP92" i="2" s="1"/>
  <c r="CQ92" i="2" s="1"/>
  <c r="CR92" i="2" s="1"/>
  <c r="CS92" i="2" s="1"/>
  <c r="CT92" i="2" s="1"/>
  <c r="CU92" i="2" s="1"/>
  <c r="CV92" i="2" s="1"/>
  <c r="CW92" i="2" s="1"/>
  <c r="CX92" i="2" s="1"/>
  <c r="CY92" i="2" s="1"/>
  <c r="CZ92" i="2" s="1"/>
  <c r="DA92" i="2" s="1"/>
  <c r="DB92" i="2" s="1"/>
  <c r="DC92" i="2" s="1"/>
  <c r="DD92" i="2" s="1"/>
  <c r="DE92" i="2" s="1"/>
  <c r="DF92" i="2" s="1"/>
  <c r="DG92" i="2" s="1"/>
  <c r="DH92" i="2" s="1"/>
  <c r="DI92" i="2" s="1"/>
  <c r="DJ92" i="2" s="1"/>
  <c r="DK92" i="2" s="1"/>
  <c r="DL92" i="2" s="1"/>
  <c r="DM92" i="2" s="1"/>
  <c r="DN92" i="2" s="1"/>
  <c r="DO92" i="2" s="1"/>
  <c r="DP92" i="2" s="1"/>
  <c r="DQ92" i="2" s="1"/>
  <c r="DR92" i="2" s="1"/>
  <c r="DS92" i="2" s="1"/>
  <c r="DT92" i="2" s="1"/>
  <c r="DU92" i="2" s="1"/>
  <c r="DV92" i="2" s="1"/>
  <c r="DW92" i="2" s="1"/>
  <c r="DX92" i="2" s="1"/>
  <c r="DY92" i="2" s="1"/>
  <c r="DZ92" i="2" s="1"/>
  <c r="EA92" i="2" s="1"/>
  <c r="EB92" i="2" s="1"/>
  <c r="EC92" i="2" s="1"/>
  <c r="ED92" i="2" s="1"/>
  <c r="EE92" i="2" s="1"/>
  <c r="EF92" i="2" s="1"/>
  <c r="EG92" i="2" s="1"/>
  <c r="M90" i="2"/>
  <c r="N90" i="2" s="1"/>
  <c r="O90" i="2" s="1"/>
  <c r="P90" i="2" s="1"/>
  <c r="Q90" i="2" s="1"/>
  <c r="R90" i="2" s="1"/>
  <c r="S90" i="2" s="1"/>
  <c r="T90" i="2" s="1"/>
  <c r="U90" i="2" s="1"/>
  <c r="V90" i="2" s="1"/>
  <c r="W90" i="2" s="1"/>
  <c r="X90" i="2" s="1"/>
  <c r="Y90" i="2" s="1"/>
  <c r="Z90" i="2" s="1"/>
  <c r="AA90" i="2" s="1"/>
  <c r="AB90" i="2" s="1"/>
  <c r="AC90" i="2" s="1"/>
  <c r="AD90" i="2" s="1"/>
  <c r="AE90" i="2" s="1"/>
  <c r="AF90" i="2" s="1"/>
  <c r="AG90" i="2" s="1"/>
  <c r="AH90" i="2" s="1"/>
  <c r="AI90" i="2" s="1"/>
  <c r="AJ90" i="2" s="1"/>
  <c r="AK90" i="2" s="1"/>
  <c r="AL90" i="2" s="1"/>
  <c r="AM90" i="2" s="1"/>
  <c r="AN90" i="2" s="1"/>
  <c r="AO90" i="2" s="1"/>
  <c r="AP90" i="2" s="1"/>
  <c r="AQ90" i="2" s="1"/>
  <c r="AR90" i="2" s="1"/>
  <c r="AS90" i="2" s="1"/>
  <c r="AT90" i="2" s="1"/>
  <c r="AU90" i="2" s="1"/>
  <c r="AV90" i="2" s="1"/>
  <c r="AW90" i="2" s="1"/>
  <c r="AX90" i="2" s="1"/>
  <c r="AY90" i="2" s="1"/>
  <c r="AZ90" i="2" s="1"/>
  <c r="BA90" i="2" s="1"/>
  <c r="BB90" i="2" s="1"/>
  <c r="BC90" i="2" s="1"/>
  <c r="BD90" i="2" s="1"/>
  <c r="BE90" i="2" s="1"/>
  <c r="BF90" i="2" s="1"/>
  <c r="BG90" i="2" s="1"/>
  <c r="BH90" i="2" s="1"/>
  <c r="BI90" i="2" s="1"/>
  <c r="BJ90" i="2" s="1"/>
  <c r="BK90" i="2" s="1"/>
  <c r="BL90" i="2" s="1"/>
  <c r="BM90" i="2" s="1"/>
  <c r="BN90" i="2" s="1"/>
  <c r="BO90" i="2" s="1"/>
  <c r="BP90" i="2" s="1"/>
  <c r="BQ90" i="2" s="1"/>
  <c r="BR90" i="2" s="1"/>
  <c r="BS90" i="2" s="1"/>
  <c r="BT90" i="2" s="1"/>
  <c r="BU90" i="2" s="1"/>
  <c r="BV90" i="2" s="1"/>
  <c r="BW90" i="2" s="1"/>
  <c r="BX90" i="2" s="1"/>
  <c r="BY90" i="2" s="1"/>
  <c r="BZ90" i="2" s="1"/>
  <c r="CA90" i="2" s="1"/>
  <c r="CB90" i="2" s="1"/>
  <c r="CC90" i="2" s="1"/>
  <c r="CD90" i="2" s="1"/>
  <c r="CE90" i="2" s="1"/>
  <c r="CF90" i="2" s="1"/>
  <c r="CG90" i="2" s="1"/>
  <c r="CH90" i="2" s="1"/>
  <c r="CI90" i="2" s="1"/>
  <c r="CJ90" i="2" s="1"/>
  <c r="CK90" i="2" s="1"/>
  <c r="CL90" i="2" s="1"/>
  <c r="CM90" i="2" s="1"/>
  <c r="CN90" i="2" s="1"/>
  <c r="CO90" i="2" s="1"/>
  <c r="CP90" i="2" s="1"/>
  <c r="CQ90" i="2" s="1"/>
  <c r="CR90" i="2" s="1"/>
  <c r="CS90" i="2" s="1"/>
  <c r="CT90" i="2" s="1"/>
  <c r="CU90" i="2" s="1"/>
  <c r="CV90" i="2" s="1"/>
  <c r="CW90" i="2" s="1"/>
  <c r="CX90" i="2" s="1"/>
  <c r="CY90" i="2" s="1"/>
  <c r="CZ90" i="2" s="1"/>
  <c r="DA90" i="2" s="1"/>
  <c r="DB90" i="2" s="1"/>
  <c r="DC90" i="2" s="1"/>
  <c r="DD90" i="2" s="1"/>
  <c r="DE90" i="2" s="1"/>
  <c r="DF90" i="2" s="1"/>
  <c r="DG90" i="2" s="1"/>
  <c r="DH90" i="2" s="1"/>
  <c r="DI90" i="2" s="1"/>
  <c r="DJ90" i="2" s="1"/>
  <c r="DK90" i="2" s="1"/>
  <c r="DL90" i="2" s="1"/>
  <c r="DM90" i="2" s="1"/>
  <c r="DN90" i="2" s="1"/>
  <c r="DO90" i="2" s="1"/>
  <c r="DP90" i="2" s="1"/>
  <c r="DQ90" i="2" s="1"/>
  <c r="DR90" i="2" s="1"/>
  <c r="DS90" i="2" s="1"/>
  <c r="DT90" i="2" s="1"/>
  <c r="DU90" i="2" s="1"/>
  <c r="DV90" i="2" s="1"/>
  <c r="DW90" i="2" s="1"/>
  <c r="DX90" i="2" s="1"/>
  <c r="DY90" i="2" s="1"/>
  <c r="DZ90" i="2" s="1"/>
  <c r="EA90" i="2" s="1"/>
  <c r="EB90" i="2" s="1"/>
  <c r="EC90" i="2" s="1"/>
  <c r="ED90" i="2" s="1"/>
  <c r="M88" i="2"/>
  <c r="N88" i="2" s="1"/>
  <c r="O88" i="2" s="1"/>
  <c r="P88" i="2" s="1"/>
  <c r="Q88" i="2" s="1"/>
  <c r="R88" i="2" s="1"/>
  <c r="S88" i="2" s="1"/>
  <c r="T88" i="2" s="1"/>
  <c r="U88" i="2" s="1"/>
  <c r="V88" i="2" s="1"/>
  <c r="W88" i="2" s="1"/>
  <c r="X88" i="2" s="1"/>
  <c r="Y88" i="2" s="1"/>
  <c r="Z88" i="2" s="1"/>
  <c r="AA88" i="2" s="1"/>
  <c r="AB88" i="2" s="1"/>
  <c r="AC88" i="2" s="1"/>
  <c r="AD88" i="2" s="1"/>
  <c r="AE88" i="2" s="1"/>
  <c r="AF88" i="2" s="1"/>
  <c r="AG88" i="2" s="1"/>
  <c r="AH88" i="2" s="1"/>
  <c r="AI88" i="2" s="1"/>
  <c r="AJ88" i="2" s="1"/>
  <c r="AK88" i="2" s="1"/>
  <c r="AL88" i="2" s="1"/>
  <c r="AM88" i="2" s="1"/>
  <c r="AN88" i="2" s="1"/>
  <c r="AO88" i="2" s="1"/>
  <c r="AP88" i="2" s="1"/>
  <c r="AQ88" i="2" s="1"/>
  <c r="AR88" i="2" s="1"/>
  <c r="AS88" i="2" s="1"/>
  <c r="AT88" i="2" s="1"/>
  <c r="AU88" i="2" s="1"/>
  <c r="AV88" i="2" s="1"/>
  <c r="AW88" i="2" s="1"/>
  <c r="AX88" i="2" s="1"/>
  <c r="AY88" i="2" s="1"/>
  <c r="AZ88" i="2" s="1"/>
  <c r="BA88" i="2" s="1"/>
  <c r="BB88" i="2" s="1"/>
  <c r="BC88" i="2" s="1"/>
  <c r="BD88" i="2" s="1"/>
  <c r="BE88" i="2" s="1"/>
  <c r="BF88" i="2" s="1"/>
  <c r="BG88" i="2" s="1"/>
  <c r="BH88" i="2" s="1"/>
  <c r="BI88" i="2" s="1"/>
  <c r="BJ88" i="2" s="1"/>
  <c r="BK88" i="2" s="1"/>
  <c r="BL88" i="2" s="1"/>
  <c r="BM88" i="2" s="1"/>
  <c r="BN88" i="2" s="1"/>
  <c r="BO88" i="2" s="1"/>
  <c r="BP88" i="2" s="1"/>
  <c r="BQ88" i="2" s="1"/>
  <c r="BR88" i="2" s="1"/>
  <c r="BS88" i="2" s="1"/>
  <c r="BT88" i="2" s="1"/>
  <c r="BU88" i="2" s="1"/>
  <c r="BV88" i="2" s="1"/>
  <c r="BW88" i="2" s="1"/>
  <c r="BX88" i="2" s="1"/>
  <c r="BY88" i="2" s="1"/>
  <c r="BZ88" i="2" s="1"/>
  <c r="CA88" i="2" s="1"/>
  <c r="CB88" i="2" s="1"/>
  <c r="CC88" i="2" s="1"/>
  <c r="CD88" i="2" s="1"/>
  <c r="CE88" i="2" s="1"/>
  <c r="CF88" i="2" s="1"/>
  <c r="CG88" i="2" s="1"/>
  <c r="CH88" i="2" s="1"/>
  <c r="CI88" i="2" s="1"/>
  <c r="CJ88" i="2" s="1"/>
  <c r="CK88" i="2" s="1"/>
  <c r="CL88" i="2" s="1"/>
  <c r="CM88" i="2" s="1"/>
  <c r="CN88" i="2" s="1"/>
  <c r="CO88" i="2" s="1"/>
  <c r="CP88" i="2" s="1"/>
  <c r="CQ88" i="2" s="1"/>
  <c r="CR88" i="2" s="1"/>
  <c r="CS88" i="2" s="1"/>
  <c r="CT88" i="2" s="1"/>
  <c r="CU88" i="2" s="1"/>
  <c r="CV88" i="2" s="1"/>
  <c r="CW88" i="2" s="1"/>
  <c r="CX88" i="2" s="1"/>
  <c r="CY88" i="2" s="1"/>
  <c r="CZ88" i="2" s="1"/>
  <c r="DA88" i="2" s="1"/>
  <c r="DB88" i="2" s="1"/>
  <c r="DC88" i="2" s="1"/>
  <c r="DD88" i="2" s="1"/>
  <c r="DE88" i="2" s="1"/>
  <c r="DF88" i="2" s="1"/>
  <c r="DG88" i="2" s="1"/>
  <c r="DH88" i="2" s="1"/>
  <c r="DI88" i="2" s="1"/>
  <c r="DJ88" i="2" s="1"/>
  <c r="DK88" i="2" s="1"/>
  <c r="DL88" i="2" s="1"/>
  <c r="DM88" i="2" s="1"/>
  <c r="DN88" i="2" s="1"/>
  <c r="DO88" i="2" s="1"/>
  <c r="DP88" i="2" s="1"/>
  <c r="DQ88" i="2" s="1"/>
  <c r="DR88" i="2" s="1"/>
  <c r="DS88" i="2" s="1"/>
  <c r="DT88" i="2" s="1"/>
  <c r="DU88" i="2" s="1"/>
  <c r="DV88" i="2" s="1"/>
  <c r="DW88" i="2" s="1"/>
  <c r="DX88" i="2" s="1"/>
  <c r="DY88" i="2" s="1"/>
  <c r="DZ88" i="2" s="1"/>
  <c r="EA88" i="2" s="1"/>
  <c r="EB88" i="2" s="1"/>
  <c r="M86" i="2"/>
  <c r="N86" i="2" s="1"/>
  <c r="O86" i="2" s="1"/>
  <c r="P86" i="2" s="1"/>
  <c r="Q86" i="2" s="1"/>
  <c r="R86" i="2" s="1"/>
  <c r="S86" i="2" s="1"/>
  <c r="T86" i="2" s="1"/>
  <c r="U86" i="2" s="1"/>
  <c r="V86" i="2" s="1"/>
  <c r="W86" i="2" s="1"/>
  <c r="X86" i="2" s="1"/>
  <c r="Y86" i="2" s="1"/>
  <c r="Z86" i="2" s="1"/>
  <c r="AA86" i="2" s="1"/>
  <c r="AB86" i="2" s="1"/>
  <c r="AC86" i="2" s="1"/>
  <c r="AD86" i="2" s="1"/>
  <c r="AE86" i="2" s="1"/>
  <c r="AF86" i="2" s="1"/>
  <c r="AG86" i="2" s="1"/>
  <c r="AH86" i="2" s="1"/>
  <c r="AI86" i="2" s="1"/>
  <c r="AJ86" i="2" s="1"/>
  <c r="AK86" i="2" s="1"/>
  <c r="AL86" i="2" s="1"/>
  <c r="AM86" i="2" s="1"/>
  <c r="AN86" i="2" s="1"/>
  <c r="AO86" i="2" s="1"/>
  <c r="AP86" i="2" s="1"/>
  <c r="AQ86" i="2" s="1"/>
  <c r="AR86" i="2" s="1"/>
  <c r="AS86" i="2" s="1"/>
  <c r="AT86" i="2" s="1"/>
  <c r="AU86" i="2" s="1"/>
  <c r="AV86" i="2" s="1"/>
  <c r="AW86" i="2" s="1"/>
  <c r="AX86" i="2" s="1"/>
  <c r="AY86" i="2" s="1"/>
  <c r="AZ86" i="2" s="1"/>
  <c r="BA86" i="2" s="1"/>
  <c r="BB86" i="2" s="1"/>
  <c r="BC86" i="2" s="1"/>
  <c r="BD86" i="2" s="1"/>
  <c r="BE86" i="2" s="1"/>
  <c r="BF86" i="2" s="1"/>
  <c r="BG86" i="2" s="1"/>
  <c r="BH86" i="2" s="1"/>
  <c r="BI86" i="2" s="1"/>
  <c r="BJ86" i="2" s="1"/>
  <c r="BK86" i="2" s="1"/>
  <c r="BL86" i="2" s="1"/>
  <c r="BM86" i="2" s="1"/>
  <c r="BN86" i="2" s="1"/>
  <c r="BO86" i="2" s="1"/>
  <c r="BP86" i="2" s="1"/>
  <c r="BQ86" i="2" s="1"/>
  <c r="BR86" i="2" s="1"/>
  <c r="BS86" i="2" s="1"/>
  <c r="BT86" i="2" s="1"/>
  <c r="BU86" i="2" s="1"/>
  <c r="BV86" i="2" s="1"/>
  <c r="BW86" i="2" s="1"/>
  <c r="BX86" i="2" s="1"/>
  <c r="BY86" i="2" s="1"/>
  <c r="BZ86" i="2" s="1"/>
  <c r="CA86" i="2" s="1"/>
  <c r="CB86" i="2" s="1"/>
  <c r="CC86" i="2" s="1"/>
  <c r="CD86" i="2" s="1"/>
  <c r="CE86" i="2" s="1"/>
  <c r="CF86" i="2" s="1"/>
  <c r="CG86" i="2" s="1"/>
  <c r="CH86" i="2" s="1"/>
  <c r="CI86" i="2" s="1"/>
  <c r="CJ86" i="2" s="1"/>
  <c r="CK86" i="2" s="1"/>
  <c r="CL86" i="2" s="1"/>
  <c r="CM86" i="2" s="1"/>
  <c r="CN86" i="2" s="1"/>
  <c r="CO86" i="2" s="1"/>
  <c r="CP86" i="2" s="1"/>
  <c r="CQ86" i="2" s="1"/>
  <c r="CR86" i="2" s="1"/>
  <c r="CS86" i="2" s="1"/>
  <c r="CT86" i="2" s="1"/>
  <c r="CU86" i="2" s="1"/>
  <c r="CV86" i="2" s="1"/>
  <c r="CW86" i="2" s="1"/>
  <c r="CX86" i="2" s="1"/>
  <c r="CY86" i="2" s="1"/>
  <c r="CZ86" i="2" s="1"/>
  <c r="DA86" i="2" s="1"/>
  <c r="DB86" i="2" s="1"/>
  <c r="DC86" i="2" s="1"/>
  <c r="DD86" i="2" s="1"/>
  <c r="DE86" i="2" s="1"/>
  <c r="DF86" i="2" s="1"/>
  <c r="DG86" i="2" s="1"/>
  <c r="DH86" i="2" s="1"/>
  <c r="DI86" i="2" s="1"/>
  <c r="DJ86" i="2" s="1"/>
  <c r="DK86" i="2" s="1"/>
  <c r="DL86" i="2" s="1"/>
  <c r="DM86" i="2" s="1"/>
  <c r="DN86" i="2" s="1"/>
  <c r="DO86" i="2" s="1"/>
  <c r="DP86" i="2" s="1"/>
  <c r="DQ86" i="2" s="1"/>
  <c r="DR86" i="2" s="1"/>
  <c r="DS86" i="2" s="1"/>
  <c r="DT86" i="2" s="1"/>
  <c r="DU86" i="2" s="1"/>
  <c r="DV86" i="2" s="1"/>
  <c r="DW86" i="2" s="1"/>
  <c r="DX86" i="2" s="1"/>
  <c r="DY86" i="2" s="1"/>
  <c r="M84" i="2"/>
  <c r="N84" i="2" s="1"/>
  <c r="O84" i="2" s="1"/>
  <c r="P84" i="2" s="1"/>
  <c r="Q84" i="2" s="1"/>
  <c r="R84" i="2" s="1"/>
  <c r="S84" i="2" s="1"/>
  <c r="T84" i="2" s="1"/>
  <c r="U84" i="2" s="1"/>
  <c r="V84" i="2" s="1"/>
  <c r="W84" i="2" s="1"/>
  <c r="X84" i="2" s="1"/>
  <c r="Y84" i="2" s="1"/>
  <c r="Z84" i="2" s="1"/>
  <c r="AA84" i="2" s="1"/>
  <c r="AB84" i="2" s="1"/>
  <c r="AC84" i="2" s="1"/>
  <c r="AD84" i="2" s="1"/>
  <c r="AE84" i="2" s="1"/>
  <c r="AF84" i="2" s="1"/>
  <c r="AG84" i="2" s="1"/>
  <c r="AH84" i="2" s="1"/>
  <c r="AI84" i="2" s="1"/>
  <c r="AJ84" i="2" s="1"/>
  <c r="AK84" i="2" s="1"/>
  <c r="AL84" i="2" s="1"/>
  <c r="AM84" i="2" s="1"/>
  <c r="AN84" i="2" s="1"/>
  <c r="AO84" i="2" s="1"/>
  <c r="AP84" i="2" s="1"/>
  <c r="AQ84" i="2" s="1"/>
  <c r="AR84" i="2" s="1"/>
  <c r="AS84" i="2" s="1"/>
  <c r="AT84" i="2" s="1"/>
  <c r="AU84" i="2" s="1"/>
  <c r="AV84" i="2" s="1"/>
  <c r="AW84" i="2" s="1"/>
  <c r="AX84" i="2" s="1"/>
  <c r="AY84" i="2" s="1"/>
  <c r="AZ84" i="2" s="1"/>
  <c r="BA84" i="2" s="1"/>
  <c r="BB84" i="2" s="1"/>
  <c r="BC84" i="2" s="1"/>
  <c r="BD84" i="2" s="1"/>
  <c r="BE84" i="2" s="1"/>
  <c r="BF84" i="2" s="1"/>
  <c r="BG84" i="2" s="1"/>
  <c r="BH84" i="2" s="1"/>
  <c r="BI84" i="2" s="1"/>
  <c r="BJ84" i="2" s="1"/>
  <c r="BK84" i="2" s="1"/>
  <c r="BL84" i="2" s="1"/>
  <c r="BM84" i="2" s="1"/>
  <c r="BN84" i="2" s="1"/>
  <c r="BO84" i="2" s="1"/>
  <c r="BP84" i="2" s="1"/>
  <c r="BQ84" i="2" s="1"/>
  <c r="BR84" i="2" s="1"/>
  <c r="BS84" i="2" s="1"/>
  <c r="BT84" i="2" s="1"/>
  <c r="BU84" i="2" s="1"/>
  <c r="BV84" i="2" s="1"/>
  <c r="BW84" i="2" s="1"/>
  <c r="BX84" i="2" s="1"/>
  <c r="BY84" i="2" s="1"/>
  <c r="BZ84" i="2" s="1"/>
  <c r="CA84" i="2" s="1"/>
  <c r="CB84" i="2" s="1"/>
  <c r="CC84" i="2" s="1"/>
  <c r="CD84" i="2" s="1"/>
  <c r="CE84" i="2" s="1"/>
  <c r="CF84" i="2" s="1"/>
  <c r="CG84" i="2" s="1"/>
  <c r="CH84" i="2" s="1"/>
  <c r="CI84" i="2" s="1"/>
  <c r="CJ84" i="2" s="1"/>
  <c r="CK84" i="2" s="1"/>
  <c r="CL84" i="2" s="1"/>
  <c r="CM84" i="2" s="1"/>
  <c r="CN84" i="2" s="1"/>
  <c r="CO84" i="2" s="1"/>
  <c r="CP84" i="2" s="1"/>
  <c r="CQ84" i="2" s="1"/>
  <c r="CR84" i="2" s="1"/>
  <c r="CS84" i="2" s="1"/>
  <c r="CT84" i="2" s="1"/>
  <c r="CU84" i="2" s="1"/>
  <c r="CV84" i="2" s="1"/>
  <c r="CW84" i="2" s="1"/>
  <c r="CX84" i="2" s="1"/>
  <c r="CY84" i="2" s="1"/>
  <c r="CZ84" i="2" s="1"/>
  <c r="DA84" i="2" s="1"/>
  <c r="DB84" i="2" s="1"/>
  <c r="DC84" i="2" s="1"/>
  <c r="DD84" i="2" s="1"/>
  <c r="DE84" i="2" s="1"/>
  <c r="DF84" i="2" s="1"/>
  <c r="DG84" i="2" s="1"/>
  <c r="DH84" i="2" s="1"/>
  <c r="DI84" i="2" s="1"/>
  <c r="DJ84" i="2" s="1"/>
  <c r="DK84" i="2" s="1"/>
  <c r="DL84" i="2" s="1"/>
  <c r="DM84" i="2" s="1"/>
  <c r="DN84" i="2" s="1"/>
  <c r="DO84" i="2" s="1"/>
  <c r="DP84" i="2" s="1"/>
  <c r="DQ84" i="2" s="1"/>
  <c r="DR84" i="2" s="1"/>
  <c r="DS84" i="2" s="1"/>
  <c r="DT84" i="2" s="1"/>
  <c r="DU84" i="2" s="1"/>
  <c r="DV84" i="2" s="1"/>
  <c r="M82" i="2"/>
  <c r="N82" i="2" s="1"/>
  <c r="O82" i="2" s="1"/>
  <c r="P82" i="2" s="1"/>
  <c r="Q82" i="2" s="1"/>
  <c r="R82" i="2" s="1"/>
  <c r="S82" i="2" s="1"/>
  <c r="T82" i="2" s="1"/>
  <c r="U82" i="2" s="1"/>
  <c r="V82" i="2" s="1"/>
  <c r="W82" i="2" s="1"/>
  <c r="X82" i="2" s="1"/>
  <c r="Y82" i="2" s="1"/>
  <c r="Z82" i="2" s="1"/>
  <c r="AA82" i="2" s="1"/>
  <c r="AB82" i="2" s="1"/>
  <c r="AC82" i="2" s="1"/>
  <c r="AD82" i="2" s="1"/>
  <c r="AE82" i="2" s="1"/>
  <c r="AF82" i="2" s="1"/>
  <c r="AG82" i="2" s="1"/>
  <c r="AH82" i="2" s="1"/>
  <c r="AI82" i="2" s="1"/>
  <c r="AJ82" i="2" s="1"/>
  <c r="AK82" i="2" s="1"/>
  <c r="AL82" i="2" s="1"/>
  <c r="AM82" i="2" s="1"/>
  <c r="AN82" i="2" s="1"/>
  <c r="AO82" i="2" s="1"/>
  <c r="AP82" i="2" s="1"/>
  <c r="AQ82" i="2" s="1"/>
  <c r="AR82" i="2" s="1"/>
  <c r="AS82" i="2" s="1"/>
  <c r="AT82" i="2" s="1"/>
  <c r="AU82" i="2" s="1"/>
  <c r="AV82" i="2" s="1"/>
  <c r="AW82" i="2" s="1"/>
  <c r="AX82" i="2" s="1"/>
  <c r="AY82" i="2" s="1"/>
  <c r="AZ82" i="2" s="1"/>
  <c r="BA82" i="2" s="1"/>
  <c r="BB82" i="2" s="1"/>
  <c r="BC82" i="2" s="1"/>
  <c r="BD82" i="2" s="1"/>
  <c r="BE82" i="2" s="1"/>
  <c r="BF82" i="2" s="1"/>
  <c r="BG82" i="2" s="1"/>
  <c r="BH82" i="2" s="1"/>
  <c r="BI82" i="2" s="1"/>
  <c r="BJ82" i="2" s="1"/>
  <c r="BK82" i="2" s="1"/>
  <c r="BL82" i="2" s="1"/>
  <c r="BM82" i="2" s="1"/>
  <c r="BN82" i="2" s="1"/>
  <c r="BO82" i="2" s="1"/>
  <c r="BP82" i="2" s="1"/>
  <c r="BQ82" i="2" s="1"/>
  <c r="BR82" i="2" s="1"/>
  <c r="BS82" i="2" s="1"/>
  <c r="BT82" i="2" s="1"/>
  <c r="BU82" i="2" s="1"/>
  <c r="BV82" i="2" s="1"/>
  <c r="BW82" i="2" s="1"/>
  <c r="BX82" i="2" s="1"/>
  <c r="BY82" i="2" s="1"/>
  <c r="BZ82" i="2" s="1"/>
  <c r="CA82" i="2" s="1"/>
  <c r="CB82" i="2" s="1"/>
  <c r="CC82" i="2" s="1"/>
  <c r="CD82" i="2" s="1"/>
  <c r="CE82" i="2" s="1"/>
  <c r="CF82" i="2" s="1"/>
  <c r="CG82" i="2" s="1"/>
  <c r="CH82" i="2" s="1"/>
  <c r="CI82" i="2" s="1"/>
  <c r="CJ82" i="2" s="1"/>
  <c r="CK82" i="2" s="1"/>
  <c r="CL82" i="2" s="1"/>
  <c r="CM82" i="2" s="1"/>
  <c r="CN82" i="2" s="1"/>
  <c r="CO82" i="2" s="1"/>
  <c r="CP82" i="2" s="1"/>
  <c r="CQ82" i="2" s="1"/>
  <c r="CR82" i="2" s="1"/>
  <c r="CS82" i="2" s="1"/>
  <c r="CT82" i="2" s="1"/>
  <c r="CU82" i="2" s="1"/>
  <c r="CV82" i="2" s="1"/>
  <c r="CW82" i="2" s="1"/>
  <c r="CX82" i="2" s="1"/>
  <c r="CY82" i="2" s="1"/>
  <c r="CZ82" i="2" s="1"/>
  <c r="DA82" i="2" s="1"/>
  <c r="DB82" i="2" s="1"/>
  <c r="DC82" i="2" s="1"/>
  <c r="DD82" i="2" s="1"/>
  <c r="DE82" i="2" s="1"/>
  <c r="DF82" i="2" s="1"/>
  <c r="DG82" i="2" s="1"/>
  <c r="DH82" i="2" s="1"/>
  <c r="DI82" i="2" s="1"/>
  <c r="DJ82" i="2" s="1"/>
  <c r="DK82" i="2" s="1"/>
  <c r="DL82" i="2" s="1"/>
  <c r="DM82" i="2" s="1"/>
  <c r="DN82" i="2" s="1"/>
  <c r="DO82" i="2" s="1"/>
  <c r="DP82" i="2" s="1"/>
  <c r="DQ82" i="2" s="1"/>
  <c r="DR82" i="2" s="1"/>
  <c r="DS82" i="2" s="1"/>
  <c r="M80" i="2"/>
  <c r="N80" i="2" s="1"/>
  <c r="O80" i="2" s="1"/>
  <c r="P80" i="2" s="1"/>
  <c r="Q80" i="2" s="1"/>
  <c r="R80" i="2" s="1"/>
  <c r="S80" i="2" s="1"/>
  <c r="T80" i="2" s="1"/>
  <c r="U80" i="2" s="1"/>
  <c r="V80" i="2" s="1"/>
  <c r="W80" i="2" s="1"/>
  <c r="X80" i="2" s="1"/>
  <c r="Y80" i="2" s="1"/>
  <c r="Z80" i="2" s="1"/>
  <c r="AA80" i="2" s="1"/>
  <c r="AB80" i="2" s="1"/>
  <c r="AC80" i="2" s="1"/>
  <c r="AD80" i="2" s="1"/>
  <c r="AE80" i="2" s="1"/>
  <c r="AF80" i="2" s="1"/>
  <c r="AG80" i="2" s="1"/>
  <c r="AH80" i="2" s="1"/>
  <c r="AI80" i="2" s="1"/>
  <c r="AJ80" i="2" s="1"/>
  <c r="AK80" i="2" s="1"/>
  <c r="AL80" i="2" s="1"/>
  <c r="AM80" i="2" s="1"/>
  <c r="AN80" i="2" s="1"/>
  <c r="AO80" i="2" s="1"/>
  <c r="AP80" i="2" s="1"/>
  <c r="AQ80" i="2" s="1"/>
  <c r="AR80" i="2" s="1"/>
  <c r="AS80" i="2" s="1"/>
  <c r="AT80" i="2" s="1"/>
  <c r="AU80" i="2" s="1"/>
  <c r="AV80" i="2" s="1"/>
  <c r="AW80" i="2" s="1"/>
  <c r="AX80" i="2" s="1"/>
  <c r="AY80" i="2" s="1"/>
  <c r="AZ80" i="2" s="1"/>
  <c r="BA80" i="2" s="1"/>
  <c r="BB80" i="2" s="1"/>
  <c r="BC80" i="2" s="1"/>
  <c r="BD80" i="2" s="1"/>
  <c r="BE80" i="2" s="1"/>
  <c r="BF80" i="2" s="1"/>
  <c r="BG80" i="2" s="1"/>
  <c r="BH80" i="2" s="1"/>
  <c r="BI80" i="2" s="1"/>
  <c r="BJ80" i="2" s="1"/>
  <c r="BK80" i="2" s="1"/>
  <c r="BL80" i="2" s="1"/>
  <c r="BM80" i="2" s="1"/>
  <c r="BN80" i="2" s="1"/>
  <c r="BO80" i="2" s="1"/>
  <c r="BP80" i="2" s="1"/>
  <c r="BQ80" i="2" s="1"/>
  <c r="BR80" i="2" s="1"/>
  <c r="BS80" i="2" s="1"/>
  <c r="BT80" i="2" s="1"/>
  <c r="BU80" i="2" s="1"/>
  <c r="BV80" i="2" s="1"/>
  <c r="BW80" i="2" s="1"/>
  <c r="BX80" i="2" s="1"/>
  <c r="BY80" i="2" s="1"/>
  <c r="BZ80" i="2" s="1"/>
  <c r="CA80" i="2" s="1"/>
  <c r="CB80" i="2" s="1"/>
  <c r="CC80" i="2" s="1"/>
  <c r="CD80" i="2" s="1"/>
  <c r="CE80" i="2" s="1"/>
  <c r="CF80" i="2" s="1"/>
  <c r="CG80" i="2" s="1"/>
  <c r="CH80" i="2" s="1"/>
  <c r="CI80" i="2" s="1"/>
  <c r="CJ80" i="2" s="1"/>
  <c r="CK80" i="2" s="1"/>
  <c r="CL80" i="2" s="1"/>
  <c r="CM80" i="2" s="1"/>
  <c r="CN80" i="2" s="1"/>
  <c r="CO80" i="2" s="1"/>
  <c r="CP80" i="2" s="1"/>
  <c r="CQ80" i="2" s="1"/>
  <c r="CR80" i="2" s="1"/>
  <c r="CS80" i="2" s="1"/>
  <c r="CT80" i="2" s="1"/>
  <c r="CU80" i="2" s="1"/>
  <c r="CV80" i="2" s="1"/>
  <c r="CW80" i="2" s="1"/>
  <c r="CX80" i="2" s="1"/>
  <c r="CY80" i="2" s="1"/>
  <c r="CZ80" i="2" s="1"/>
  <c r="DA80" i="2" s="1"/>
  <c r="DB80" i="2" s="1"/>
  <c r="DC80" i="2" s="1"/>
  <c r="DD80" i="2" s="1"/>
  <c r="DE80" i="2" s="1"/>
  <c r="DF80" i="2" s="1"/>
  <c r="DG80" i="2" s="1"/>
  <c r="DH80" i="2" s="1"/>
  <c r="DI80" i="2" s="1"/>
  <c r="DJ80" i="2" s="1"/>
  <c r="DK80" i="2" s="1"/>
  <c r="DL80" i="2" s="1"/>
  <c r="DM80" i="2" s="1"/>
  <c r="DN80" i="2" s="1"/>
  <c r="DO80" i="2" s="1"/>
  <c r="DP80" i="2" s="1"/>
  <c r="M78" i="2"/>
  <c r="N78" i="2" s="1"/>
  <c r="O78" i="2" s="1"/>
  <c r="P78" i="2" s="1"/>
  <c r="Q78" i="2" s="1"/>
  <c r="R78" i="2" s="1"/>
  <c r="S78" i="2" s="1"/>
  <c r="T78" i="2" s="1"/>
  <c r="U78" i="2" s="1"/>
  <c r="V78" i="2" s="1"/>
  <c r="W78" i="2" s="1"/>
  <c r="X78" i="2" s="1"/>
  <c r="Y78" i="2" s="1"/>
  <c r="Z78" i="2" s="1"/>
  <c r="AA78" i="2" s="1"/>
  <c r="AB78" i="2" s="1"/>
  <c r="AC78" i="2" s="1"/>
  <c r="AD78" i="2" s="1"/>
  <c r="AE78" i="2" s="1"/>
  <c r="AF78" i="2" s="1"/>
  <c r="AG78" i="2" s="1"/>
  <c r="AH78" i="2" s="1"/>
  <c r="AI78" i="2" s="1"/>
  <c r="AJ78" i="2" s="1"/>
  <c r="AK78" i="2" s="1"/>
  <c r="AL78" i="2" s="1"/>
  <c r="AM78" i="2" s="1"/>
  <c r="AN78" i="2" s="1"/>
  <c r="AO78" i="2" s="1"/>
  <c r="AP78" i="2" s="1"/>
  <c r="AQ78" i="2" s="1"/>
  <c r="AR78" i="2" s="1"/>
  <c r="AS78" i="2" s="1"/>
  <c r="AT78" i="2" s="1"/>
  <c r="AU78" i="2" s="1"/>
  <c r="AV78" i="2" s="1"/>
  <c r="AW78" i="2" s="1"/>
  <c r="AX78" i="2" s="1"/>
  <c r="AY78" i="2" s="1"/>
  <c r="AZ78" i="2" s="1"/>
  <c r="BA78" i="2" s="1"/>
  <c r="BB78" i="2" s="1"/>
  <c r="BC78" i="2" s="1"/>
  <c r="BD78" i="2" s="1"/>
  <c r="BE78" i="2" s="1"/>
  <c r="BF78" i="2" s="1"/>
  <c r="BG78" i="2" s="1"/>
  <c r="BH78" i="2" s="1"/>
  <c r="BI78" i="2" s="1"/>
  <c r="BJ78" i="2" s="1"/>
  <c r="BK78" i="2" s="1"/>
  <c r="BL78" i="2" s="1"/>
  <c r="BM78" i="2" s="1"/>
  <c r="BN78" i="2" s="1"/>
  <c r="BO78" i="2" s="1"/>
  <c r="BP78" i="2" s="1"/>
  <c r="BQ78" i="2" s="1"/>
  <c r="BR78" i="2" s="1"/>
  <c r="BS78" i="2" s="1"/>
  <c r="BT78" i="2" s="1"/>
  <c r="BU78" i="2" s="1"/>
  <c r="BV78" i="2" s="1"/>
  <c r="BW78" i="2" s="1"/>
  <c r="BX78" i="2" s="1"/>
  <c r="BY78" i="2" s="1"/>
  <c r="BZ78" i="2" s="1"/>
  <c r="CA78" i="2" s="1"/>
  <c r="CB78" i="2" s="1"/>
  <c r="CC78" i="2" s="1"/>
  <c r="CD78" i="2" s="1"/>
  <c r="CE78" i="2" s="1"/>
  <c r="CF78" i="2" s="1"/>
  <c r="CG78" i="2" s="1"/>
  <c r="CH78" i="2" s="1"/>
  <c r="CI78" i="2" s="1"/>
  <c r="CJ78" i="2" s="1"/>
  <c r="CK78" i="2" s="1"/>
  <c r="CL78" i="2" s="1"/>
  <c r="CM78" i="2" s="1"/>
  <c r="CN78" i="2" s="1"/>
  <c r="CO78" i="2" s="1"/>
  <c r="CP78" i="2" s="1"/>
  <c r="CQ78" i="2" s="1"/>
  <c r="CR78" i="2" s="1"/>
  <c r="CS78" i="2" s="1"/>
  <c r="CT78" i="2" s="1"/>
  <c r="CU78" i="2" s="1"/>
  <c r="CV78" i="2" s="1"/>
  <c r="CW78" i="2" s="1"/>
  <c r="CX78" i="2" s="1"/>
  <c r="CY78" i="2" s="1"/>
  <c r="CZ78" i="2" s="1"/>
  <c r="DA78" i="2" s="1"/>
  <c r="DB78" i="2" s="1"/>
  <c r="DC78" i="2" s="1"/>
  <c r="DD78" i="2" s="1"/>
  <c r="DE78" i="2" s="1"/>
  <c r="DF78" i="2" s="1"/>
  <c r="DG78" i="2" s="1"/>
  <c r="DH78" i="2" s="1"/>
  <c r="DI78" i="2" s="1"/>
  <c r="DJ78" i="2" s="1"/>
  <c r="DK78" i="2" s="1"/>
  <c r="DL78" i="2" s="1"/>
  <c r="DM78" i="2" s="1"/>
  <c r="N76" i="2"/>
  <c r="O76" i="2" s="1"/>
  <c r="P76" i="2" s="1"/>
  <c r="Q76" i="2" s="1"/>
  <c r="R76" i="2" s="1"/>
  <c r="S76" i="2" s="1"/>
  <c r="T76" i="2" s="1"/>
  <c r="U76" i="2" s="1"/>
  <c r="V76" i="2" s="1"/>
  <c r="W76" i="2" s="1"/>
  <c r="X76" i="2" s="1"/>
  <c r="Y76" i="2" s="1"/>
  <c r="Z76" i="2" s="1"/>
  <c r="AA76" i="2" s="1"/>
  <c r="AB76" i="2" s="1"/>
  <c r="AC76" i="2" s="1"/>
  <c r="AD76" i="2" s="1"/>
  <c r="AE76" i="2" s="1"/>
  <c r="AF76" i="2" s="1"/>
  <c r="AG76" i="2" s="1"/>
  <c r="AH76" i="2" s="1"/>
  <c r="AI76" i="2" s="1"/>
  <c r="AJ76" i="2" s="1"/>
  <c r="AK76" i="2" s="1"/>
  <c r="AL76" i="2" s="1"/>
  <c r="AM76" i="2" s="1"/>
  <c r="AN76" i="2" s="1"/>
  <c r="AO76" i="2" s="1"/>
  <c r="AP76" i="2" s="1"/>
  <c r="AQ76" i="2" s="1"/>
  <c r="AR76" i="2" s="1"/>
  <c r="AS76" i="2" s="1"/>
  <c r="AT76" i="2" s="1"/>
  <c r="AU76" i="2" s="1"/>
  <c r="AV76" i="2" s="1"/>
  <c r="AW76" i="2" s="1"/>
  <c r="AX76" i="2" s="1"/>
  <c r="AY76" i="2" s="1"/>
  <c r="AZ76" i="2" s="1"/>
  <c r="BA76" i="2" s="1"/>
  <c r="BB76" i="2" s="1"/>
  <c r="BC76" i="2" s="1"/>
  <c r="BD76" i="2" s="1"/>
  <c r="BE76" i="2" s="1"/>
  <c r="BF76" i="2" s="1"/>
  <c r="BG76" i="2" s="1"/>
  <c r="BH76" i="2" s="1"/>
  <c r="BI76" i="2" s="1"/>
  <c r="BJ76" i="2" s="1"/>
  <c r="BK76" i="2" s="1"/>
  <c r="BL76" i="2" s="1"/>
  <c r="BM76" i="2" s="1"/>
  <c r="BN76" i="2" s="1"/>
  <c r="BO76" i="2" s="1"/>
  <c r="BP76" i="2" s="1"/>
  <c r="BQ76" i="2" s="1"/>
  <c r="BR76" i="2" s="1"/>
  <c r="BS76" i="2" s="1"/>
  <c r="BT76" i="2" s="1"/>
  <c r="BU76" i="2" s="1"/>
  <c r="BV76" i="2" s="1"/>
  <c r="BW76" i="2" s="1"/>
  <c r="BX76" i="2" s="1"/>
  <c r="BY76" i="2" s="1"/>
  <c r="BZ76" i="2" s="1"/>
  <c r="CA76" i="2" s="1"/>
  <c r="CB76" i="2" s="1"/>
  <c r="CC76" i="2" s="1"/>
  <c r="CD76" i="2" s="1"/>
  <c r="CE76" i="2" s="1"/>
  <c r="CF76" i="2" s="1"/>
  <c r="CG76" i="2" s="1"/>
  <c r="CH76" i="2" s="1"/>
  <c r="CI76" i="2" s="1"/>
  <c r="CJ76" i="2" s="1"/>
  <c r="CK76" i="2" s="1"/>
  <c r="CL76" i="2" s="1"/>
  <c r="CM76" i="2" s="1"/>
  <c r="CN76" i="2" s="1"/>
  <c r="CO76" i="2" s="1"/>
  <c r="CP76" i="2" s="1"/>
  <c r="CQ76" i="2" s="1"/>
  <c r="CR76" i="2" s="1"/>
  <c r="CS76" i="2" s="1"/>
  <c r="CT76" i="2" s="1"/>
  <c r="CU76" i="2" s="1"/>
  <c r="CV76" i="2" s="1"/>
  <c r="CW76" i="2" s="1"/>
  <c r="CX76" i="2" s="1"/>
  <c r="CY76" i="2" s="1"/>
  <c r="CZ76" i="2" s="1"/>
  <c r="DA76" i="2" s="1"/>
  <c r="DB76" i="2" s="1"/>
  <c r="DC76" i="2" s="1"/>
  <c r="DD76" i="2" s="1"/>
  <c r="DE76" i="2" s="1"/>
  <c r="DF76" i="2" s="1"/>
  <c r="DG76" i="2" s="1"/>
  <c r="DH76" i="2" s="1"/>
  <c r="DI76" i="2" s="1"/>
  <c r="M71" i="2"/>
  <c r="M66" i="2"/>
  <c r="M61" i="2"/>
  <c r="M56" i="2"/>
  <c r="M51" i="2"/>
  <c r="M46" i="2"/>
  <c r="M41" i="2"/>
  <c r="M36" i="2"/>
  <c r="M31" i="2"/>
  <c r="M26" i="2"/>
  <c r="M21" i="2"/>
  <c r="M16" i="2"/>
  <c r="M11" i="2"/>
  <c r="M6" i="2"/>
  <c r="N3" i="2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N11" i="2" l="1"/>
  <c r="M12" i="2"/>
  <c r="N21" i="2"/>
  <c r="M22" i="2"/>
  <c r="N31" i="2"/>
  <c r="M32" i="2"/>
  <c r="N41" i="2"/>
  <c r="M42" i="2"/>
  <c r="N51" i="2"/>
  <c r="M52" i="2"/>
  <c r="N61" i="2"/>
  <c r="M62" i="2"/>
  <c r="N71" i="2"/>
  <c r="M72" i="2"/>
  <c r="N6" i="2"/>
  <c r="M7" i="2"/>
  <c r="N16" i="2"/>
  <c r="M17" i="2"/>
  <c r="N26" i="2"/>
  <c r="M27" i="2"/>
  <c r="N36" i="2"/>
  <c r="M37" i="2"/>
  <c r="N46" i="2"/>
  <c r="M47" i="2"/>
  <c r="N56" i="2"/>
  <c r="M57" i="2"/>
  <c r="N66" i="2"/>
  <c r="M67" i="2"/>
  <c r="N1" i="2"/>
  <c r="O1" i="2" s="1"/>
  <c r="O66" i="2" l="1"/>
  <c r="N67" i="2"/>
  <c r="O56" i="2"/>
  <c r="N57" i="2"/>
  <c r="O46" i="2"/>
  <c r="N47" i="2"/>
  <c r="O36" i="2"/>
  <c r="N37" i="2"/>
  <c r="O26" i="2"/>
  <c r="N27" i="2"/>
  <c r="O16" i="2"/>
  <c r="N17" i="2"/>
  <c r="O6" i="2"/>
  <c r="N7" i="2"/>
  <c r="O71" i="2"/>
  <c r="N72" i="2"/>
  <c r="O61" i="2"/>
  <c r="N62" i="2"/>
  <c r="O51" i="2"/>
  <c r="N52" i="2"/>
  <c r="O41" i="2"/>
  <c r="N42" i="2"/>
  <c r="O31" i="2"/>
  <c r="N32" i="2"/>
  <c r="O21" i="2"/>
  <c r="N22" i="2"/>
  <c r="O11" i="2"/>
  <c r="N12" i="2"/>
  <c r="P11" i="2" l="1"/>
  <c r="O12" i="2"/>
  <c r="P21" i="2"/>
  <c r="O22" i="2"/>
  <c r="P31" i="2"/>
  <c r="O32" i="2"/>
  <c r="P41" i="2"/>
  <c r="O42" i="2"/>
  <c r="P51" i="2"/>
  <c r="O52" i="2"/>
  <c r="P61" i="2"/>
  <c r="O62" i="2"/>
  <c r="P71" i="2"/>
  <c r="O72" i="2"/>
  <c r="P6" i="2"/>
  <c r="O7" i="2"/>
  <c r="P16" i="2"/>
  <c r="O17" i="2"/>
  <c r="P26" i="2"/>
  <c r="O27" i="2"/>
  <c r="P36" i="2"/>
  <c r="O37" i="2"/>
  <c r="P46" i="2"/>
  <c r="O47" i="2"/>
  <c r="P56" i="2"/>
  <c r="O57" i="2"/>
  <c r="P66" i="2"/>
  <c r="O67" i="2"/>
  <c r="P1" i="2"/>
  <c r="Q56" i="2" l="1"/>
  <c r="P57" i="2"/>
  <c r="Q36" i="2"/>
  <c r="P37" i="2"/>
  <c r="Q16" i="2"/>
  <c r="P17" i="2"/>
  <c r="Q61" i="2"/>
  <c r="P62" i="2"/>
  <c r="Q66" i="2"/>
  <c r="P67" i="2"/>
  <c r="Q46" i="2"/>
  <c r="P47" i="2"/>
  <c r="Q26" i="2"/>
  <c r="P27" i="2"/>
  <c r="Q6" i="2"/>
  <c r="P7" i="2"/>
  <c r="Q71" i="2"/>
  <c r="P72" i="2"/>
  <c r="Q51" i="2"/>
  <c r="P52" i="2"/>
  <c r="Q41" i="2"/>
  <c r="P42" i="2"/>
  <c r="Q31" i="2"/>
  <c r="P32" i="2"/>
  <c r="Q21" i="2"/>
  <c r="P22" i="2"/>
  <c r="Q11" i="2"/>
  <c r="P12" i="2"/>
  <c r="Q1" i="2"/>
  <c r="R11" i="2" l="1"/>
  <c r="Q12" i="2"/>
  <c r="R21" i="2"/>
  <c r="Q22" i="2"/>
  <c r="R31" i="2"/>
  <c r="Q32" i="2"/>
  <c r="R41" i="2"/>
  <c r="Q42" i="2"/>
  <c r="R51" i="2"/>
  <c r="Q52" i="2"/>
  <c r="R71" i="2"/>
  <c r="Q72" i="2"/>
  <c r="R6" i="2"/>
  <c r="Q7" i="2"/>
  <c r="R26" i="2"/>
  <c r="Q27" i="2"/>
  <c r="R46" i="2"/>
  <c r="Q47" i="2"/>
  <c r="R66" i="2"/>
  <c r="Q67" i="2"/>
  <c r="R61" i="2"/>
  <c r="Q62" i="2"/>
  <c r="R16" i="2"/>
  <c r="Q17" i="2"/>
  <c r="R36" i="2"/>
  <c r="Q37" i="2"/>
  <c r="R56" i="2"/>
  <c r="Q57" i="2"/>
  <c r="R1" i="2"/>
  <c r="S56" i="2" l="1"/>
  <c r="R57" i="2"/>
  <c r="S36" i="2"/>
  <c r="R37" i="2"/>
  <c r="S16" i="2"/>
  <c r="R17" i="2"/>
  <c r="S61" i="2"/>
  <c r="R62" i="2"/>
  <c r="S66" i="2"/>
  <c r="R67" i="2"/>
  <c r="S46" i="2"/>
  <c r="R47" i="2"/>
  <c r="S26" i="2"/>
  <c r="R27" i="2"/>
  <c r="S6" i="2"/>
  <c r="R7" i="2"/>
  <c r="S71" i="2"/>
  <c r="R72" i="2"/>
  <c r="S51" i="2"/>
  <c r="R52" i="2"/>
  <c r="S41" i="2"/>
  <c r="R42" i="2"/>
  <c r="S31" i="2"/>
  <c r="R32" i="2"/>
  <c r="S21" i="2"/>
  <c r="R22" i="2"/>
  <c r="S11" i="2"/>
  <c r="R12" i="2"/>
  <c r="S1" i="2"/>
  <c r="T11" i="2" l="1"/>
  <c r="S12" i="2"/>
  <c r="T21" i="2"/>
  <c r="S22" i="2"/>
  <c r="T31" i="2"/>
  <c r="S32" i="2"/>
  <c r="T41" i="2"/>
  <c r="S42" i="2"/>
  <c r="T51" i="2"/>
  <c r="S52" i="2"/>
  <c r="T71" i="2"/>
  <c r="S72" i="2"/>
  <c r="T6" i="2"/>
  <c r="S7" i="2"/>
  <c r="T26" i="2"/>
  <c r="S27" i="2"/>
  <c r="T46" i="2"/>
  <c r="S47" i="2"/>
  <c r="T66" i="2"/>
  <c r="S67" i="2"/>
  <c r="T61" i="2"/>
  <c r="S62" i="2"/>
  <c r="T16" i="2"/>
  <c r="S17" i="2"/>
  <c r="T36" i="2"/>
  <c r="S37" i="2"/>
  <c r="T56" i="2"/>
  <c r="S57" i="2"/>
  <c r="T1" i="2"/>
  <c r="U56" i="2" l="1"/>
  <c r="T57" i="2"/>
  <c r="U36" i="2"/>
  <c r="T37" i="2"/>
  <c r="U16" i="2"/>
  <c r="T17" i="2"/>
  <c r="U61" i="2"/>
  <c r="T62" i="2"/>
  <c r="U66" i="2"/>
  <c r="T67" i="2"/>
  <c r="U46" i="2"/>
  <c r="T47" i="2"/>
  <c r="U26" i="2"/>
  <c r="T27" i="2"/>
  <c r="U6" i="2"/>
  <c r="T7" i="2"/>
  <c r="U71" i="2"/>
  <c r="T72" i="2"/>
  <c r="U51" i="2"/>
  <c r="T52" i="2"/>
  <c r="U41" i="2"/>
  <c r="T42" i="2"/>
  <c r="U31" i="2"/>
  <c r="T32" i="2"/>
  <c r="U21" i="2"/>
  <c r="T22" i="2"/>
  <c r="U11" i="2"/>
  <c r="T12" i="2"/>
  <c r="U1" i="2"/>
  <c r="V11" i="2" l="1"/>
  <c r="U12" i="2"/>
  <c r="V21" i="2"/>
  <c r="U22" i="2"/>
  <c r="V31" i="2"/>
  <c r="U32" i="2"/>
  <c r="V41" i="2"/>
  <c r="U42" i="2"/>
  <c r="V51" i="2"/>
  <c r="U52" i="2"/>
  <c r="V71" i="2"/>
  <c r="U72" i="2"/>
  <c r="V6" i="2"/>
  <c r="U7" i="2"/>
  <c r="V26" i="2"/>
  <c r="U27" i="2"/>
  <c r="V46" i="2"/>
  <c r="U47" i="2"/>
  <c r="V66" i="2"/>
  <c r="U67" i="2"/>
  <c r="V61" i="2"/>
  <c r="U62" i="2"/>
  <c r="V16" i="2"/>
  <c r="U17" i="2"/>
  <c r="V36" i="2"/>
  <c r="U37" i="2"/>
  <c r="V56" i="2"/>
  <c r="U57" i="2"/>
  <c r="V1" i="2"/>
  <c r="W56" i="2" l="1"/>
  <c r="V57" i="2"/>
  <c r="W36" i="2"/>
  <c r="V37" i="2"/>
  <c r="W16" i="2"/>
  <c r="V17" i="2"/>
  <c r="W61" i="2"/>
  <c r="V62" i="2"/>
  <c r="W66" i="2"/>
  <c r="V67" i="2"/>
  <c r="W46" i="2"/>
  <c r="V47" i="2"/>
  <c r="W26" i="2"/>
  <c r="V27" i="2"/>
  <c r="W6" i="2"/>
  <c r="V7" i="2"/>
  <c r="W71" i="2"/>
  <c r="V72" i="2"/>
  <c r="W51" i="2"/>
  <c r="V52" i="2"/>
  <c r="W41" i="2"/>
  <c r="V42" i="2"/>
  <c r="W31" i="2"/>
  <c r="V32" i="2"/>
  <c r="W21" i="2"/>
  <c r="V22" i="2"/>
  <c r="W11" i="2"/>
  <c r="V12" i="2"/>
  <c r="X11" i="2" l="1"/>
  <c r="W12" i="2"/>
  <c r="X21" i="2"/>
  <c r="W22" i="2"/>
  <c r="X31" i="2"/>
  <c r="W32" i="2"/>
  <c r="X41" i="2"/>
  <c r="W42" i="2"/>
  <c r="X51" i="2"/>
  <c r="W52" i="2"/>
  <c r="X71" i="2"/>
  <c r="W72" i="2"/>
  <c r="X6" i="2"/>
  <c r="W7" i="2"/>
  <c r="X26" i="2"/>
  <c r="W27" i="2"/>
  <c r="X46" i="2"/>
  <c r="W47" i="2"/>
  <c r="X66" i="2"/>
  <c r="W67" i="2"/>
  <c r="X61" i="2"/>
  <c r="W62" i="2"/>
  <c r="X16" i="2"/>
  <c r="W17" i="2"/>
  <c r="X36" i="2"/>
  <c r="W37" i="2"/>
  <c r="X56" i="2"/>
  <c r="W57" i="2"/>
  <c r="Y36" i="2" l="1"/>
  <c r="X37" i="2"/>
  <c r="Y66" i="2"/>
  <c r="X67" i="2"/>
  <c r="Y56" i="2"/>
  <c r="X57" i="2"/>
  <c r="Y16" i="2"/>
  <c r="X17" i="2"/>
  <c r="Y61" i="2"/>
  <c r="X62" i="2"/>
  <c r="Y46" i="2"/>
  <c r="X47" i="2"/>
  <c r="Y26" i="2"/>
  <c r="X27" i="2"/>
  <c r="Y6" i="2"/>
  <c r="X7" i="2"/>
  <c r="Y71" i="2"/>
  <c r="X72" i="2"/>
  <c r="Y51" i="2"/>
  <c r="X52" i="2"/>
  <c r="Y41" i="2"/>
  <c r="X42" i="2"/>
  <c r="Y31" i="2"/>
  <c r="X32" i="2"/>
  <c r="Y21" i="2"/>
  <c r="X22" i="2"/>
  <c r="Y11" i="2"/>
  <c r="X12" i="2"/>
  <c r="Z11" i="2" l="1"/>
  <c r="Y12" i="2"/>
  <c r="Z21" i="2"/>
  <c r="Y22" i="2"/>
  <c r="Z31" i="2"/>
  <c r="Y32" i="2"/>
  <c r="Z41" i="2"/>
  <c r="Y42" i="2"/>
  <c r="Z51" i="2"/>
  <c r="Y52" i="2"/>
  <c r="Z71" i="2"/>
  <c r="Y72" i="2"/>
  <c r="Z6" i="2"/>
  <c r="Y7" i="2"/>
  <c r="Z26" i="2"/>
  <c r="Y27" i="2"/>
  <c r="Z46" i="2"/>
  <c r="Y47" i="2"/>
  <c r="Z61" i="2"/>
  <c r="Y62" i="2"/>
  <c r="Z16" i="2"/>
  <c r="Y17" i="2"/>
  <c r="Z56" i="2"/>
  <c r="Y57" i="2"/>
  <c r="Z66" i="2"/>
  <c r="Y67" i="2"/>
  <c r="Z36" i="2"/>
  <c r="Y37" i="2"/>
  <c r="AA36" i="2" l="1"/>
  <c r="Z37" i="2"/>
  <c r="AA66" i="2"/>
  <c r="Z67" i="2"/>
  <c r="AA56" i="2"/>
  <c r="Z57" i="2"/>
  <c r="AA16" i="2"/>
  <c r="Z17" i="2"/>
  <c r="AA61" i="2"/>
  <c r="Z62" i="2"/>
  <c r="AA46" i="2"/>
  <c r="Z47" i="2"/>
  <c r="AA26" i="2"/>
  <c r="Z27" i="2"/>
  <c r="AA6" i="2"/>
  <c r="Z7" i="2"/>
  <c r="AA71" i="2"/>
  <c r="Z72" i="2"/>
  <c r="AA51" i="2"/>
  <c r="Z52" i="2"/>
  <c r="AA41" i="2"/>
  <c r="Z42" i="2"/>
  <c r="AA31" i="2"/>
  <c r="Z32" i="2"/>
  <c r="AA21" i="2"/>
  <c r="Z22" i="2"/>
  <c r="AA11" i="2"/>
  <c r="Z12" i="2"/>
  <c r="AB11" i="2" l="1"/>
  <c r="AA12" i="2"/>
  <c r="AB21" i="2"/>
  <c r="AA22" i="2"/>
  <c r="AB31" i="2"/>
  <c r="AA32" i="2"/>
  <c r="AB41" i="2"/>
  <c r="AA42" i="2"/>
  <c r="AB51" i="2"/>
  <c r="AA52" i="2"/>
  <c r="AB71" i="2"/>
  <c r="AA72" i="2"/>
  <c r="AB6" i="2"/>
  <c r="AA7" i="2"/>
  <c r="AB26" i="2"/>
  <c r="AA27" i="2"/>
  <c r="AB46" i="2"/>
  <c r="AA47" i="2"/>
  <c r="AB61" i="2"/>
  <c r="AA62" i="2"/>
  <c r="AB16" i="2"/>
  <c r="AA17" i="2"/>
  <c r="AB56" i="2"/>
  <c r="AA57" i="2"/>
  <c r="AB66" i="2"/>
  <c r="AA67" i="2"/>
  <c r="AB36" i="2"/>
  <c r="AA37" i="2"/>
  <c r="AC36" i="2" l="1"/>
  <c r="AB37" i="2"/>
  <c r="AC66" i="2"/>
  <c r="AB67" i="2"/>
  <c r="AC56" i="2"/>
  <c r="AB57" i="2"/>
  <c r="AC16" i="2"/>
  <c r="AB17" i="2"/>
  <c r="AC61" i="2"/>
  <c r="AB62" i="2"/>
  <c r="AC46" i="2"/>
  <c r="AB47" i="2"/>
  <c r="AC26" i="2"/>
  <c r="AB27" i="2"/>
  <c r="AC6" i="2"/>
  <c r="AB7" i="2"/>
  <c r="AC71" i="2"/>
  <c r="AB72" i="2"/>
  <c r="AC51" i="2"/>
  <c r="AB52" i="2"/>
  <c r="AC41" i="2"/>
  <c r="AB42" i="2"/>
  <c r="AC31" i="2"/>
  <c r="AB32" i="2"/>
  <c r="AC21" i="2"/>
  <c r="AB22" i="2"/>
  <c r="AC11" i="2"/>
  <c r="AB12" i="2"/>
  <c r="AD11" i="2" l="1"/>
  <c r="AC12" i="2"/>
  <c r="AD21" i="2"/>
  <c r="AC22" i="2"/>
  <c r="AD31" i="2"/>
  <c r="AC32" i="2"/>
  <c r="AD41" i="2"/>
  <c r="AC42" i="2"/>
  <c r="AD51" i="2"/>
  <c r="AC52" i="2"/>
  <c r="AD71" i="2"/>
  <c r="AC72" i="2"/>
  <c r="AD6" i="2"/>
  <c r="AC7" i="2"/>
  <c r="AD26" i="2"/>
  <c r="AC27" i="2"/>
  <c r="AD46" i="2"/>
  <c r="AC47" i="2"/>
  <c r="AD61" i="2"/>
  <c r="AC62" i="2"/>
  <c r="AD16" i="2"/>
  <c r="AC17" i="2"/>
  <c r="AD56" i="2"/>
  <c r="AC57" i="2"/>
  <c r="AD66" i="2"/>
  <c r="AC67" i="2"/>
  <c r="AD36" i="2"/>
  <c r="AC37" i="2"/>
  <c r="AE36" i="2" l="1"/>
  <c r="AD37" i="2"/>
  <c r="AE66" i="2"/>
  <c r="AD67" i="2"/>
  <c r="AE56" i="2"/>
  <c r="AD57" i="2"/>
  <c r="AE16" i="2"/>
  <c r="AD17" i="2"/>
  <c r="AE61" i="2"/>
  <c r="AD62" i="2"/>
  <c r="AE46" i="2"/>
  <c r="AD47" i="2"/>
  <c r="AE26" i="2"/>
  <c r="AD27" i="2"/>
  <c r="AE6" i="2"/>
  <c r="AD7" i="2"/>
  <c r="AE71" i="2"/>
  <c r="AD72" i="2"/>
  <c r="AE51" i="2"/>
  <c r="AD52" i="2"/>
  <c r="AE41" i="2"/>
  <c r="AD42" i="2"/>
  <c r="AE31" i="2"/>
  <c r="AD32" i="2"/>
  <c r="AE21" i="2"/>
  <c r="AD22" i="2"/>
  <c r="AE11" i="2"/>
  <c r="AD12" i="2"/>
  <c r="AF11" i="2" l="1"/>
  <c r="AE12" i="2"/>
  <c r="AF21" i="2"/>
  <c r="AE22" i="2"/>
  <c r="AF31" i="2"/>
  <c r="AE32" i="2"/>
  <c r="AF41" i="2"/>
  <c r="AE42" i="2"/>
  <c r="AF51" i="2"/>
  <c r="AE52" i="2"/>
  <c r="AF71" i="2"/>
  <c r="AE72" i="2"/>
  <c r="AF6" i="2"/>
  <c r="AE7" i="2"/>
  <c r="AF26" i="2"/>
  <c r="AE27" i="2"/>
  <c r="AF46" i="2"/>
  <c r="AE47" i="2"/>
  <c r="AF61" i="2"/>
  <c r="AE62" i="2"/>
  <c r="AF16" i="2"/>
  <c r="AE17" i="2"/>
  <c r="AF56" i="2"/>
  <c r="AE57" i="2"/>
  <c r="AF66" i="2"/>
  <c r="AE67" i="2"/>
  <c r="AF36" i="2"/>
  <c r="AE37" i="2"/>
  <c r="AG36" i="2" l="1"/>
  <c r="AF37" i="2"/>
  <c r="AG66" i="2"/>
  <c r="AF67" i="2"/>
  <c r="AG56" i="2"/>
  <c r="AF57" i="2"/>
  <c r="AG16" i="2"/>
  <c r="AF17" i="2"/>
  <c r="AG61" i="2"/>
  <c r="AF62" i="2"/>
  <c r="AG46" i="2"/>
  <c r="AF47" i="2"/>
  <c r="AG26" i="2"/>
  <c r="AF27" i="2"/>
  <c r="AG6" i="2"/>
  <c r="AF7" i="2"/>
  <c r="AG71" i="2"/>
  <c r="AF72" i="2"/>
  <c r="AG51" i="2"/>
  <c r="AF52" i="2"/>
  <c r="AG41" i="2"/>
  <c r="AF42" i="2"/>
  <c r="AG31" i="2"/>
  <c r="AF32" i="2"/>
  <c r="AG21" i="2"/>
  <c r="AF22" i="2"/>
  <c r="AG11" i="2"/>
  <c r="AF12" i="2"/>
  <c r="AH11" i="2" l="1"/>
  <c r="AG12" i="2"/>
  <c r="AH21" i="2"/>
  <c r="AG22" i="2"/>
  <c r="AH31" i="2"/>
  <c r="AG32" i="2"/>
  <c r="AH41" i="2"/>
  <c r="AG42" i="2"/>
  <c r="AH51" i="2"/>
  <c r="AG52" i="2"/>
  <c r="AH71" i="2"/>
  <c r="AG72" i="2"/>
  <c r="AH6" i="2"/>
  <c r="AG7" i="2"/>
  <c r="AH26" i="2"/>
  <c r="AG27" i="2"/>
  <c r="AH46" i="2"/>
  <c r="AG47" i="2"/>
  <c r="AH61" i="2"/>
  <c r="AG62" i="2"/>
  <c r="AH16" i="2"/>
  <c r="AG17" i="2"/>
  <c r="AH56" i="2"/>
  <c r="AG57" i="2"/>
  <c r="AH66" i="2"/>
  <c r="AG67" i="2"/>
  <c r="AH36" i="2"/>
  <c r="AG37" i="2"/>
  <c r="AI36" i="2" l="1"/>
  <c r="AH37" i="2"/>
  <c r="AI66" i="2"/>
  <c r="AH67" i="2"/>
  <c r="AI56" i="2"/>
  <c r="AH57" i="2"/>
  <c r="AI16" i="2"/>
  <c r="AH17" i="2"/>
  <c r="AI61" i="2"/>
  <c r="AH62" i="2"/>
  <c r="AI46" i="2"/>
  <c r="AH47" i="2"/>
  <c r="AI26" i="2"/>
  <c r="AH27" i="2"/>
  <c r="AI6" i="2"/>
  <c r="AH7" i="2"/>
  <c r="AI71" i="2"/>
  <c r="AH72" i="2"/>
  <c r="AI51" i="2"/>
  <c r="AH52" i="2"/>
  <c r="AI41" i="2"/>
  <c r="AH42" i="2"/>
  <c r="AI31" i="2"/>
  <c r="AH32" i="2"/>
  <c r="AI21" i="2"/>
  <c r="AH22" i="2"/>
  <c r="AI11" i="2"/>
  <c r="AH12" i="2"/>
  <c r="AJ11" i="2" l="1"/>
  <c r="AI12" i="2"/>
  <c r="AJ21" i="2"/>
  <c r="AI22" i="2"/>
  <c r="AJ31" i="2"/>
  <c r="AI32" i="2"/>
  <c r="AJ41" i="2"/>
  <c r="AI42" i="2"/>
  <c r="AJ51" i="2"/>
  <c r="AI52" i="2"/>
  <c r="AJ71" i="2"/>
  <c r="AI72" i="2"/>
  <c r="AJ6" i="2"/>
  <c r="AI7" i="2"/>
  <c r="B123" i="2" s="1" a="1"/>
  <c r="AJ26" i="2"/>
  <c r="AI27" i="2"/>
  <c r="AJ46" i="2"/>
  <c r="AI47" i="2"/>
  <c r="AJ61" i="2"/>
  <c r="AI62" i="2"/>
  <c r="AJ16" i="2"/>
  <c r="AI17" i="2"/>
  <c r="AJ56" i="2"/>
  <c r="AI57" i="2"/>
  <c r="AJ66" i="2"/>
  <c r="AI67" i="2"/>
  <c r="AJ36" i="2"/>
  <c r="AI37" i="2"/>
  <c r="B123" i="2" l="1"/>
  <c r="C124" i="2"/>
  <c r="C126" i="2"/>
  <c r="C123" i="2"/>
  <c r="C125" i="2"/>
  <c r="C127" i="2"/>
  <c r="B127" i="2"/>
  <c r="B125" i="2"/>
  <c r="B126" i="2"/>
  <c r="B124" i="2"/>
  <c r="L103" i="2" s="1"/>
  <c r="P103" i="2" s="1"/>
  <c r="AK36" i="2"/>
  <c r="AJ37" i="2"/>
  <c r="AK66" i="2"/>
  <c r="AJ67" i="2"/>
  <c r="AK56" i="2"/>
  <c r="AJ57" i="2"/>
  <c r="AK16" i="2"/>
  <c r="AJ17" i="2"/>
  <c r="AK61" i="2"/>
  <c r="AJ62" i="2"/>
  <c r="AK46" i="2"/>
  <c r="AJ47" i="2"/>
  <c r="AK26" i="2"/>
  <c r="AJ27" i="2"/>
  <c r="AK6" i="2"/>
  <c r="AJ7" i="2"/>
  <c r="AK71" i="2"/>
  <c r="AJ72" i="2"/>
  <c r="AK51" i="2"/>
  <c r="AJ52" i="2"/>
  <c r="AK41" i="2"/>
  <c r="AJ42" i="2"/>
  <c r="AK31" i="2"/>
  <c r="AJ32" i="2"/>
  <c r="AK21" i="2"/>
  <c r="AJ22" i="2"/>
  <c r="AK11" i="2"/>
  <c r="AJ12" i="2"/>
  <c r="AL11" i="2" l="1"/>
  <c r="AK12" i="2"/>
  <c r="AL21" i="2"/>
  <c r="AK22" i="2"/>
  <c r="AL31" i="2"/>
  <c r="AK32" i="2"/>
  <c r="AL41" i="2"/>
  <c r="AK42" i="2"/>
  <c r="AL51" i="2"/>
  <c r="AK52" i="2"/>
  <c r="AL71" i="2"/>
  <c r="AK72" i="2"/>
  <c r="AL6" i="2"/>
  <c r="AK7" i="2"/>
  <c r="AL26" i="2"/>
  <c r="AK27" i="2"/>
  <c r="AL46" i="2"/>
  <c r="AK47" i="2"/>
  <c r="AL61" i="2"/>
  <c r="AK62" i="2"/>
  <c r="AL16" i="2"/>
  <c r="AK17" i="2"/>
  <c r="AL56" i="2"/>
  <c r="AK57" i="2"/>
  <c r="AL66" i="2"/>
  <c r="AK67" i="2"/>
  <c r="AL36" i="2"/>
  <c r="AK37" i="2"/>
  <c r="AM36" i="2" l="1"/>
  <c r="AL37" i="2"/>
  <c r="AM66" i="2"/>
  <c r="AL67" i="2"/>
  <c r="AM56" i="2"/>
  <c r="AL57" i="2"/>
  <c r="AM16" i="2"/>
  <c r="AL17" i="2"/>
  <c r="AM61" i="2"/>
  <c r="AL62" i="2"/>
  <c r="AM46" i="2"/>
  <c r="AL47" i="2"/>
  <c r="AM26" i="2"/>
  <c r="AL27" i="2"/>
  <c r="AM6" i="2"/>
  <c r="AM7" i="2" s="1"/>
  <c r="AL7" i="2"/>
  <c r="AM71" i="2"/>
  <c r="AL72" i="2"/>
  <c r="AM51" i="2"/>
  <c r="AL52" i="2"/>
  <c r="AM41" i="2"/>
  <c r="AL42" i="2"/>
  <c r="AM31" i="2"/>
  <c r="AL32" i="2"/>
  <c r="AM21" i="2"/>
  <c r="AL22" i="2"/>
  <c r="AM11" i="2"/>
  <c r="AL12" i="2"/>
  <c r="AN11" i="2" l="1"/>
  <c r="AM12" i="2"/>
  <c r="AN21" i="2"/>
  <c r="AM22" i="2"/>
  <c r="AN31" i="2"/>
  <c r="AM32" i="2"/>
  <c r="AN41" i="2"/>
  <c r="AM42" i="2"/>
  <c r="AN51" i="2"/>
  <c r="AM52" i="2"/>
  <c r="AN71" i="2"/>
  <c r="AM72" i="2"/>
  <c r="AN26" i="2"/>
  <c r="AM27" i="2"/>
  <c r="AN46" i="2"/>
  <c r="AM47" i="2"/>
  <c r="AN61" i="2"/>
  <c r="AM62" i="2"/>
  <c r="AN16" i="2"/>
  <c r="AM17" i="2"/>
  <c r="AN56" i="2"/>
  <c r="AM57" i="2"/>
  <c r="AN66" i="2"/>
  <c r="AM67" i="2"/>
  <c r="AN36" i="2"/>
  <c r="AM37" i="2"/>
  <c r="AO36" i="2" l="1"/>
  <c r="AN37" i="2"/>
  <c r="AO66" i="2"/>
  <c r="AN67" i="2"/>
  <c r="AO56" i="2"/>
  <c r="AN57" i="2"/>
  <c r="AO16" i="2"/>
  <c r="AN17" i="2"/>
  <c r="AO61" i="2"/>
  <c r="AN62" i="2"/>
  <c r="AO46" i="2"/>
  <c r="AN47" i="2"/>
  <c r="AO26" i="2"/>
  <c r="AN27" i="2"/>
  <c r="AO71" i="2"/>
  <c r="AN72" i="2"/>
  <c r="AO51" i="2"/>
  <c r="AN52" i="2"/>
  <c r="AO41" i="2"/>
  <c r="AN42" i="2"/>
  <c r="AO31" i="2"/>
  <c r="AN32" i="2"/>
  <c r="AO21" i="2"/>
  <c r="AN22" i="2"/>
  <c r="AO11" i="2"/>
  <c r="AN12" i="2"/>
  <c r="AP11" i="2" l="1"/>
  <c r="AO12" i="2"/>
  <c r="AP21" i="2"/>
  <c r="AO22" i="2"/>
  <c r="AP31" i="2"/>
  <c r="AO32" i="2"/>
  <c r="AP41" i="2"/>
  <c r="AO42" i="2"/>
  <c r="AP51" i="2"/>
  <c r="AO52" i="2"/>
  <c r="AP71" i="2"/>
  <c r="AO72" i="2"/>
  <c r="AP26" i="2"/>
  <c r="AO27" i="2"/>
  <c r="AP46" i="2"/>
  <c r="AO47" i="2"/>
  <c r="AP61" i="2"/>
  <c r="AO62" i="2"/>
  <c r="AP16" i="2"/>
  <c r="AO17" i="2"/>
  <c r="AP56" i="2"/>
  <c r="AO57" i="2"/>
  <c r="AP66" i="2"/>
  <c r="AO67" i="2"/>
  <c r="AP36" i="2"/>
  <c r="AO37" i="2"/>
  <c r="AQ36" i="2" l="1"/>
  <c r="AP37" i="2"/>
  <c r="AQ66" i="2"/>
  <c r="AP67" i="2"/>
  <c r="AQ56" i="2"/>
  <c r="AP57" i="2"/>
  <c r="AQ16" i="2"/>
  <c r="AP17" i="2"/>
  <c r="AQ61" i="2"/>
  <c r="AP62" i="2"/>
  <c r="AQ46" i="2"/>
  <c r="AP47" i="2"/>
  <c r="AQ26" i="2"/>
  <c r="AP27" i="2"/>
  <c r="AQ71" i="2"/>
  <c r="AP72" i="2"/>
  <c r="AQ51" i="2"/>
  <c r="AP52" i="2"/>
  <c r="AQ41" i="2"/>
  <c r="AP42" i="2"/>
  <c r="AQ31" i="2"/>
  <c r="AP32" i="2"/>
  <c r="AQ21" i="2"/>
  <c r="AP22" i="2"/>
  <c r="AQ11" i="2"/>
  <c r="AP12" i="2"/>
  <c r="B130" i="2" s="1" a="1"/>
  <c r="B130" i="2" l="1"/>
  <c r="C134" i="2"/>
  <c r="C130" i="2"/>
  <c r="B131" i="2"/>
  <c r="L104" i="2" s="1"/>
  <c r="P104" i="2" s="1"/>
  <c r="C133" i="2"/>
  <c r="B134" i="2"/>
  <c r="C132" i="2"/>
  <c r="B133" i="2"/>
  <c r="C131" i="2"/>
  <c r="B132" i="2"/>
  <c r="AR11" i="2"/>
  <c r="AQ12" i="2"/>
  <c r="AR21" i="2"/>
  <c r="AQ22" i="2"/>
  <c r="AR31" i="2"/>
  <c r="AQ32" i="2"/>
  <c r="AR41" i="2"/>
  <c r="AQ42" i="2"/>
  <c r="AR51" i="2"/>
  <c r="AQ52" i="2"/>
  <c r="AR71" i="2"/>
  <c r="AQ72" i="2"/>
  <c r="AR26" i="2"/>
  <c r="AQ27" i="2"/>
  <c r="AR46" i="2"/>
  <c r="AQ47" i="2"/>
  <c r="AR61" i="2"/>
  <c r="AQ62" i="2"/>
  <c r="AR16" i="2"/>
  <c r="AQ17" i="2"/>
  <c r="AR56" i="2"/>
  <c r="AQ57" i="2"/>
  <c r="AR66" i="2"/>
  <c r="AQ67" i="2"/>
  <c r="AR36" i="2"/>
  <c r="AQ37" i="2"/>
  <c r="AS36" i="2" l="1"/>
  <c r="AR37" i="2"/>
  <c r="AS66" i="2"/>
  <c r="AR67" i="2"/>
  <c r="AS56" i="2"/>
  <c r="AR57" i="2"/>
  <c r="AS16" i="2"/>
  <c r="AR17" i="2"/>
  <c r="AS61" i="2"/>
  <c r="AR62" i="2"/>
  <c r="AS46" i="2"/>
  <c r="AR47" i="2"/>
  <c r="AS26" i="2"/>
  <c r="AR27" i="2"/>
  <c r="AS71" i="2"/>
  <c r="AR72" i="2"/>
  <c r="AS51" i="2"/>
  <c r="AR52" i="2"/>
  <c r="AS41" i="2"/>
  <c r="AR42" i="2"/>
  <c r="AS31" i="2"/>
  <c r="AR32" i="2"/>
  <c r="AS21" i="2"/>
  <c r="AR22" i="2"/>
  <c r="AS11" i="2"/>
  <c r="AR12" i="2"/>
  <c r="AT11" i="2" l="1"/>
  <c r="AT12" i="2" s="1"/>
  <c r="AS12" i="2"/>
  <c r="AT21" i="2"/>
  <c r="AS22" i="2"/>
  <c r="AT31" i="2"/>
  <c r="AS32" i="2"/>
  <c r="AT41" i="2"/>
  <c r="AS42" i="2"/>
  <c r="AT51" i="2"/>
  <c r="AS52" i="2"/>
  <c r="AT71" i="2"/>
  <c r="AS72" i="2"/>
  <c r="AT26" i="2"/>
  <c r="AS27" i="2"/>
  <c r="AT46" i="2"/>
  <c r="AS47" i="2"/>
  <c r="AT61" i="2"/>
  <c r="AS62" i="2"/>
  <c r="AT16" i="2"/>
  <c r="AS17" i="2"/>
  <c r="AT56" i="2"/>
  <c r="AS57" i="2"/>
  <c r="AT66" i="2"/>
  <c r="AS67" i="2"/>
  <c r="AT36" i="2"/>
  <c r="AS37" i="2"/>
  <c r="AU36" i="2" l="1"/>
  <c r="AT37" i="2"/>
  <c r="AU66" i="2"/>
  <c r="AT67" i="2"/>
  <c r="AU56" i="2"/>
  <c r="AT57" i="2"/>
  <c r="AU16" i="2"/>
  <c r="AT17" i="2"/>
  <c r="AU61" i="2"/>
  <c r="AT62" i="2"/>
  <c r="AU46" i="2"/>
  <c r="AT47" i="2"/>
  <c r="AU26" i="2"/>
  <c r="AT27" i="2"/>
  <c r="AU71" i="2"/>
  <c r="AT72" i="2"/>
  <c r="AU51" i="2"/>
  <c r="AT52" i="2"/>
  <c r="AU41" i="2"/>
  <c r="AT42" i="2"/>
  <c r="AU31" i="2"/>
  <c r="AT32" i="2"/>
  <c r="AU21" i="2"/>
  <c r="AT22" i="2"/>
  <c r="AV21" i="2" l="1"/>
  <c r="AU22" i="2"/>
  <c r="AV31" i="2"/>
  <c r="AU32" i="2"/>
  <c r="AV41" i="2"/>
  <c r="AU42" i="2"/>
  <c r="AV51" i="2"/>
  <c r="AU52" i="2"/>
  <c r="AV71" i="2"/>
  <c r="AU72" i="2"/>
  <c r="AV26" i="2"/>
  <c r="AU27" i="2"/>
  <c r="AV46" i="2"/>
  <c r="AU47" i="2"/>
  <c r="AV61" i="2"/>
  <c r="AU62" i="2"/>
  <c r="AV16" i="2"/>
  <c r="AU17" i="2"/>
  <c r="AV56" i="2"/>
  <c r="AU57" i="2"/>
  <c r="AV66" i="2"/>
  <c r="AU67" i="2"/>
  <c r="AV36" i="2"/>
  <c r="AU37" i="2"/>
  <c r="AW36" i="2" l="1"/>
  <c r="AV37" i="2"/>
  <c r="AW66" i="2"/>
  <c r="AV67" i="2"/>
  <c r="AW56" i="2"/>
  <c r="AV57" i="2"/>
  <c r="AW16" i="2"/>
  <c r="AV17" i="2"/>
  <c r="AW61" i="2"/>
  <c r="AV62" i="2"/>
  <c r="AW46" i="2"/>
  <c r="AV47" i="2"/>
  <c r="AW26" i="2"/>
  <c r="AV27" i="2"/>
  <c r="AW71" i="2"/>
  <c r="AV72" i="2"/>
  <c r="AW51" i="2"/>
  <c r="AV52" i="2"/>
  <c r="AW41" i="2"/>
  <c r="AV42" i="2"/>
  <c r="AW31" i="2"/>
  <c r="AV32" i="2"/>
  <c r="AW21" i="2"/>
  <c r="AV22" i="2"/>
  <c r="AX21" i="2" l="1"/>
  <c r="AW22" i="2"/>
  <c r="AX31" i="2"/>
  <c r="AW32" i="2"/>
  <c r="AX41" i="2"/>
  <c r="AW42" i="2"/>
  <c r="AX51" i="2"/>
  <c r="AW52" i="2"/>
  <c r="AX71" i="2"/>
  <c r="AW72" i="2"/>
  <c r="AX26" i="2"/>
  <c r="AW27" i="2"/>
  <c r="AX46" i="2"/>
  <c r="AW47" i="2"/>
  <c r="AX61" i="2"/>
  <c r="AW62" i="2"/>
  <c r="AX16" i="2"/>
  <c r="AW17" i="2"/>
  <c r="AX56" i="2"/>
  <c r="AW57" i="2"/>
  <c r="AX66" i="2"/>
  <c r="AW67" i="2"/>
  <c r="AX36" i="2"/>
  <c r="AW37" i="2"/>
  <c r="AY36" i="2" l="1"/>
  <c r="AX37" i="2"/>
  <c r="AY66" i="2"/>
  <c r="AX67" i="2"/>
  <c r="AY56" i="2"/>
  <c r="AX57" i="2"/>
  <c r="AY16" i="2"/>
  <c r="AX17" i="2"/>
  <c r="AY61" i="2"/>
  <c r="AX62" i="2"/>
  <c r="AY46" i="2"/>
  <c r="AX47" i="2"/>
  <c r="AY26" i="2"/>
  <c r="AX27" i="2"/>
  <c r="AY71" i="2"/>
  <c r="AX72" i="2"/>
  <c r="AY51" i="2"/>
  <c r="AX52" i="2"/>
  <c r="AY41" i="2"/>
  <c r="AX42" i="2"/>
  <c r="AY31" i="2"/>
  <c r="AX32" i="2"/>
  <c r="AY21" i="2"/>
  <c r="AX22" i="2"/>
  <c r="AZ21" i="2" l="1"/>
  <c r="AY22" i="2"/>
  <c r="AZ31" i="2"/>
  <c r="AY32" i="2"/>
  <c r="AZ41" i="2"/>
  <c r="AY42" i="2"/>
  <c r="AZ51" i="2"/>
  <c r="AY52" i="2"/>
  <c r="AZ71" i="2"/>
  <c r="AY72" i="2"/>
  <c r="AZ26" i="2"/>
  <c r="AY27" i="2"/>
  <c r="AZ46" i="2"/>
  <c r="AY47" i="2"/>
  <c r="AZ61" i="2"/>
  <c r="AY62" i="2"/>
  <c r="AZ16" i="2"/>
  <c r="AY17" i="2"/>
  <c r="AZ56" i="2"/>
  <c r="AY57" i="2"/>
  <c r="AZ66" i="2"/>
  <c r="AY67" i="2"/>
  <c r="AZ36" i="2"/>
  <c r="AY37" i="2"/>
  <c r="BA66" i="2" l="1"/>
  <c r="AZ67" i="2"/>
  <c r="BA56" i="2"/>
  <c r="AZ57" i="2"/>
  <c r="BA61" i="2"/>
  <c r="AZ62" i="2"/>
  <c r="BA36" i="2"/>
  <c r="AZ37" i="2"/>
  <c r="BA16" i="2"/>
  <c r="AZ17" i="2"/>
  <c r="BA46" i="2"/>
  <c r="AZ47" i="2"/>
  <c r="BA26" i="2"/>
  <c r="AZ27" i="2"/>
  <c r="BA71" i="2"/>
  <c r="AZ72" i="2"/>
  <c r="BA51" i="2"/>
  <c r="AZ52" i="2"/>
  <c r="BA41" i="2"/>
  <c r="AZ42" i="2"/>
  <c r="BA31" i="2"/>
  <c r="AZ32" i="2"/>
  <c r="BA21" i="2"/>
  <c r="AZ22" i="2"/>
  <c r="BB21" i="2" l="1"/>
  <c r="BA22" i="2"/>
  <c r="BB31" i="2"/>
  <c r="BA32" i="2"/>
  <c r="BB41" i="2"/>
  <c r="BA42" i="2"/>
  <c r="BB51" i="2"/>
  <c r="BA52" i="2"/>
  <c r="BB71" i="2"/>
  <c r="BA72" i="2"/>
  <c r="BB26" i="2"/>
  <c r="BA27" i="2"/>
  <c r="BB46" i="2"/>
  <c r="BA47" i="2"/>
  <c r="BB16" i="2"/>
  <c r="BB17" i="2" s="1"/>
  <c r="B137" i="2" s="1" a="1"/>
  <c r="BA17" i="2"/>
  <c r="BB36" i="2"/>
  <c r="BA37" i="2"/>
  <c r="BB61" i="2"/>
  <c r="BA62" i="2"/>
  <c r="BB56" i="2"/>
  <c r="BA57" i="2"/>
  <c r="BB66" i="2"/>
  <c r="BA67" i="2"/>
  <c r="B137" i="2" l="1"/>
  <c r="C137" i="2"/>
  <c r="C141" i="2"/>
  <c r="C138" i="2"/>
  <c r="C139" i="2"/>
  <c r="C140" i="2"/>
  <c r="B141" i="2"/>
  <c r="B140" i="2"/>
  <c r="B139" i="2"/>
  <c r="B138" i="2"/>
  <c r="L105" i="2" s="1"/>
  <c r="P105" i="2" s="1"/>
  <c r="BC66" i="2"/>
  <c r="BB67" i="2"/>
  <c r="BC56" i="2"/>
  <c r="BB57" i="2"/>
  <c r="BC61" i="2"/>
  <c r="BB62" i="2"/>
  <c r="BC36" i="2"/>
  <c r="BB37" i="2"/>
  <c r="BC46" i="2"/>
  <c r="BB47" i="2"/>
  <c r="BC26" i="2"/>
  <c r="BB27" i="2"/>
  <c r="BC71" i="2"/>
  <c r="BB72" i="2"/>
  <c r="BC51" i="2"/>
  <c r="BB52" i="2"/>
  <c r="BC41" i="2"/>
  <c r="BB42" i="2"/>
  <c r="BC31" i="2"/>
  <c r="BB32" i="2"/>
  <c r="BC21" i="2"/>
  <c r="BB22" i="2"/>
  <c r="BD21" i="2" l="1"/>
  <c r="BC22" i="2"/>
  <c r="BD31" i="2"/>
  <c r="BC32" i="2"/>
  <c r="BD41" i="2"/>
  <c r="BC42" i="2"/>
  <c r="BD51" i="2"/>
  <c r="BC52" i="2"/>
  <c r="BD71" i="2"/>
  <c r="BC72" i="2"/>
  <c r="BD26" i="2"/>
  <c r="BC27" i="2"/>
  <c r="BD46" i="2"/>
  <c r="BC47" i="2"/>
  <c r="BD36" i="2"/>
  <c r="BC37" i="2"/>
  <c r="BD61" i="2"/>
  <c r="BC62" i="2"/>
  <c r="BD56" i="2"/>
  <c r="BC57" i="2"/>
  <c r="BD66" i="2"/>
  <c r="BC67" i="2"/>
  <c r="BE66" i="2" l="1"/>
  <c r="BD67" i="2"/>
  <c r="BE56" i="2"/>
  <c r="BD57" i="2"/>
  <c r="BE61" i="2"/>
  <c r="BD62" i="2"/>
  <c r="BE36" i="2"/>
  <c r="BD37" i="2"/>
  <c r="BE46" i="2"/>
  <c r="BD47" i="2"/>
  <c r="BE26" i="2"/>
  <c r="BD27" i="2"/>
  <c r="BE71" i="2"/>
  <c r="BD72" i="2"/>
  <c r="BE51" i="2"/>
  <c r="BD52" i="2"/>
  <c r="BE41" i="2"/>
  <c r="BD42" i="2"/>
  <c r="BE31" i="2"/>
  <c r="BD32" i="2"/>
  <c r="BE21" i="2"/>
  <c r="BD22" i="2"/>
  <c r="BF21" i="2" l="1"/>
  <c r="BE22" i="2"/>
  <c r="BF31" i="2"/>
  <c r="BE32" i="2"/>
  <c r="BF41" i="2"/>
  <c r="BE42" i="2"/>
  <c r="BF51" i="2"/>
  <c r="BE52" i="2"/>
  <c r="BF71" i="2"/>
  <c r="BE72" i="2"/>
  <c r="BF26" i="2"/>
  <c r="BE27" i="2"/>
  <c r="BF46" i="2"/>
  <c r="BE47" i="2"/>
  <c r="BF36" i="2"/>
  <c r="BE37" i="2"/>
  <c r="BF61" i="2"/>
  <c r="BE62" i="2"/>
  <c r="BF56" i="2"/>
  <c r="BE57" i="2"/>
  <c r="BF66" i="2"/>
  <c r="BE67" i="2"/>
  <c r="BG66" i="2" l="1"/>
  <c r="BF67" i="2"/>
  <c r="BG56" i="2"/>
  <c r="BF57" i="2"/>
  <c r="BG61" i="2"/>
  <c r="BF62" i="2"/>
  <c r="BG36" i="2"/>
  <c r="BF37" i="2"/>
  <c r="BG46" i="2"/>
  <c r="BF47" i="2"/>
  <c r="BG26" i="2"/>
  <c r="BF27" i="2"/>
  <c r="BG71" i="2"/>
  <c r="BF72" i="2"/>
  <c r="BG51" i="2"/>
  <c r="BF52" i="2"/>
  <c r="BG41" i="2"/>
  <c r="BF42" i="2"/>
  <c r="BG31" i="2"/>
  <c r="BF32" i="2"/>
  <c r="BG21" i="2"/>
  <c r="BF22" i="2"/>
  <c r="BH21" i="2" l="1"/>
  <c r="BH22" i="2" s="1"/>
  <c r="BG22" i="2"/>
  <c r="B144" i="2" s="1" a="1"/>
  <c r="BH31" i="2"/>
  <c r="BG32" i="2"/>
  <c r="BH41" i="2"/>
  <c r="BG42" i="2"/>
  <c r="BH51" i="2"/>
  <c r="BG52" i="2"/>
  <c r="BH71" i="2"/>
  <c r="BG72" i="2"/>
  <c r="BH26" i="2"/>
  <c r="BG27" i="2"/>
  <c r="BH46" i="2"/>
  <c r="BG47" i="2"/>
  <c r="BH36" i="2"/>
  <c r="BG37" i="2"/>
  <c r="BH61" i="2"/>
  <c r="BG62" i="2"/>
  <c r="BH56" i="2"/>
  <c r="BG57" i="2"/>
  <c r="BH66" i="2"/>
  <c r="BG67" i="2"/>
  <c r="C144" i="2" l="1"/>
  <c r="C146" i="2"/>
  <c r="C147" i="2"/>
  <c r="C145" i="2"/>
  <c r="C148" i="2"/>
  <c r="B147" i="2"/>
  <c r="B146" i="2"/>
  <c r="B145" i="2"/>
  <c r="L106" i="2" s="1"/>
  <c r="P106" i="2" s="1"/>
  <c r="B144" i="2"/>
  <c r="B148" i="2"/>
  <c r="BI66" i="2"/>
  <c r="BH67" i="2"/>
  <c r="BI56" i="2"/>
  <c r="BH57" i="2"/>
  <c r="BI61" i="2"/>
  <c r="BH62" i="2"/>
  <c r="BI36" i="2"/>
  <c r="BH37" i="2"/>
  <c r="BI46" i="2"/>
  <c r="BH47" i="2"/>
  <c r="BI26" i="2"/>
  <c r="BH27" i="2"/>
  <c r="BI71" i="2"/>
  <c r="BH72" i="2"/>
  <c r="BI51" i="2"/>
  <c r="BH52" i="2"/>
  <c r="BI41" i="2"/>
  <c r="BH42" i="2"/>
  <c r="BI31" i="2"/>
  <c r="BH32" i="2"/>
  <c r="BJ31" i="2" l="1"/>
  <c r="BI32" i="2"/>
  <c r="BJ41" i="2"/>
  <c r="BI42" i="2"/>
  <c r="BJ51" i="2"/>
  <c r="BI52" i="2"/>
  <c r="BJ71" i="2"/>
  <c r="BI72" i="2"/>
  <c r="BJ26" i="2"/>
  <c r="BI27" i="2"/>
  <c r="BJ46" i="2"/>
  <c r="BI47" i="2"/>
  <c r="BJ36" i="2"/>
  <c r="BI37" i="2"/>
  <c r="BJ61" i="2"/>
  <c r="BI62" i="2"/>
  <c r="BJ56" i="2"/>
  <c r="BI57" i="2"/>
  <c r="BJ66" i="2"/>
  <c r="BI67" i="2"/>
  <c r="BK66" i="2" l="1"/>
  <c r="BJ67" i="2"/>
  <c r="BK56" i="2"/>
  <c r="BJ57" i="2"/>
  <c r="BK61" i="2"/>
  <c r="BJ62" i="2"/>
  <c r="BK36" i="2"/>
  <c r="BJ37" i="2"/>
  <c r="BK46" i="2"/>
  <c r="BJ47" i="2"/>
  <c r="BK26" i="2"/>
  <c r="BJ27" i="2"/>
  <c r="BK71" i="2"/>
  <c r="BJ72" i="2"/>
  <c r="BK51" i="2"/>
  <c r="BJ52" i="2"/>
  <c r="BK41" i="2"/>
  <c r="BJ42" i="2"/>
  <c r="BK31" i="2"/>
  <c r="BJ32" i="2"/>
  <c r="BL31" i="2" l="1"/>
  <c r="BK32" i="2"/>
  <c r="BL41" i="2"/>
  <c r="BK42" i="2"/>
  <c r="BL51" i="2"/>
  <c r="BK52" i="2"/>
  <c r="BL71" i="2"/>
  <c r="BK72" i="2"/>
  <c r="BL26" i="2"/>
  <c r="BK27" i="2"/>
  <c r="BL46" i="2"/>
  <c r="BK47" i="2"/>
  <c r="BL36" i="2"/>
  <c r="BK37" i="2"/>
  <c r="BL61" i="2"/>
  <c r="BK62" i="2"/>
  <c r="BL56" i="2"/>
  <c r="BK57" i="2"/>
  <c r="BL66" i="2"/>
  <c r="BK67" i="2"/>
  <c r="BM66" i="2" l="1"/>
  <c r="BL67" i="2"/>
  <c r="BM56" i="2"/>
  <c r="BL57" i="2"/>
  <c r="BM61" i="2"/>
  <c r="BL62" i="2"/>
  <c r="BM36" i="2"/>
  <c r="BL37" i="2"/>
  <c r="BM46" i="2"/>
  <c r="BL47" i="2"/>
  <c r="BM26" i="2"/>
  <c r="BL27" i="2"/>
  <c r="BM71" i="2"/>
  <c r="BL72" i="2"/>
  <c r="BM51" i="2"/>
  <c r="BL52" i="2"/>
  <c r="BM41" i="2"/>
  <c r="BL42" i="2"/>
  <c r="BM31" i="2"/>
  <c r="BL32" i="2"/>
  <c r="BN31" i="2" l="1"/>
  <c r="BM32" i="2"/>
  <c r="BN41" i="2"/>
  <c r="BM42" i="2"/>
  <c r="BN51" i="2"/>
  <c r="BM52" i="2"/>
  <c r="BN71" i="2"/>
  <c r="BM72" i="2"/>
  <c r="BN26" i="2"/>
  <c r="BM27" i="2"/>
  <c r="BN46" i="2"/>
  <c r="BM47" i="2"/>
  <c r="BN36" i="2"/>
  <c r="BM37" i="2"/>
  <c r="BN61" i="2"/>
  <c r="BM62" i="2"/>
  <c r="BN56" i="2"/>
  <c r="BM57" i="2"/>
  <c r="BN66" i="2"/>
  <c r="BM67" i="2"/>
  <c r="BO66" i="2" l="1"/>
  <c r="BN67" i="2"/>
  <c r="BO56" i="2"/>
  <c r="BN57" i="2"/>
  <c r="BO61" i="2"/>
  <c r="BN62" i="2"/>
  <c r="BO36" i="2"/>
  <c r="BN37" i="2"/>
  <c r="BO46" i="2"/>
  <c r="BN47" i="2"/>
  <c r="BO26" i="2"/>
  <c r="BO27" i="2" s="1"/>
  <c r="B151" i="2" s="1" a="1"/>
  <c r="BN27" i="2"/>
  <c r="BO71" i="2"/>
  <c r="BN72" i="2"/>
  <c r="BO51" i="2"/>
  <c r="BN52" i="2"/>
  <c r="BO41" i="2"/>
  <c r="BN42" i="2"/>
  <c r="BO31" i="2"/>
  <c r="BN32" i="2"/>
  <c r="B151" i="2" l="1"/>
  <c r="B153" i="2"/>
  <c r="B155" i="2"/>
  <c r="C151" i="2"/>
  <c r="C153" i="2"/>
  <c r="C155" i="2"/>
  <c r="C152" i="2"/>
  <c r="B152" i="2"/>
  <c r="L107" i="2" s="1"/>
  <c r="P107" i="2" s="1"/>
  <c r="B154" i="2"/>
  <c r="C154" i="2"/>
  <c r="BP31" i="2"/>
  <c r="BO32" i="2"/>
  <c r="BP41" i="2"/>
  <c r="BO42" i="2"/>
  <c r="BP51" i="2"/>
  <c r="BO52" i="2"/>
  <c r="BP71" i="2"/>
  <c r="BO72" i="2"/>
  <c r="BP46" i="2"/>
  <c r="BO47" i="2"/>
  <c r="BP36" i="2"/>
  <c r="BO37" i="2"/>
  <c r="BP61" i="2"/>
  <c r="BO62" i="2"/>
  <c r="BP56" i="2"/>
  <c r="BO57" i="2"/>
  <c r="BP66" i="2"/>
  <c r="BO67" i="2"/>
  <c r="BQ66" i="2" l="1"/>
  <c r="BP67" i="2"/>
  <c r="BQ56" i="2"/>
  <c r="BP57" i="2"/>
  <c r="BQ61" i="2"/>
  <c r="BP62" i="2"/>
  <c r="BQ36" i="2"/>
  <c r="BP37" i="2"/>
  <c r="BQ46" i="2"/>
  <c r="BP47" i="2"/>
  <c r="BQ71" i="2"/>
  <c r="BP72" i="2"/>
  <c r="BQ51" i="2"/>
  <c r="BP52" i="2"/>
  <c r="BQ41" i="2"/>
  <c r="BP42" i="2"/>
  <c r="BQ31" i="2"/>
  <c r="BP32" i="2"/>
  <c r="BR31" i="2" l="1"/>
  <c r="BQ32" i="2"/>
  <c r="BR41" i="2"/>
  <c r="BQ42" i="2"/>
  <c r="BR51" i="2"/>
  <c r="BQ52" i="2"/>
  <c r="BR71" i="2"/>
  <c r="BQ72" i="2"/>
  <c r="BR46" i="2"/>
  <c r="BQ47" i="2"/>
  <c r="BR36" i="2"/>
  <c r="BQ37" i="2"/>
  <c r="BR61" i="2"/>
  <c r="BQ62" i="2"/>
  <c r="BR56" i="2"/>
  <c r="BQ57" i="2"/>
  <c r="BR66" i="2"/>
  <c r="BQ67" i="2"/>
  <c r="BS66" i="2" l="1"/>
  <c r="BR67" i="2"/>
  <c r="BS56" i="2"/>
  <c r="BR57" i="2"/>
  <c r="BS61" i="2"/>
  <c r="BR62" i="2"/>
  <c r="BS36" i="2"/>
  <c r="BR37" i="2"/>
  <c r="BS46" i="2"/>
  <c r="BR47" i="2"/>
  <c r="BS71" i="2"/>
  <c r="BR72" i="2"/>
  <c r="BS51" i="2"/>
  <c r="BR52" i="2"/>
  <c r="BS41" i="2"/>
  <c r="BR42" i="2"/>
  <c r="BS31" i="2"/>
  <c r="BR32" i="2"/>
  <c r="BT31" i="2" l="1"/>
  <c r="BS32" i="2"/>
  <c r="BT41" i="2"/>
  <c r="BS42" i="2"/>
  <c r="BT51" i="2"/>
  <c r="BS52" i="2"/>
  <c r="BT71" i="2"/>
  <c r="BS72" i="2"/>
  <c r="BT46" i="2"/>
  <c r="BS47" i="2"/>
  <c r="BT36" i="2"/>
  <c r="BS37" i="2"/>
  <c r="BT61" i="2"/>
  <c r="BS62" i="2"/>
  <c r="BT56" i="2"/>
  <c r="BS57" i="2"/>
  <c r="BT66" i="2"/>
  <c r="BS67" i="2"/>
  <c r="BU66" i="2" l="1"/>
  <c r="BT67" i="2"/>
  <c r="BU56" i="2"/>
  <c r="BT57" i="2"/>
  <c r="BU61" i="2"/>
  <c r="BT62" i="2"/>
  <c r="BU36" i="2"/>
  <c r="BT37" i="2"/>
  <c r="BU46" i="2"/>
  <c r="BT47" i="2"/>
  <c r="BU71" i="2"/>
  <c r="BT72" i="2"/>
  <c r="BU51" i="2"/>
  <c r="BT52" i="2"/>
  <c r="BU41" i="2"/>
  <c r="BT42" i="2"/>
  <c r="BU31" i="2"/>
  <c r="BU32" i="2" s="1"/>
  <c r="BT32" i="2"/>
  <c r="G123" i="2" s="1" a="1"/>
  <c r="G123" i="2" l="1"/>
  <c r="H126" i="2"/>
  <c r="H123" i="2"/>
  <c r="H127" i="2"/>
  <c r="H124" i="2"/>
  <c r="H125" i="2"/>
  <c r="G126" i="2"/>
  <c r="G125" i="2"/>
  <c r="G124" i="2"/>
  <c r="L108" i="2" s="1"/>
  <c r="P108" i="2" s="1"/>
  <c r="G127" i="2"/>
  <c r="BV41" i="2"/>
  <c r="BU42" i="2"/>
  <c r="BV51" i="2"/>
  <c r="BU52" i="2"/>
  <c r="BV71" i="2"/>
  <c r="BU72" i="2"/>
  <c r="BV46" i="2"/>
  <c r="BU47" i="2"/>
  <c r="BV36" i="2"/>
  <c r="BU37" i="2"/>
  <c r="BV61" i="2"/>
  <c r="BU62" i="2"/>
  <c r="BV56" i="2"/>
  <c r="BU57" i="2"/>
  <c r="BV66" i="2"/>
  <c r="BU67" i="2"/>
  <c r="BW66" i="2" l="1"/>
  <c r="BV67" i="2"/>
  <c r="BW56" i="2"/>
  <c r="BV57" i="2"/>
  <c r="BW61" i="2"/>
  <c r="BV62" i="2"/>
  <c r="BW36" i="2"/>
  <c r="BV37" i="2"/>
  <c r="BW46" i="2"/>
  <c r="BV47" i="2"/>
  <c r="BW71" i="2"/>
  <c r="BV72" i="2"/>
  <c r="BW51" i="2"/>
  <c r="BV52" i="2"/>
  <c r="BW41" i="2"/>
  <c r="BV42" i="2"/>
  <c r="BX41" i="2" l="1"/>
  <c r="BW42" i="2"/>
  <c r="BX51" i="2"/>
  <c r="BW52" i="2"/>
  <c r="BX71" i="2"/>
  <c r="BW72" i="2"/>
  <c r="BX46" i="2"/>
  <c r="BW47" i="2"/>
  <c r="BX36" i="2"/>
  <c r="BW37" i="2"/>
  <c r="BX61" i="2"/>
  <c r="BW62" i="2"/>
  <c r="BX56" i="2"/>
  <c r="BW57" i="2"/>
  <c r="BX66" i="2"/>
  <c r="BW67" i="2"/>
  <c r="BY66" i="2" l="1"/>
  <c r="BX67" i="2"/>
  <c r="BY56" i="2"/>
  <c r="BX57" i="2"/>
  <c r="BY61" i="2"/>
  <c r="BX62" i="2"/>
  <c r="BY36" i="2"/>
  <c r="BX37" i="2"/>
  <c r="BY46" i="2"/>
  <c r="BX47" i="2"/>
  <c r="BY71" i="2"/>
  <c r="BX72" i="2"/>
  <c r="BY51" i="2"/>
  <c r="BX52" i="2"/>
  <c r="BY41" i="2"/>
  <c r="BX42" i="2"/>
  <c r="BZ41" i="2" l="1"/>
  <c r="BY42" i="2"/>
  <c r="BZ51" i="2"/>
  <c r="BY52" i="2"/>
  <c r="BZ71" i="2"/>
  <c r="BY72" i="2"/>
  <c r="BZ46" i="2"/>
  <c r="BY47" i="2"/>
  <c r="BZ36" i="2"/>
  <c r="BZ37" i="2" s="1"/>
  <c r="G130" i="2" s="1" a="1"/>
  <c r="BY37" i="2"/>
  <c r="BZ61" i="2"/>
  <c r="BY62" i="2"/>
  <c r="BZ56" i="2"/>
  <c r="BY57" i="2"/>
  <c r="BZ66" i="2"/>
  <c r="BY67" i="2"/>
  <c r="H130" i="2" l="1"/>
  <c r="G132" i="2"/>
  <c r="H133" i="2"/>
  <c r="G131" i="2"/>
  <c r="L109" i="2" s="1"/>
  <c r="P109" i="2" s="1"/>
  <c r="H132" i="2"/>
  <c r="G134" i="2"/>
  <c r="G130" i="2"/>
  <c r="H131" i="2"/>
  <c r="G133" i="2"/>
  <c r="H134" i="2"/>
  <c r="CA66" i="2"/>
  <c r="BZ67" i="2"/>
  <c r="CA56" i="2"/>
  <c r="BZ57" i="2"/>
  <c r="CA61" i="2"/>
  <c r="BZ62" i="2"/>
  <c r="CA46" i="2"/>
  <c r="BZ47" i="2"/>
  <c r="CA71" i="2"/>
  <c r="BZ72" i="2"/>
  <c r="CA51" i="2"/>
  <c r="BZ52" i="2"/>
  <c r="CA41" i="2"/>
  <c r="BZ42" i="2"/>
  <c r="CB41" i="2" l="1"/>
  <c r="CA42" i="2"/>
  <c r="CB51" i="2"/>
  <c r="CA52" i="2"/>
  <c r="CB71" i="2"/>
  <c r="CA72" i="2"/>
  <c r="CB46" i="2"/>
  <c r="CA47" i="2"/>
  <c r="CB61" i="2"/>
  <c r="CA62" i="2"/>
  <c r="CB56" i="2"/>
  <c r="CA57" i="2"/>
  <c r="CB66" i="2"/>
  <c r="CA67" i="2"/>
  <c r="CC66" i="2" l="1"/>
  <c r="CB67" i="2"/>
  <c r="CC56" i="2"/>
  <c r="CB57" i="2"/>
  <c r="CC61" i="2"/>
  <c r="CB62" i="2"/>
  <c r="CC46" i="2"/>
  <c r="CB47" i="2"/>
  <c r="CC71" i="2"/>
  <c r="CB72" i="2"/>
  <c r="CC51" i="2"/>
  <c r="CB52" i="2"/>
  <c r="CC41" i="2"/>
  <c r="CB42" i="2"/>
  <c r="CD41" i="2" l="1"/>
  <c r="CC42" i="2"/>
  <c r="CD51" i="2"/>
  <c r="CC52" i="2"/>
  <c r="CD71" i="2"/>
  <c r="CC72" i="2"/>
  <c r="CD46" i="2"/>
  <c r="CC47" i="2"/>
  <c r="CD61" i="2"/>
  <c r="CC62" i="2"/>
  <c r="CD56" i="2"/>
  <c r="CC57" i="2"/>
  <c r="CD66" i="2"/>
  <c r="CC67" i="2"/>
  <c r="CE66" i="2" l="1"/>
  <c r="CD67" i="2"/>
  <c r="CE56" i="2"/>
  <c r="CD57" i="2"/>
  <c r="CE61" i="2"/>
  <c r="CD62" i="2"/>
  <c r="CE46" i="2"/>
  <c r="CD47" i="2"/>
  <c r="CE71" i="2"/>
  <c r="CD72" i="2"/>
  <c r="CE51" i="2"/>
  <c r="CD52" i="2"/>
  <c r="CE41" i="2"/>
  <c r="CE42" i="2" s="1"/>
  <c r="G137" i="2" s="1" a="1"/>
  <c r="CD42" i="2"/>
  <c r="H138" i="2" l="1"/>
  <c r="H140" i="2"/>
  <c r="G137" i="2"/>
  <c r="G139" i="2"/>
  <c r="G141" i="2"/>
  <c r="H137" i="2"/>
  <c r="H139" i="2"/>
  <c r="H141" i="2"/>
  <c r="G138" i="2"/>
  <c r="L110" i="2" s="1"/>
  <c r="P110" i="2" s="1"/>
  <c r="G140" i="2"/>
  <c r="CF51" i="2"/>
  <c r="CE52" i="2"/>
  <c r="CF71" i="2"/>
  <c r="CE72" i="2"/>
  <c r="CF46" i="2"/>
  <c r="CE47" i="2"/>
  <c r="CF61" i="2"/>
  <c r="CE62" i="2"/>
  <c r="CF56" i="2"/>
  <c r="CE57" i="2"/>
  <c r="CF66" i="2"/>
  <c r="CE67" i="2"/>
  <c r="CG66" i="2" l="1"/>
  <c r="CF67" i="2"/>
  <c r="CG56" i="2"/>
  <c r="CF57" i="2"/>
  <c r="CG61" i="2"/>
  <c r="CF62" i="2"/>
  <c r="CG46" i="2"/>
  <c r="CF47" i="2"/>
  <c r="CG71" i="2"/>
  <c r="CF72" i="2"/>
  <c r="CG51" i="2"/>
  <c r="CF52" i="2"/>
  <c r="CH51" i="2" l="1"/>
  <c r="CG52" i="2"/>
  <c r="CH71" i="2"/>
  <c r="CG72" i="2"/>
  <c r="CH46" i="2"/>
  <c r="CG47" i="2"/>
  <c r="CH61" i="2"/>
  <c r="CG62" i="2"/>
  <c r="CH56" i="2"/>
  <c r="CG57" i="2"/>
  <c r="CH66" i="2"/>
  <c r="CG67" i="2"/>
  <c r="CI66" i="2" l="1"/>
  <c r="CH67" i="2"/>
  <c r="CI56" i="2"/>
  <c r="CH57" i="2"/>
  <c r="CI61" i="2"/>
  <c r="CH62" i="2"/>
  <c r="CI46" i="2"/>
  <c r="CH47" i="2"/>
  <c r="CI71" i="2"/>
  <c r="CH72" i="2"/>
  <c r="CI51" i="2"/>
  <c r="CH52" i="2"/>
  <c r="CJ51" i="2" l="1"/>
  <c r="CI52" i="2"/>
  <c r="CJ71" i="2"/>
  <c r="CI72" i="2"/>
  <c r="CJ46" i="2"/>
  <c r="CJ47" i="2" s="1"/>
  <c r="G144" i="2" s="1" a="1"/>
  <c r="CI47" i="2"/>
  <c r="CJ61" i="2"/>
  <c r="CI62" i="2"/>
  <c r="CJ56" i="2"/>
  <c r="CI57" i="2"/>
  <c r="CJ66" i="2"/>
  <c r="CI67" i="2"/>
  <c r="G145" i="2" l="1"/>
  <c r="L111" i="2" s="1"/>
  <c r="P111" i="2" s="1"/>
  <c r="G147" i="2"/>
  <c r="H145" i="2"/>
  <c r="H147" i="2"/>
  <c r="G144" i="2"/>
  <c r="G146" i="2"/>
  <c r="G148" i="2"/>
  <c r="H144" i="2"/>
  <c r="H146" i="2"/>
  <c r="H148" i="2"/>
  <c r="CK66" i="2"/>
  <c r="CJ67" i="2"/>
  <c r="CK56" i="2"/>
  <c r="CJ57" i="2"/>
  <c r="CK61" i="2"/>
  <c r="CJ62" i="2"/>
  <c r="CK71" i="2"/>
  <c r="CJ72" i="2"/>
  <c r="CK51" i="2"/>
  <c r="CJ52" i="2"/>
  <c r="CL51" i="2" l="1"/>
  <c r="CK52" i="2"/>
  <c r="CL71" i="2"/>
  <c r="CK72" i="2"/>
  <c r="CL61" i="2"/>
  <c r="CK62" i="2"/>
  <c r="CL56" i="2"/>
  <c r="CK57" i="2"/>
  <c r="CL66" i="2"/>
  <c r="CK67" i="2"/>
  <c r="CM66" i="2" l="1"/>
  <c r="CL67" i="2"/>
  <c r="CM56" i="2"/>
  <c r="CL57" i="2"/>
  <c r="CM61" i="2"/>
  <c r="CL62" i="2"/>
  <c r="CM71" i="2"/>
  <c r="CL72" i="2"/>
  <c r="CM51" i="2"/>
  <c r="CL52" i="2"/>
  <c r="CN51" i="2" l="1"/>
  <c r="CM52" i="2"/>
  <c r="CN71" i="2"/>
  <c r="CM72" i="2"/>
  <c r="CN61" i="2"/>
  <c r="CM62" i="2"/>
  <c r="CN56" i="2"/>
  <c r="CM57" i="2"/>
  <c r="CN66" i="2"/>
  <c r="CM67" i="2"/>
  <c r="CO66" i="2" l="1"/>
  <c r="CN67" i="2"/>
  <c r="CO56" i="2"/>
  <c r="CN57" i="2"/>
  <c r="CO61" i="2"/>
  <c r="CN62" i="2"/>
  <c r="CO71" i="2"/>
  <c r="CN72" i="2"/>
  <c r="CO51" i="2"/>
  <c r="CO52" i="2" s="1"/>
  <c r="G151" i="2" s="1" a="1"/>
  <c r="CN52" i="2"/>
  <c r="G151" i="2" l="1"/>
  <c r="H151" i="2"/>
  <c r="H155" i="2"/>
  <c r="H152" i="2"/>
  <c r="H153" i="2"/>
  <c r="H154" i="2"/>
  <c r="G153" i="2"/>
  <c r="G152" i="2"/>
  <c r="L112" i="2" s="1"/>
  <c r="P112" i="2" s="1"/>
  <c r="G155" i="2"/>
  <c r="G154" i="2"/>
  <c r="CP71" i="2"/>
  <c r="CO72" i="2"/>
  <c r="CP61" i="2"/>
  <c r="CO62" i="2"/>
  <c r="CP56" i="2"/>
  <c r="CO57" i="2"/>
  <c r="CP66" i="2"/>
  <c r="CO67" i="2"/>
  <c r="CQ66" i="2" l="1"/>
  <c r="CP67" i="2"/>
  <c r="CQ56" i="2"/>
  <c r="CP57" i="2"/>
  <c r="CQ61" i="2"/>
  <c r="CP62" i="2"/>
  <c r="CQ71" i="2"/>
  <c r="CP72" i="2"/>
  <c r="CR71" i="2" l="1"/>
  <c r="CQ72" i="2"/>
  <c r="CR61" i="2"/>
  <c r="CQ62" i="2"/>
  <c r="CR56" i="2"/>
  <c r="CQ57" i="2"/>
  <c r="CR66" i="2"/>
  <c r="CQ67" i="2"/>
  <c r="CS66" i="2" l="1"/>
  <c r="CR67" i="2"/>
  <c r="CS56" i="2"/>
  <c r="CR57" i="2"/>
  <c r="CS61" i="2"/>
  <c r="CR62" i="2"/>
  <c r="CS71" i="2"/>
  <c r="CR72" i="2"/>
  <c r="CT71" i="2" l="1"/>
  <c r="CS72" i="2"/>
  <c r="CT61" i="2"/>
  <c r="CS62" i="2"/>
  <c r="CT56" i="2"/>
  <c r="CT57" i="2" s="1"/>
  <c r="L123" i="2" s="1" a="1"/>
  <c r="CS57" i="2"/>
  <c r="CT66" i="2"/>
  <c r="CS67" i="2"/>
  <c r="M124" i="2" l="1"/>
  <c r="M126" i="2"/>
  <c r="L123" i="2"/>
  <c r="L125" i="2"/>
  <c r="L127" i="2"/>
  <c r="M123" i="2"/>
  <c r="M125" i="2"/>
  <c r="M127" i="2"/>
  <c r="L124" i="2"/>
  <c r="L113" i="2" s="1"/>
  <c r="P113" i="2" s="1"/>
  <c r="L126" i="2"/>
  <c r="CU66" i="2"/>
  <c r="CT67" i="2"/>
  <c r="CU61" i="2"/>
  <c r="CT62" i="2"/>
  <c r="CU71" i="2"/>
  <c r="CT72" i="2"/>
  <c r="CV71" i="2" l="1"/>
  <c r="CU72" i="2"/>
  <c r="CV61" i="2"/>
  <c r="CU62" i="2"/>
  <c r="CV66" i="2"/>
  <c r="CU67" i="2"/>
  <c r="CW66" i="2" l="1"/>
  <c r="CV67" i="2"/>
  <c r="CW61" i="2"/>
  <c r="CV62" i="2"/>
  <c r="CW71" i="2"/>
  <c r="CV72" i="2"/>
  <c r="CX71" i="2" l="1"/>
  <c r="CW72" i="2"/>
  <c r="CX61" i="2"/>
  <c r="CX62" i="2" s="1"/>
  <c r="L130" i="2" s="1" a="1"/>
  <c r="CW62" i="2"/>
  <c r="CX66" i="2"/>
  <c r="CW67" i="2"/>
  <c r="M130" i="2" l="1"/>
  <c r="L131" i="2"/>
  <c r="L114" i="2" s="1"/>
  <c r="P114" i="2" s="1"/>
  <c r="M132" i="2"/>
  <c r="L134" i="2"/>
  <c r="L130" i="2"/>
  <c r="M131" i="2"/>
  <c r="L133" i="2"/>
  <c r="M134" i="2"/>
  <c r="L132" i="2"/>
  <c r="M133" i="2"/>
  <c r="CY66" i="2"/>
  <c r="CX67" i="2"/>
  <c r="CY71" i="2"/>
  <c r="CX72" i="2"/>
  <c r="CZ71" i="2" l="1"/>
  <c r="CY72" i="2"/>
  <c r="CZ66" i="2"/>
  <c r="CY67" i="2"/>
  <c r="DA66" i="2" l="1"/>
  <c r="CZ67" i="2"/>
  <c r="DA71" i="2"/>
  <c r="CZ72" i="2"/>
  <c r="DB71" i="2" l="1"/>
  <c r="DA72" i="2"/>
  <c r="DB66" i="2"/>
  <c r="DB67" i="2" s="1"/>
  <c r="L137" i="2" s="1" a="1"/>
  <c r="DA67" i="2"/>
  <c r="M137" i="2" l="1"/>
  <c r="L141" i="2"/>
  <c r="L137" i="2"/>
  <c r="M138" i="2"/>
  <c r="L140" i="2"/>
  <c r="M141" i="2"/>
  <c r="L139" i="2"/>
  <c r="M140" i="2"/>
  <c r="L138" i="2"/>
  <c r="L115" i="2" s="1"/>
  <c r="P115" i="2" s="1"/>
  <c r="M139" i="2"/>
  <c r="DC71" i="2"/>
  <c r="DB72" i="2"/>
  <c r="DD71" i="2" l="1"/>
  <c r="DC72" i="2"/>
  <c r="DE71" i="2" l="1"/>
  <c r="DD72" i="2"/>
  <c r="DF71" i="2" l="1"/>
  <c r="DF72" i="2" s="1"/>
  <c r="DE72" i="2"/>
  <c r="L144" i="2" l="1" a="1"/>
  <c r="L144" i="2" s="1"/>
  <c r="L147" i="2" l="1"/>
  <c r="M146" i="2"/>
  <c r="M148" i="2"/>
  <c r="L148" i="2"/>
  <c r="M144" i="2"/>
  <c r="L145" i="2"/>
  <c r="L116" i="2" s="1"/>
  <c r="P116" i="2" s="1"/>
  <c r="M147" i="2"/>
  <c r="L146" i="2"/>
  <c r="M145" i="2"/>
</calcChain>
</file>

<file path=xl/sharedStrings.xml><?xml version="1.0" encoding="utf-8"?>
<sst xmlns="http://schemas.openxmlformats.org/spreadsheetml/2006/main" count="191" uniqueCount="27">
  <si>
    <t xml:space="preserve"> True</t>
  </si>
  <si>
    <t xml:space="preserve"> None</t>
  </si>
  <si>
    <t>Temp (C)</t>
  </si>
  <si>
    <t>kB</t>
  </si>
  <si>
    <t>eV/K</t>
  </si>
  <si>
    <t>Nat T</t>
  </si>
  <si>
    <t>Nat TL</t>
  </si>
  <si>
    <t>scalar</t>
  </si>
  <si>
    <t>scaled Nat</t>
  </si>
  <si>
    <t>1/T (K-1)</t>
  </si>
  <si>
    <t>ln(I/Imax)</t>
  </si>
  <si>
    <t>PH temp</t>
  </si>
  <si>
    <t>slope</t>
  </si>
  <si>
    <t>R2</t>
  </si>
  <si>
    <t>Eval</t>
  </si>
  <si>
    <t>slope err</t>
  </si>
  <si>
    <t>r2</t>
  </si>
  <si>
    <t>F</t>
  </si>
  <si>
    <t>regression SS</t>
  </si>
  <si>
    <t>intercept</t>
  </si>
  <si>
    <t>intercept err</t>
  </si>
  <si>
    <t>s(y)</t>
  </si>
  <si>
    <t>DOF</t>
  </si>
  <si>
    <t>residual SS</t>
  </si>
  <si>
    <t>err</t>
  </si>
  <si>
    <t>xs</t>
  </si>
  <si>
    <t>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</si>
</sst>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6633"/>
      <color rgb="FF0066FF"/>
      <color rgb="FF00FF00"/>
      <color rgb="FF33EE00"/>
      <color rgb="FFFF00FF"/>
      <color rgb="FF008000"/>
      <color rgb="FFFF0000"/>
      <color rgb="FF9933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Fractional glow curves</c:v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'FGC-Evals'!$L$51:$CO$51</c:f>
              <c:numCache>
                <c:formatCode>General</c:formatCode>
                <c:ptCount val="82"/>
                <c:pt idx="0">
                  <c:v>0</c:v>
                </c:pt>
                <c:pt idx="1">
                  <c:v>2.9629629629629628</c:v>
                </c:pt>
                <c:pt idx="2">
                  <c:v>5.9259259259259256</c:v>
                </c:pt>
                <c:pt idx="3">
                  <c:v>8.8888888888888893</c:v>
                </c:pt>
                <c:pt idx="4">
                  <c:v>11.851851851851851</c:v>
                </c:pt>
                <c:pt idx="5">
                  <c:v>14.814814814814813</c:v>
                </c:pt>
                <c:pt idx="6">
                  <c:v>17.777777777777775</c:v>
                </c:pt>
                <c:pt idx="7">
                  <c:v>20.740740740740737</c:v>
                </c:pt>
                <c:pt idx="8">
                  <c:v>23.703703703703699</c:v>
                </c:pt>
                <c:pt idx="9">
                  <c:v>26.666666666666661</c:v>
                </c:pt>
                <c:pt idx="10">
                  <c:v>29.629629629629623</c:v>
                </c:pt>
                <c:pt idx="11">
                  <c:v>32.592592592592588</c:v>
                </c:pt>
                <c:pt idx="12">
                  <c:v>35.55555555555555</c:v>
                </c:pt>
                <c:pt idx="13">
                  <c:v>38.518518518518512</c:v>
                </c:pt>
                <c:pt idx="14">
                  <c:v>41.481481481481474</c:v>
                </c:pt>
                <c:pt idx="15">
                  <c:v>44.444444444444436</c:v>
                </c:pt>
                <c:pt idx="16">
                  <c:v>47.407407407407398</c:v>
                </c:pt>
                <c:pt idx="17">
                  <c:v>50.37037037037036</c:v>
                </c:pt>
                <c:pt idx="18">
                  <c:v>53.333333333333321</c:v>
                </c:pt>
                <c:pt idx="19">
                  <c:v>56.296296296296283</c:v>
                </c:pt>
                <c:pt idx="20">
                  <c:v>59.259259259259245</c:v>
                </c:pt>
                <c:pt idx="21">
                  <c:v>62.222222222222207</c:v>
                </c:pt>
                <c:pt idx="22">
                  <c:v>65.185185185185176</c:v>
                </c:pt>
                <c:pt idx="23">
                  <c:v>68.148148148148138</c:v>
                </c:pt>
                <c:pt idx="24">
                  <c:v>71.1111111111111</c:v>
                </c:pt>
                <c:pt idx="25">
                  <c:v>74.074074074074062</c:v>
                </c:pt>
                <c:pt idx="26">
                  <c:v>77.037037037037024</c:v>
                </c:pt>
                <c:pt idx="27">
                  <c:v>79.999999999999986</c:v>
                </c:pt>
                <c:pt idx="28">
                  <c:v>82.962962962962948</c:v>
                </c:pt>
                <c:pt idx="29">
                  <c:v>85.92592592592591</c:v>
                </c:pt>
                <c:pt idx="30">
                  <c:v>88.888888888888872</c:v>
                </c:pt>
                <c:pt idx="31">
                  <c:v>91.851851851851833</c:v>
                </c:pt>
                <c:pt idx="32">
                  <c:v>94.814814814814795</c:v>
                </c:pt>
                <c:pt idx="33">
                  <c:v>97.777777777777757</c:v>
                </c:pt>
                <c:pt idx="34">
                  <c:v>100.74074074074072</c:v>
                </c:pt>
                <c:pt idx="35">
                  <c:v>103.70370370370368</c:v>
                </c:pt>
                <c:pt idx="36">
                  <c:v>106.66666666666664</c:v>
                </c:pt>
                <c:pt idx="37">
                  <c:v>109.6296296296296</c:v>
                </c:pt>
                <c:pt idx="38">
                  <c:v>112.59259259259257</c:v>
                </c:pt>
                <c:pt idx="39">
                  <c:v>115.55555555555553</c:v>
                </c:pt>
                <c:pt idx="40">
                  <c:v>118.51851851851849</c:v>
                </c:pt>
                <c:pt idx="41">
                  <c:v>121.48148148148145</c:v>
                </c:pt>
                <c:pt idx="42">
                  <c:v>124.44444444444441</c:v>
                </c:pt>
                <c:pt idx="43">
                  <c:v>127.40740740740738</c:v>
                </c:pt>
                <c:pt idx="44">
                  <c:v>130.37037037037035</c:v>
                </c:pt>
                <c:pt idx="45">
                  <c:v>133.33333333333331</c:v>
                </c:pt>
                <c:pt idx="46">
                  <c:v>136.29629629629628</c:v>
                </c:pt>
                <c:pt idx="47">
                  <c:v>139.25925925925924</c:v>
                </c:pt>
                <c:pt idx="48">
                  <c:v>142.2222222222222</c:v>
                </c:pt>
                <c:pt idx="49">
                  <c:v>145.18518518518516</c:v>
                </c:pt>
                <c:pt idx="50">
                  <c:v>148.14814814814812</c:v>
                </c:pt>
                <c:pt idx="51">
                  <c:v>151.11111111111109</c:v>
                </c:pt>
                <c:pt idx="52">
                  <c:v>154.07407407407405</c:v>
                </c:pt>
                <c:pt idx="53">
                  <c:v>157.03703703703701</c:v>
                </c:pt>
                <c:pt idx="54">
                  <c:v>159.99999999999997</c:v>
                </c:pt>
                <c:pt idx="55">
                  <c:v>162.96296296296293</c:v>
                </c:pt>
                <c:pt idx="56">
                  <c:v>165.9259259259259</c:v>
                </c:pt>
                <c:pt idx="57">
                  <c:v>168.88888888888886</c:v>
                </c:pt>
                <c:pt idx="58">
                  <c:v>171.85185185185182</c:v>
                </c:pt>
                <c:pt idx="59">
                  <c:v>174.81481481481478</c:v>
                </c:pt>
                <c:pt idx="60">
                  <c:v>177.77777777777774</c:v>
                </c:pt>
                <c:pt idx="61">
                  <c:v>180.7407407407407</c:v>
                </c:pt>
                <c:pt idx="62">
                  <c:v>183.70370370370367</c:v>
                </c:pt>
                <c:pt idx="63">
                  <c:v>186.66666666666663</c:v>
                </c:pt>
                <c:pt idx="64">
                  <c:v>189.62962962962959</c:v>
                </c:pt>
                <c:pt idx="65">
                  <c:v>192.59259259259255</c:v>
                </c:pt>
                <c:pt idx="66">
                  <c:v>195.55555555555551</c:v>
                </c:pt>
                <c:pt idx="67">
                  <c:v>198.51851851851848</c:v>
                </c:pt>
                <c:pt idx="68">
                  <c:v>201.48148148148144</c:v>
                </c:pt>
                <c:pt idx="69">
                  <c:v>204.4444444444444</c:v>
                </c:pt>
                <c:pt idx="70">
                  <c:v>207.40740740740736</c:v>
                </c:pt>
                <c:pt idx="71">
                  <c:v>210.37037037037032</c:v>
                </c:pt>
                <c:pt idx="72">
                  <c:v>213.33333333333329</c:v>
                </c:pt>
                <c:pt idx="73">
                  <c:v>216.29629629629625</c:v>
                </c:pt>
                <c:pt idx="74">
                  <c:v>219.25925925925921</c:v>
                </c:pt>
                <c:pt idx="75">
                  <c:v>222.22222222222217</c:v>
                </c:pt>
                <c:pt idx="76">
                  <c:v>225.18518518518513</c:v>
                </c:pt>
                <c:pt idx="77">
                  <c:v>228.1481481481481</c:v>
                </c:pt>
                <c:pt idx="78">
                  <c:v>231.11111111111106</c:v>
                </c:pt>
                <c:pt idx="79">
                  <c:v>234.07407407407402</c:v>
                </c:pt>
                <c:pt idx="80">
                  <c:v>237.03703703703698</c:v>
                </c:pt>
                <c:pt idx="81">
                  <c:v>239.99999999999994</c:v>
                </c:pt>
              </c:numCache>
            </c:numRef>
          </c:xVal>
          <c:yVal>
            <c:numRef>
              <c:f>'FGC-Evals'!$L$53:$CO$53</c:f>
              <c:numCache>
                <c:formatCode>General</c:formatCode>
                <c:ptCount val="82"/>
                <c:pt idx="0">
                  <c:v>19</c:v>
                </c:pt>
                <c:pt idx="1">
                  <c:v>29</c:v>
                </c:pt>
                <c:pt idx="2">
                  <c:v>37</c:v>
                </c:pt>
                <c:pt idx="3">
                  <c:v>32</c:v>
                </c:pt>
                <c:pt idx="4">
                  <c:v>23</c:v>
                </c:pt>
                <c:pt idx="5">
                  <c:v>21</c:v>
                </c:pt>
                <c:pt idx="6">
                  <c:v>18</c:v>
                </c:pt>
                <c:pt idx="7">
                  <c:v>25</c:v>
                </c:pt>
                <c:pt idx="8">
                  <c:v>15</c:v>
                </c:pt>
                <c:pt idx="9">
                  <c:v>20</c:v>
                </c:pt>
                <c:pt idx="10">
                  <c:v>24</c:v>
                </c:pt>
                <c:pt idx="11">
                  <c:v>36</c:v>
                </c:pt>
                <c:pt idx="12">
                  <c:v>20</c:v>
                </c:pt>
                <c:pt idx="13">
                  <c:v>29</c:v>
                </c:pt>
                <c:pt idx="14">
                  <c:v>29</c:v>
                </c:pt>
                <c:pt idx="15">
                  <c:v>26</c:v>
                </c:pt>
                <c:pt idx="16">
                  <c:v>21</c:v>
                </c:pt>
                <c:pt idx="17">
                  <c:v>29</c:v>
                </c:pt>
                <c:pt idx="18">
                  <c:v>34</c:v>
                </c:pt>
                <c:pt idx="19">
                  <c:v>36</c:v>
                </c:pt>
                <c:pt idx="20">
                  <c:v>14</c:v>
                </c:pt>
                <c:pt idx="21">
                  <c:v>30</c:v>
                </c:pt>
                <c:pt idx="22">
                  <c:v>31</c:v>
                </c:pt>
                <c:pt idx="23">
                  <c:v>26</c:v>
                </c:pt>
                <c:pt idx="24">
                  <c:v>26</c:v>
                </c:pt>
                <c:pt idx="25">
                  <c:v>17</c:v>
                </c:pt>
                <c:pt idx="26">
                  <c:v>18</c:v>
                </c:pt>
                <c:pt idx="27">
                  <c:v>32</c:v>
                </c:pt>
                <c:pt idx="28">
                  <c:v>36</c:v>
                </c:pt>
                <c:pt idx="29">
                  <c:v>24</c:v>
                </c:pt>
                <c:pt idx="30">
                  <c:v>20</c:v>
                </c:pt>
                <c:pt idx="31">
                  <c:v>26</c:v>
                </c:pt>
                <c:pt idx="32">
                  <c:v>27</c:v>
                </c:pt>
                <c:pt idx="33">
                  <c:v>23</c:v>
                </c:pt>
                <c:pt idx="34">
                  <c:v>14</c:v>
                </c:pt>
                <c:pt idx="35">
                  <c:v>26</c:v>
                </c:pt>
                <c:pt idx="36">
                  <c:v>21</c:v>
                </c:pt>
                <c:pt idx="37">
                  <c:v>36</c:v>
                </c:pt>
                <c:pt idx="38">
                  <c:v>31</c:v>
                </c:pt>
                <c:pt idx="39">
                  <c:v>18</c:v>
                </c:pt>
                <c:pt idx="40">
                  <c:v>16</c:v>
                </c:pt>
                <c:pt idx="41">
                  <c:v>24</c:v>
                </c:pt>
                <c:pt idx="42">
                  <c:v>28</c:v>
                </c:pt>
                <c:pt idx="43">
                  <c:v>27</c:v>
                </c:pt>
                <c:pt idx="44">
                  <c:v>33</c:v>
                </c:pt>
                <c:pt idx="45">
                  <c:v>35</c:v>
                </c:pt>
                <c:pt idx="46">
                  <c:v>24</c:v>
                </c:pt>
                <c:pt idx="47">
                  <c:v>23</c:v>
                </c:pt>
                <c:pt idx="48">
                  <c:v>26</c:v>
                </c:pt>
                <c:pt idx="49">
                  <c:v>30</c:v>
                </c:pt>
                <c:pt idx="50">
                  <c:v>35</c:v>
                </c:pt>
                <c:pt idx="51">
                  <c:v>24</c:v>
                </c:pt>
                <c:pt idx="52">
                  <c:v>20</c:v>
                </c:pt>
                <c:pt idx="53">
                  <c:v>34</c:v>
                </c:pt>
                <c:pt idx="54">
                  <c:v>28</c:v>
                </c:pt>
                <c:pt idx="55">
                  <c:v>26</c:v>
                </c:pt>
                <c:pt idx="56">
                  <c:v>32</c:v>
                </c:pt>
                <c:pt idx="57">
                  <c:v>22</c:v>
                </c:pt>
                <c:pt idx="58">
                  <c:v>15</c:v>
                </c:pt>
                <c:pt idx="59">
                  <c:v>36</c:v>
                </c:pt>
                <c:pt idx="60">
                  <c:v>27</c:v>
                </c:pt>
                <c:pt idx="61">
                  <c:v>30</c:v>
                </c:pt>
                <c:pt idx="62">
                  <c:v>41</c:v>
                </c:pt>
                <c:pt idx="63">
                  <c:v>46</c:v>
                </c:pt>
                <c:pt idx="64">
                  <c:v>39</c:v>
                </c:pt>
                <c:pt idx="65">
                  <c:v>38</c:v>
                </c:pt>
                <c:pt idx="66">
                  <c:v>60</c:v>
                </c:pt>
                <c:pt idx="67">
                  <c:v>61</c:v>
                </c:pt>
                <c:pt idx="68">
                  <c:v>82</c:v>
                </c:pt>
                <c:pt idx="69">
                  <c:v>88</c:v>
                </c:pt>
                <c:pt idx="70">
                  <c:v>94</c:v>
                </c:pt>
                <c:pt idx="71">
                  <c:v>114</c:v>
                </c:pt>
                <c:pt idx="72">
                  <c:v>132</c:v>
                </c:pt>
                <c:pt idx="73">
                  <c:v>167</c:v>
                </c:pt>
                <c:pt idx="74">
                  <c:v>194</c:v>
                </c:pt>
                <c:pt idx="75">
                  <c:v>245</c:v>
                </c:pt>
                <c:pt idx="76">
                  <c:v>236</c:v>
                </c:pt>
                <c:pt idx="77">
                  <c:v>312</c:v>
                </c:pt>
                <c:pt idx="78">
                  <c:v>381</c:v>
                </c:pt>
                <c:pt idx="79">
                  <c:v>485</c:v>
                </c:pt>
                <c:pt idx="80">
                  <c:v>554</c:v>
                </c:pt>
                <c:pt idx="81">
                  <c:v>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2C-43E5-B3F3-C84442238A25}"/>
            </c:ext>
          </c:extLst>
        </c:ser>
        <c:ser>
          <c:idx val="1"/>
          <c:order val="1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'FGC-Evals'!$L$71:$DF$71</c:f>
              <c:numCache>
                <c:formatCode>General</c:formatCode>
                <c:ptCount val="99"/>
                <c:pt idx="0">
                  <c:v>0</c:v>
                </c:pt>
                <c:pt idx="1">
                  <c:v>3.2653061224489797</c:v>
                </c:pt>
                <c:pt idx="2">
                  <c:v>6.5306122448979593</c:v>
                </c:pt>
                <c:pt idx="3">
                  <c:v>9.795918367346939</c:v>
                </c:pt>
                <c:pt idx="4">
                  <c:v>13.061224489795919</c:v>
                </c:pt>
                <c:pt idx="5">
                  <c:v>16.326530612244898</c:v>
                </c:pt>
                <c:pt idx="6">
                  <c:v>19.591836734693878</c:v>
                </c:pt>
                <c:pt idx="7">
                  <c:v>22.857142857142858</c:v>
                </c:pt>
                <c:pt idx="8">
                  <c:v>26.122448979591837</c:v>
                </c:pt>
                <c:pt idx="9">
                  <c:v>29.387755102040817</c:v>
                </c:pt>
                <c:pt idx="10">
                  <c:v>32.653061224489797</c:v>
                </c:pt>
                <c:pt idx="11">
                  <c:v>35.91836734693878</c:v>
                </c:pt>
                <c:pt idx="12">
                  <c:v>39.183673469387756</c:v>
                </c:pt>
                <c:pt idx="13">
                  <c:v>42.448979591836732</c:v>
                </c:pt>
                <c:pt idx="14">
                  <c:v>45.714285714285708</c:v>
                </c:pt>
                <c:pt idx="15">
                  <c:v>48.979591836734684</c:v>
                </c:pt>
                <c:pt idx="16">
                  <c:v>52.24489795918366</c:v>
                </c:pt>
                <c:pt idx="17">
                  <c:v>55.510204081632637</c:v>
                </c:pt>
                <c:pt idx="18">
                  <c:v>58.775510204081613</c:v>
                </c:pt>
                <c:pt idx="19">
                  <c:v>62.040816326530589</c:v>
                </c:pt>
                <c:pt idx="20">
                  <c:v>65.306122448979565</c:v>
                </c:pt>
                <c:pt idx="21">
                  <c:v>68.571428571428541</c:v>
                </c:pt>
                <c:pt idx="22">
                  <c:v>71.836734693877517</c:v>
                </c:pt>
                <c:pt idx="23">
                  <c:v>75.102040816326493</c:v>
                </c:pt>
                <c:pt idx="24">
                  <c:v>78.367346938775469</c:v>
                </c:pt>
                <c:pt idx="25">
                  <c:v>81.632653061224445</c:v>
                </c:pt>
                <c:pt idx="26">
                  <c:v>84.897959183673422</c:v>
                </c:pt>
                <c:pt idx="27">
                  <c:v>88.163265306122398</c:v>
                </c:pt>
                <c:pt idx="28">
                  <c:v>91.428571428571374</c:v>
                </c:pt>
                <c:pt idx="29">
                  <c:v>94.69387755102035</c:v>
                </c:pt>
                <c:pt idx="30">
                  <c:v>97.959183673469326</c:v>
                </c:pt>
                <c:pt idx="31">
                  <c:v>101.2244897959183</c:v>
                </c:pt>
                <c:pt idx="32">
                  <c:v>104.48979591836728</c:v>
                </c:pt>
                <c:pt idx="33">
                  <c:v>107.75510204081625</c:v>
                </c:pt>
                <c:pt idx="34">
                  <c:v>111.02040816326523</c:v>
                </c:pt>
                <c:pt idx="35">
                  <c:v>114.28571428571421</c:v>
                </c:pt>
                <c:pt idx="36">
                  <c:v>117.55102040816318</c:v>
                </c:pt>
                <c:pt idx="37">
                  <c:v>120.81632653061216</c:v>
                </c:pt>
                <c:pt idx="38">
                  <c:v>124.08163265306113</c:v>
                </c:pt>
                <c:pt idx="39">
                  <c:v>127.34693877551011</c:v>
                </c:pt>
                <c:pt idx="40">
                  <c:v>130.6122448979591</c:v>
                </c:pt>
                <c:pt idx="41">
                  <c:v>133.87755102040808</c:v>
                </c:pt>
                <c:pt idx="42">
                  <c:v>137.14285714285705</c:v>
                </c:pt>
                <c:pt idx="43">
                  <c:v>140.40816326530603</c:v>
                </c:pt>
                <c:pt idx="44">
                  <c:v>143.67346938775501</c:v>
                </c:pt>
                <c:pt idx="45">
                  <c:v>146.93877551020398</c:v>
                </c:pt>
                <c:pt idx="46">
                  <c:v>150.20408163265296</c:v>
                </c:pt>
                <c:pt idx="47">
                  <c:v>153.46938775510193</c:v>
                </c:pt>
                <c:pt idx="48">
                  <c:v>156.73469387755091</c:v>
                </c:pt>
                <c:pt idx="49">
                  <c:v>159.99999999999989</c:v>
                </c:pt>
                <c:pt idx="50">
                  <c:v>163.26530612244886</c:v>
                </c:pt>
                <c:pt idx="51">
                  <c:v>166.53061224489784</c:v>
                </c:pt>
                <c:pt idx="52">
                  <c:v>169.79591836734681</c:v>
                </c:pt>
                <c:pt idx="53">
                  <c:v>173.06122448979579</c:v>
                </c:pt>
                <c:pt idx="54">
                  <c:v>176.32653061224477</c:v>
                </c:pt>
                <c:pt idx="55">
                  <c:v>179.59183673469374</c:v>
                </c:pt>
                <c:pt idx="56">
                  <c:v>182.85714285714272</c:v>
                </c:pt>
                <c:pt idx="57">
                  <c:v>186.1224489795917</c:v>
                </c:pt>
                <c:pt idx="58">
                  <c:v>189.38775510204067</c:v>
                </c:pt>
                <c:pt idx="59">
                  <c:v>192.65306122448965</c:v>
                </c:pt>
                <c:pt idx="60">
                  <c:v>195.91836734693862</c:v>
                </c:pt>
                <c:pt idx="61">
                  <c:v>199.1836734693876</c:v>
                </c:pt>
                <c:pt idx="62">
                  <c:v>202.44897959183658</c:v>
                </c:pt>
                <c:pt idx="63">
                  <c:v>205.71428571428555</c:v>
                </c:pt>
                <c:pt idx="64">
                  <c:v>208.97959183673453</c:v>
                </c:pt>
                <c:pt idx="65">
                  <c:v>212.2448979591835</c:v>
                </c:pt>
                <c:pt idx="66">
                  <c:v>215.51020408163248</c:v>
                </c:pt>
                <c:pt idx="67">
                  <c:v>218.77551020408146</c:v>
                </c:pt>
                <c:pt idx="68">
                  <c:v>222.04081632653043</c:v>
                </c:pt>
                <c:pt idx="69">
                  <c:v>225.30612244897941</c:v>
                </c:pt>
                <c:pt idx="70">
                  <c:v>228.57142857142838</c:v>
                </c:pt>
                <c:pt idx="71">
                  <c:v>231.83673469387736</c:v>
                </c:pt>
                <c:pt idx="72">
                  <c:v>235.10204081632634</c:v>
                </c:pt>
                <c:pt idx="73">
                  <c:v>238.36734693877531</c:v>
                </c:pt>
                <c:pt idx="74">
                  <c:v>241.63265306122429</c:v>
                </c:pt>
                <c:pt idx="75">
                  <c:v>244.89795918367327</c:v>
                </c:pt>
                <c:pt idx="76">
                  <c:v>248.16326530612224</c:v>
                </c:pt>
                <c:pt idx="77">
                  <c:v>251.42857142857122</c:v>
                </c:pt>
                <c:pt idx="78">
                  <c:v>254.69387755102019</c:v>
                </c:pt>
                <c:pt idx="79">
                  <c:v>257.95918367346917</c:v>
                </c:pt>
                <c:pt idx="80">
                  <c:v>261.22448979591815</c:v>
                </c:pt>
                <c:pt idx="81">
                  <c:v>264.48979591836712</c:v>
                </c:pt>
                <c:pt idx="82">
                  <c:v>267.7551020408161</c:v>
                </c:pt>
                <c:pt idx="83">
                  <c:v>271.02040816326507</c:v>
                </c:pt>
                <c:pt idx="84">
                  <c:v>274.28571428571405</c:v>
                </c:pt>
                <c:pt idx="85">
                  <c:v>277.55102040816303</c:v>
                </c:pt>
                <c:pt idx="86">
                  <c:v>280.816326530612</c:v>
                </c:pt>
                <c:pt idx="87">
                  <c:v>284.08163265306098</c:v>
                </c:pt>
                <c:pt idx="88">
                  <c:v>287.34693877550995</c:v>
                </c:pt>
                <c:pt idx="89">
                  <c:v>290.61224489795893</c:v>
                </c:pt>
                <c:pt idx="90">
                  <c:v>293.87755102040791</c:v>
                </c:pt>
                <c:pt idx="91">
                  <c:v>297.14285714285688</c:v>
                </c:pt>
                <c:pt idx="92">
                  <c:v>300.40816326530586</c:v>
                </c:pt>
                <c:pt idx="93">
                  <c:v>303.67346938775484</c:v>
                </c:pt>
                <c:pt idx="94">
                  <c:v>306.93877551020381</c:v>
                </c:pt>
                <c:pt idx="95">
                  <c:v>310.20408163265279</c:v>
                </c:pt>
                <c:pt idx="96">
                  <c:v>313.46938775510176</c:v>
                </c:pt>
                <c:pt idx="97">
                  <c:v>316.73469387755074</c:v>
                </c:pt>
                <c:pt idx="98">
                  <c:v>319.99999999999972</c:v>
                </c:pt>
              </c:numCache>
            </c:numRef>
          </c:xVal>
          <c:yVal>
            <c:numRef>
              <c:f>'FGC-Evals'!$L$73:$DF$73</c:f>
              <c:numCache>
                <c:formatCode>General</c:formatCode>
                <c:ptCount val="99"/>
                <c:pt idx="0">
                  <c:v>32</c:v>
                </c:pt>
                <c:pt idx="1">
                  <c:v>18</c:v>
                </c:pt>
                <c:pt idx="2">
                  <c:v>31</c:v>
                </c:pt>
                <c:pt idx="3">
                  <c:v>20</c:v>
                </c:pt>
                <c:pt idx="4">
                  <c:v>22</c:v>
                </c:pt>
                <c:pt idx="5">
                  <c:v>22</c:v>
                </c:pt>
                <c:pt idx="6">
                  <c:v>35</c:v>
                </c:pt>
                <c:pt idx="7">
                  <c:v>22</c:v>
                </c:pt>
                <c:pt idx="8">
                  <c:v>22</c:v>
                </c:pt>
                <c:pt idx="9">
                  <c:v>26</c:v>
                </c:pt>
                <c:pt idx="10">
                  <c:v>15</c:v>
                </c:pt>
                <c:pt idx="11">
                  <c:v>30</c:v>
                </c:pt>
                <c:pt idx="12">
                  <c:v>23</c:v>
                </c:pt>
                <c:pt idx="13">
                  <c:v>44</c:v>
                </c:pt>
                <c:pt idx="14">
                  <c:v>27</c:v>
                </c:pt>
                <c:pt idx="15">
                  <c:v>26</c:v>
                </c:pt>
                <c:pt idx="16">
                  <c:v>42</c:v>
                </c:pt>
                <c:pt idx="17">
                  <c:v>27</c:v>
                </c:pt>
                <c:pt idx="18">
                  <c:v>11</c:v>
                </c:pt>
                <c:pt idx="19">
                  <c:v>30</c:v>
                </c:pt>
                <c:pt idx="20">
                  <c:v>34</c:v>
                </c:pt>
                <c:pt idx="21">
                  <c:v>24</c:v>
                </c:pt>
                <c:pt idx="22">
                  <c:v>31</c:v>
                </c:pt>
                <c:pt idx="23">
                  <c:v>27</c:v>
                </c:pt>
                <c:pt idx="24">
                  <c:v>26</c:v>
                </c:pt>
                <c:pt idx="25">
                  <c:v>22</c:v>
                </c:pt>
                <c:pt idx="26">
                  <c:v>28</c:v>
                </c:pt>
                <c:pt idx="27">
                  <c:v>12</c:v>
                </c:pt>
                <c:pt idx="28">
                  <c:v>28</c:v>
                </c:pt>
                <c:pt idx="29">
                  <c:v>21</c:v>
                </c:pt>
                <c:pt idx="30">
                  <c:v>37</c:v>
                </c:pt>
                <c:pt idx="31">
                  <c:v>23</c:v>
                </c:pt>
                <c:pt idx="32">
                  <c:v>37</c:v>
                </c:pt>
                <c:pt idx="33">
                  <c:v>42</c:v>
                </c:pt>
                <c:pt idx="34">
                  <c:v>21</c:v>
                </c:pt>
                <c:pt idx="35">
                  <c:v>33</c:v>
                </c:pt>
                <c:pt idx="36">
                  <c:v>26</c:v>
                </c:pt>
                <c:pt idx="37">
                  <c:v>30</c:v>
                </c:pt>
                <c:pt idx="38">
                  <c:v>19</c:v>
                </c:pt>
                <c:pt idx="39">
                  <c:v>28</c:v>
                </c:pt>
                <c:pt idx="40">
                  <c:v>16</c:v>
                </c:pt>
                <c:pt idx="41">
                  <c:v>18</c:v>
                </c:pt>
                <c:pt idx="42">
                  <c:v>23</c:v>
                </c:pt>
                <c:pt idx="43">
                  <c:v>23</c:v>
                </c:pt>
                <c:pt idx="44">
                  <c:v>25</c:v>
                </c:pt>
                <c:pt idx="45">
                  <c:v>26</c:v>
                </c:pt>
                <c:pt idx="46">
                  <c:v>32</c:v>
                </c:pt>
                <c:pt idx="47">
                  <c:v>38</c:v>
                </c:pt>
                <c:pt idx="48">
                  <c:v>27</c:v>
                </c:pt>
                <c:pt idx="49">
                  <c:v>22</c:v>
                </c:pt>
                <c:pt idx="50">
                  <c:v>28</c:v>
                </c:pt>
                <c:pt idx="51">
                  <c:v>21</c:v>
                </c:pt>
                <c:pt idx="52">
                  <c:v>23</c:v>
                </c:pt>
                <c:pt idx="53">
                  <c:v>16</c:v>
                </c:pt>
                <c:pt idx="54">
                  <c:v>29</c:v>
                </c:pt>
                <c:pt idx="55">
                  <c:v>31</c:v>
                </c:pt>
                <c:pt idx="56">
                  <c:v>31</c:v>
                </c:pt>
                <c:pt idx="57">
                  <c:v>35</c:v>
                </c:pt>
                <c:pt idx="58">
                  <c:v>20</c:v>
                </c:pt>
                <c:pt idx="59">
                  <c:v>20</c:v>
                </c:pt>
                <c:pt idx="60">
                  <c:v>16</c:v>
                </c:pt>
                <c:pt idx="61">
                  <c:v>26</c:v>
                </c:pt>
                <c:pt idx="62">
                  <c:v>33</c:v>
                </c:pt>
                <c:pt idx="63">
                  <c:v>27</c:v>
                </c:pt>
                <c:pt idx="64">
                  <c:v>25</c:v>
                </c:pt>
                <c:pt idx="65">
                  <c:v>12</c:v>
                </c:pt>
                <c:pt idx="66">
                  <c:v>18</c:v>
                </c:pt>
                <c:pt idx="67">
                  <c:v>25</c:v>
                </c:pt>
                <c:pt idx="68">
                  <c:v>16</c:v>
                </c:pt>
                <c:pt idx="69">
                  <c:v>38</c:v>
                </c:pt>
                <c:pt idx="70">
                  <c:v>20</c:v>
                </c:pt>
                <c:pt idx="71">
                  <c:v>28</c:v>
                </c:pt>
                <c:pt idx="72">
                  <c:v>23</c:v>
                </c:pt>
                <c:pt idx="73">
                  <c:v>24</c:v>
                </c:pt>
                <c:pt idx="74">
                  <c:v>23</c:v>
                </c:pt>
                <c:pt idx="75">
                  <c:v>23</c:v>
                </c:pt>
                <c:pt idx="76">
                  <c:v>28</c:v>
                </c:pt>
                <c:pt idx="77">
                  <c:v>36</c:v>
                </c:pt>
                <c:pt idx="78">
                  <c:v>25</c:v>
                </c:pt>
                <c:pt idx="79">
                  <c:v>32</c:v>
                </c:pt>
                <c:pt idx="80">
                  <c:v>37</c:v>
                </c:pt>
                <c:pt idx="81">
                  <c:v>28</c:v>
                </c:pt>
                <c:pt idx="82">
                  <c:v>39</c:v>
                </c:pt>
                <c:pt idx="83">
                  <c:v>36</c:v>
                </c:pt>
                <c:pt idx="84">
                  <c:v>39</c:v>
                </c:pt>
                <c:pt idx="85">
                  <c:v>48</c:v>
                </c:pt>
                <c:pt idx="86">
                  <c:v>44</c:v>
                </c:pt>
                <c:pt idx="87">
                  <c:v>82</c:v>
                </c:pt>
                <c:pt idx="88">
                  <c:v>63</c:v>
                </c:pt>
                <c:pt idx="89">
                  <c:v>70</c:v>
                </c:pt>
                <c:pt idx="90">
                  <c:v>95</c:v>
                </c:pt>
                <c:pt idx="91">
                  <c:v>92</c:v>
                </c:pt>
                <c:pt idx="92">
                  <c:v>121</c:v>
                </c:pt>
                <c:pt idx="93">
                  <c:v>112</c:v>
                </c:pt>
                <c:pt idx="94">
                  <c:v>156</c:v>
                </c:pt>
                <c:pt idx="95">
                  <c:v>178</c:v>
                </c:pt>
                <c:pt idx="96">
                  <c:v>241</c:v>
                </c:pt>
                <c:pt idx="97">
                  <c:v>257</c:v>
                </c:pt>
                <c:pt idx="98">
                  <c:v>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2C-43E5-B3F3-C84442238A25}"/>
            </c:ext>
          </c:extLst>
        </c:ser>
        <c:ser>
          <c:idx val="2"/>
          <c:order val="2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'FGC-Evals'!$L$66:$DB$66</c:f>
              <c:numCache>
                <c:formatCode>General</c:formatCode>
                <c:ptCount val="95"/>
                <c:pt idx="0">
                  <c:v>0</c:v>
                </c:pt>
                <c:pt idx="1">
                  <c:v>3.1914893617021276</c:v>
                </c:pt>
                <c:pt idx="2">
                  <c:v>6.3829787234042552</c:v>
                </c:pt>
                <c:pt idx="3">
                  <c:v>9.5744680851063819</c:v>
                </c:pt>
                <c:pt idx="4">
                  <c:v>12.76595744680851</c:v>
                </c:pt>
                <c:pt idx="5">
                  <c:v>15.957446808510639</c:v>
                </c:pt>
                <c:pt idx="6">
                  <c:v>19.148936170212767</c:v>
                </c:pt>
                <c:pt idx="7">
                  <c:v>22.340425531914896</c:v>
                </c:pt>
                <c:pt idx="8">
                  <c:v>25.531914893617024</c:v>
                </c:pt>
                <c:pt idx="9">
                  <c:v>28.723404255319153</c:v>
                </c:pt>
                <c:pt idx="10">
                  <c:v>31.914893617021281</c:v>
                </c:pt>
                <c:pt idx="11">
                  <c:v>35.10638297872341</c:v>
                </c:pt>
                <c:pt idx="12">
                  <c:v>38.297872340425535</c:v>
                </c:pt>
                <c:pt idx="13">
                  <c:v>41.48936170212766</c:v>
                </c:pt>
                <c:pt idx="14">
                  <c:v>44.680851063829785</c:v>
                </c:pt>
                <c:pt idx="15">
                  <c:v>47.87234042553191</c:v>
                </c:pt>
                <c:pt idx="16">
                  <c:v>51.063829787234035</c:v>
                </c:pt>
                <c:pt idx="17">
                  <c:v>54.255319148936159</c:v>
                </c:pt>
                <c:pt idx="18">
                  <c:v>57.446808510638284</c:v>
                </c:pt>
                <c:pt idx="19">
                  <c:v>60.638297872340409</c:v>
                </c:pt>
                <c:pt idx="20">
                  <c:v>63.829787234042534</c:v>
                </c:pt>
                <c:pt idx="21">
                  <c:v>67.021276595744666</c:v>
                </c:pt>
                <c:pt idx="22">
                  <c:v>70.212765957446791</c:v>
                </c:pt>
                <c:pt idx="23">
                  <c:v>73.404255319148916</c:v>
                </c:pt>
                <c:pt idx="24">
                  <c:v>76.595744680851041</c:v>
                </c:pt>
                <c:pt idx="25">
                  <c:v>79.787234042553166</c:v>
                </c:pt>
                <c:pt idx="26">
                  <c:v>82.978723404255291</c:v>
                </c:pt>
                <c:pt idx="27">
                  <c:v>86.170212765957416</c:v>
                </c:pt>
                <c:pt idx="28">
                  <c:v>89.361702127659541</c:v>
                </c:pt>
                <c:pt idx="29">
                  <c:v>92.553191489361666</c:v>
                </c:pt>
                <c:pt idx="30">
                  <c:v>95.744680851063791</c:v>
                </c:pt>
                <c:pt idx="31">
                  <c:v>98.936170212765916</c:v>
                </c:pt>
                <c:pt idx="32">
                  <c:v>102.12765957446804</c:v>
                </c:pt>
                <c:pt idx="33">
                  <c:v>105.31914893617017</c:v>
                </c:pt>
                <c:pt idx="34">
                  <c:v>108.51063829787229</c:v>
                </c:pt>
                <c:pt idx="35">
                  <c:v>111.70212765957442</c:v>
                </c:pt>
                <c:pt idx="36">
                  <c:v>114.89361702127654</c:v>
                </c:pt>
                <c:pt idx="37">
                  <c:v>118.08510638297867</c:v>
                </c:pt>
                <c:pt idx="38">
                  <c:v>121.27659574468079</c:v>
                </c:pt>
                <c:pt idx="39">
                  <c:v>124.46808510638292</c:v>
                </c:pt>
                <c:pt idx="40">
                  <c:v>127.65957446808504</c:v>
                </c:pt>
                <c:pt idx="41">
                  <c:v>130.85106382978717</c:v>
                </c:pt>
                <c:pt idx="42">
                  <c:v>134.0425531914893</c:v>
                </c:pt>
                <c:pt idx="43">
                  <c:v>137.23404255319144</c:v>
                </c:pt>
                <c:pt idx="44">
                  <c:v>140.42553191489358</c:v>
                </c:pt>
                <c:pt idx="45">
                  <c:v>143.61702127659572</c:v>
                </c:pt>
                <c:pt idx="46">
                  <c:v>146.80851063829786</c:v>
                </c:pt>
                <c:pt idx="47">
                  <c:v>150</c:v>
                </c:pt>
                <c:pt idx="48">
                  <c:v>153.19148936170214</c:v>
                </c:pt>
                <c:pt idx="49">
                  <c:v>156.38297872340428</c:v>
                </c:pt>
                <c:pt idx="50">
                  <c:v>159.57446808510642</c:v>
                </c:pt>
                <c:pt idx="51">
                  <c:v>162.76595744680856</c:v>
                </c:pt>
                <c:pt idx="52">
                  <c:v>165.9574468085107</c:v>
                </c:pt>
                <c:pt idx="53">
                  <c:v>169.14893617021283</c:v>
                </c:pt>
                <c:pt idx="54">
                  <c:v>172.34042553191497</c:v>
                </c:pt>
                <c:pt idx="55">
                  <c:v>175.53191489361711</c:v>
                </c:pt>
                <c:pt idx="56">
                  <c:v>178.72340425531925</c:v>
                </c:pt>
                <c:pt idx="57">
                  <c:v>181.91489361702139</c:v>
                </c:pt>
                <c:pt idx="58">
                  <c:v>185.10638297872353</c:v>
                </c:pt>
                <c:pt idx="59">
                  <c:v>188.29787234042567</c:v>
                </c:pt>
                <c:pt idx="60">
                  <c:v>191.48936170212781</c:v>
                </c:pt>
                <c:pt idx="61">
                  <c:v>194.68085106382995</c:v>
                </c:pt>
                <c:pt idx="62">
                  <c:v>197.87234042553209</c:v>
                </c:pt>
                <c:pt idx="63">
                  <c:v>201.06382978723423</c:v>
                </c:pt>
                <c:pt idx="64">
                  <c:v>204.25531914893637</c:v>
                </c:pt>
                <c:pt idx="65">
                  <c:v>207.4468085106385</c:v>
                </c:pt>
                <c:pt idx="66">
                  <c:v>210.63829787234064</c:v>
                </c:pt>
                <c:pt idx="67">
                  <c:v>213.82978723404278</c:v>
                </c:pt>
                <c:pt idx="68">
                  <c:v>217.02127659574492</c:v>
                </c:pt>
                <c:pt idx="69">
                  <c:v>220.21276595744706</c:v>
                </c:pt>
                <c:pt idx="70">
                  <c:v>223.4042553191492</c:v>
                </c:pt>
                <c:pt idx="71">
                  <c:v>226.59574468085134</c:v>
                </c:pt>
                <c:pt idx="72">
                  <c:v>229.78723404255348</c:v>
                </c:pt>
                <c:pt idx="73">
                  <c:v>232.97872340425562</c:v>
                </c:pt>
                <c:pt idx="74">
                  <c:v>236.17021276595776</c:v>
                </c:pt>
                <c:pt idx="75">
                  <c:v>239.3617021276599</c:v>
                </c:pt>
                <c:pt idx="76">
                  <c:v>242.55319148936204</c:v>
                </c:pt>
                <c:pt idx="77">
                  <c:v>245.74468085106417</c:v>
                </c:pt>
                <c:pt idx="78">
                  <c:v>248.93617021276631</c:v>
                </c:pt>
                <c:pt idx="79">
                  <c:v>252.12765957446845</c:v>
                </c:pt>
                <c:pt idx="80">
                  <c:v>255.31914893617059</c:v>
                </c:pt>
                <c:pt idx="81">
                  <c:v>258.51063829787273</c:v>
                </c:pt>
                <c:pt idx="82">
                  <c:v>261.70212765957484</c:v>
                </c:pt>
                <c:pt idx="83">
                  <c:v>264.89361702127695</c:v>
                </c:pt>
                <c:pt idx="84">
                  <c:v>268.08510638297906</c:v>
                </c:pt>
                <c:pt idx="85">
                  <c:v>271.27659574468117</c:v>
                </c:pt>
                <c:pt idx="86">
                  <c:v>274.46808510638328</c:v>
                </c:pt>
                <c:pt idx="87">
                  <c:v>277.6595744680854</c:v>
                </c:pt>
                <c:pt idx="88">
                  <c:v>280.85106382978751</c:v>
                </c:pt>
                <c:pt idx="89">
                  <c:v>284.04255319148962</c:v>
                </c:pt>
                <c:pt idx="90">
                  <c:v>287.23404255319173</c:v>
                </c:pt>
                <c:pt idx="91">
                  <c:v>290.42553191489384</c:v>
                </c:pt>
                <c:pt idx="92">
                  <c:v>293.61702127659595</c:v>
                </c:pt>
                <c:pt idx="93">
                  <c:v>296.80851063829806</c:v>
                </c:pt>
                <c:pt idx="94">
                  <c:v>300.00000000000017</c:v>
                </c:pt>
              </c:numCache>
            </c:numRef>
          </c:xVal>
          <c:yVal>
            <c:numRef>
              <c:f>'FGC-Evals'!$L$68:$DB$68</c:f>
              <c:numCache>
                <c:formatCode>General</c:formatCode>
                <c:ptCount val="95"/>
                <c:pt idx="0">
                  <c:v>32</c:v>
                </c:pt>
                <c:pt idx="1">
                  <c:v>26</c:v>
                </c:pt>
                <c:pt idx="2">
                  <c:v>26</c:v>
                </c:pt>
                <c:pt idx="3">
                  <c:v>22</c:v>
                </c:pt>
                <c:pt idx="4">
                  <c:v>19</c:v>
                </c:pt>
                <c:pt idx="5">
                  <c:v>26</c:v>
                </c:pt>
                <c:pt idx="6">
                  <c:v>24</c:v>
                </c:pt>
                <c:pt idx="7">
                  <c:v>33</c:v>
                </c:pt>
                <c:pt idx="8">
                  <c:v>25</c:v>
                </c:pt>
                <c:pt idx="9">
                  <c:v>15</c:v>
                </c:pt>
                <c:pt idx="10">
                  <c:v>17</c:v>
                </c:pt>
                <c:pt idx="11">
                  <c:v>28</c:v>
                </c:pt>
                <c:pt idx="12">
                  <c:v>34</c:v>
                </c:pt>
                <c:pt idx="13">
                  <c:v>20</c:v>
                </c:pt>
                <c:pt idx="14">
                  <c:v>18</c:v>
                </c:pt>
                <c:pt idx="15">
                  <c:v>24</c:v>
                </c:pt>
                <c:pt idx="16">
                  <c:v>27</c:v>
                </c:pt>
                <c:pt idx="17">
                  <c:v>19</c:v>
                </c:pt>
                <c:pt idx="18">
                  <c:v>23</c:v>
                </c:pt>
                <c:pt idx="19">
                  <c:v>10</c:v>
                </c:pt>
                <c:pt idx="20">
                  <c:v>22</c:v>
                </c:pt>
                <c:pt idx="21">
                  <c:v>20</c:v>
                </c:pt>
                <c:pt idx="22">
                  <c:v>14</c:v>
                </c:pt>
                <c:pt idx="23">
                  <c:v>17</c:v>
                </c:pt>
                <c:pt idx="24">
                  <c:v>27</c:v>
                </c:pt>
                <c:pt idx="25">
                  <c:v>24</c:v>
                </c:pt>
                <c:pt idx="26">
                  <c:v>13</c:v>
                </c:pt>
                <c:pt idx="27">
                  <c:v>12</c:v>
                </c:pt>
                <c:pt idx="28">
                  <c:v>43</c:v>
                </c:pt>
                <c:pt idx="29">
                  <c:v>16</c:v>
                </c:pt>
                <c:pt idx="30">
                  <c:v>45</c:v>
                </c:pt>
                <c:pt idx="31">
                  <c:v>25</c:v>
                </c:pt>
                <c:pt idx="32">
                  <c:v>39</c:v>
                </c:pt>
                <c:pt idx="33">
                  <c:v>23</c:v>
                </c:pt>
                <c:pt idx="34">
                  <c:v>29</c:v>
                </c:pt>
                <c:pt idx="35">
                  <c:v>17</c:v>
                </c:pt>
                <c:pt idx="36">
                  <c:v>32</c:v>
                </c:pt>
                <c:pt idx="37">
                  <c:v>18</c:v>
                </c:pt>
                <c:pt idx="38">
                  <c:v>19</c:v>
                </c:pt>
                <c:pt idx="39">
                  <c:v>30</c:v>
                </c:pt>
                <c:pt idx="40">
                  <c:v>22</c:v>
                </c:pt>
                <c:pt idx="41">
                  <c:v>24</c:v>
                </c:pt>
                <c:pt idx="42">
                  <c:v>20</c:v>
                </c:pt>
                <c:pt idx="43">
                  <c:v>26</c:v>
                </c:pt>
                <c:pt idx="44">
                  <c:v>22</c:v>
                </c:pt>
                <c:pt idx="45">
                  <c:v>22</c:v>
                </c:pt>
                <c:pt idx="46">
                  <c:v>28</c:v>
                </c:pt>
                <c:pt idx="47">
                  <c:v>24</c:v>
                </c:pt>
                <c:pt idx="48">
                  <c:v>36</c:v>
                </c:pt>
                <c:pt idx="49">
                  <c:v>42</c:v>
                </c:pt>
                <c:pt idx="50">
                  <c:v>20</c:v>
                </c:pt>
                <c:pt idx="51">
                  <c:v>41</c:v>
                </c:pt>
                <c:pt idx="52">
                  <c:v>18</c:v>
                </c:pt>
                <c:pt idx="53">
                  <c:v>19</c:v>
                </c:pt>
                <c:pt idx="54">
                  <c:v>17</c:v>
                </c:pt>
                <c:pt idx="55">
                  <c:v>38</c:v>
                </c:pt>
                <c:pt idx="56">
                  <c:v>35</c:v>
                </c:pt>
                <c:pt idx="57">
                  <c:v>35</c:v>
                </c:pt>
                <c:pt idx="58">
                  <c:v>38</c:v>
                </c:pt>
                <c:pt idx="59">
                  <c:v>19</c:v>
                </c:pt>
                <c:pt idx="60">
                  <c:v>23</c:v>
                </c:pt>
                <c:pt idx="61">
                  <c:v>32</c:v>
                </c:pt>
                <c:pt idx="62">
                  <c:v>20</c:v>
                </c:pt>
                <c:pt idx="63">
                  <c:v>20</c:v>
                </c:pt>
                <c:pt idx="64">
                  <c:v>15</c:v>
                </c:pt>
                <c:pt idx="65">
                  <c:v>26</c:v>
                </c:pt>
                <c:pt idx="66">
                  <c:v>24</c:v>
                </c:pt>
                <c:pt idx="67">
                  <c:v>36</c:v>
                </c:pt>
                <c:pt idx="68">
                  <c:v>13</c:v>
                </c:pt>
                <c:pt idx="69">
                  <c:v>23</c:v>
                </c:pt>
                <c:pt idx="70">
                  <c:v>36</c:v>
                </c:pt>
                <c:pt idx="71">
                  <c:v>19</c:v>
                </c:pt>
                <c:pt idx="72">
                  <c:v>36</c:v>
                </c:pt>
                <c:pt idx="73">
                  <c:v>32</c:v>
                </c:pt>
                <c:pt idx="74">
                  <c:v>36</c:v>
                </c:pt>
                <c:pt idx="75">
                  <c:v>32</c:v>
                </c:pt>
                <c:pt idx="76">
                  <c:v>42</c:v>
                </c:pt>
                <c:pt idx="77">
                  <c:v>34</c:v>
                </c:pt>
                <c:pt idx="78">
                  <c:v>50</c:v>
                </c:pt>
                <c:pt idx="79">
                  <c:v>38</c:v>
                </c:pt>
                <c:pt idx="80">
                  <c:v>44</c:v>
                </c:pt>
                <c:pt idx="81">
                  <c:v>61</c:v>
                </c:pt>
                <c:pt idx="82">
                  <c:v>69</c:v>
                </c:pt>
                <c:pt idx="83">
                  <c:v>76</c:v>
                </c:pt>
                <c:pt idx="84">
                  <c:v>94</c:v>
                </c:pt>
                <c:pt idx="85">
                  <c:v>87</c:v>
                </c:pt>
                <c:pt idx="86">
                  <c:v>129</c:v>
                </c:pt>
                <c:pt idx="87">
                  <c:v>117</c:v>
                </c:pt>
                <c:pt idx="88">
                  <c:v>147</c:v>
                </c:pt>
                <c:pt idx="89">
                  <c:v>183</c:v>
                </c:pt>
                <c:pt idx="90">
                  <c:v>198</c:v>
                </c:pt>
                <c:pt idx="91">
                  <c:v>248</c:v>
                </c:pt>
                <c:pt idx="92">
                  <c:v>316</c:v>
                </c:pt>
                <c:pt idx="93">
                  <c:v>368</c:v>
                </c:pt>
                <c:pt idx="94">
                  <c:v>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2C-43E5-B3F3-C84442238A25}"/>
            </c:ext>
          </c:extLst>
        </c:ser>
        <c:ser>
          <c:idx val="3"/>
          <c:order val="3"/>
          <c:tx>
            <c:v>Black-body radiation</c:v>
          </c:tx>
          <c:spPr>
            <a:ln w="3175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'FGC-Evals'!$L$92:$EG$92</c:f>
              <c:numCache>
                <c:formatCode>General</c:formatCode>
                <c:ptCount val="126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28</c:v>
                </c:pt>
                <c:pt idx="8">
                  <c:v>32</c:v>
                </c:pt>
                <c:pt idx="9">
                  <c:v>36</c:v>
                </c:pt>
                <c:pt idx="10">
                  <c:v>40</c:v>
                </c:pt>
                <c:pt idx="11">
                  <c:v>44</c:v>
                </c:pt>
                <c:pt idx="12">
                  <c:v>48</c:v>
                </c:pt>
                <c:pt idx="13">
                  <c:v>52</c:v>
                </c:pt>
                <c:pt idx="14">
                  <c:v>56</c:v>
                </c:pt>
                <c:pt idx="15">
                  <c:v>60</c:v>
                </c:pt>
                <c:pt idx="16">
                  <c:v>64</c:v>
                </c:pt>
                <c:pt idx="17">
                  <c:v>68</c:v>
                </c:pt>
                <c:pt idx="18">
                  <c:v>72</c:v>
                </c:pt>
                <c:pt idx="19">
                  <c:v>76</c:v>
                </c:pt>
                <c:pt idx="20">
                  <c:v>80</c:v>
                </c:pt>
                <c:pt idx="21">
                  <c:v>84</c:v>
                </c:pt>
                <c:pt idx="22">
                  <c:v>88</c:v>
                </c:pt>
                <c:pt idx="23">
                  <c:v>92</c:v>
                </c:pt>
                <c:pt idx="24">
                  <c:v>96</c:v>
                </c:pt>
                <c:pt idx="25">
                  <c:v>100</c:v>
                </c:pt>
                <c:pt idx="26">
                  <c:v>104</c:v>
                </c:pt>
                <c:pt idx="27">
                  <c:v>108</c:v>
                </c:pt>
                <c:pt idx="28">
                  <c:v>112</c:v>
                </c:pt>
                <c:pt idx="29">
                  <c:v>116</c:v>
                </c:pt>
                <c:pt idx="30">
                  <c:v>120</c:v>
                </c:pt>
                <c:pt idx="31">
                  <c:v>124</c:v>
                </c:pt>
                <c:pt idx="32">
                  <c:v>128</c:v>
                </c:pt>
                <c:pt idx="33">
                  <c:v>132</c:v>
                </c:pt>
                <c:pt idx="34">
                  <c:v>136</c:v>
                </c:pt>
                <c:pt idx="35">
                  <c:v>140</c:v>
                </c:pt>
                <c:pt idx="36">
                  <c:v>144</c:v>
                </c:pt>
                <c:pt idx="37">
                  <c:v>148</c:v>
                </c:pt>
                <c:pt idx="38">
                  <c:v>152</c:v>
                </c:pt>
                <c:pt idx="39">
                  <c:v>156</c:v>
                </c:pt>
                <c:pt idx="40">
                  <c:v>160</c:v>
                </c:pt>
                <c:pt idx="41">
                  <c:v>164</c:v>
                </c:pt>
                <c:pt idx="42">
                  <c:v>168</c:v>
                </c:pt>
                <c:pt idx="43">
                  <c:v>172</c:v>
                </c:pt>
                <c:pt idx="44">
                  <c:v>176</c:v>
                </c:pt>
                <c:pt idx="45">
                  <c:v>180</c:v>
                </c:pt>
                <c:pt idx="46">
                  <c:v>184</c:v>
                </c:pt>
                <c:pt idx="47">
                  <c:v>188</c:v>
                </c:pt>
                <c:pt idx="48">
                  <c:v>192</c:v>
                </c:pt>
                <c:pt idx="49">
                  <c:v>196</c:v>
                </c:pt>
                <c:pt idx="50">
                  <c:v>200</c:v>
                </c:pt>
                <c:pt idx="51">
                  <c:v>204</c:v>
                </c:pt>
                <c:pt idx="52">
                  <c:v>208</c:v>
                </c:pt>
                <c:pt idx="53">
                  <c:v>212</c:v>
                </c:pt>
                <c:pt idx="54">
                  <c:v>216</c:v>
                </c:pt>
                <c:pt idx="55">
                  <c:v>220</c:v>
                </c:pt>
                <c:pt idx="56">
                  <c:v>224</c:v>
                </c:pt>
                <c:pt idx="57">
                  <c:v>228</c:v>
                </c:pt>
                <c:pt idx="58">
                  <c:v>232</c:v>
                </c:pt>
                <c:pt idx="59">
                  <c:v>236</c:v>
                </c:pt>
                <c:pt idx="60">
                  <c:v>240</c:v>
                </c:pt>
                <c:pt idx="61">
                  <c:v>244</c:v>
                </c:pt>
                <c:pt idx="62">
                  <c:v>248</c:v>
                </c:pt>
                <c:pt idx="63">
                  <c:v>252</c:v>
                </c:pt>
                <c:pt idx="64">
                  <c:v>256</c:v>
                </c:pt>
                <c:pt idx="65">
                  <c:v>260</c:v>
                </c:pt>
                <c:pt idx="66">
                  <c:v>264</c:v>
                </c:pt>
                <c:pt idx="67">
                  <c:v>268</c:v>
                </c:pt>
                <c:pt idx="68">
                  <c:v>272</c:v>
                </c:pt>
                <c:pt idx="69">
                  <c:v>276</c:v>
                </c:pt>
                <c:pt idx="70">
                  <c:v>280</c:v>
                </c:pt>
                <c:pt idx="71">
                  <c:v>284</c:v>
                </c:pt>
                <c:pt idx="72">
                  <c:v>288</c:v>
                </c:pt>
                <c:pt idx="73">
                  <c:v>292</c:v>
                </c:pt>
                <c:pt idx="74">
                  <c:v>296</c:v>
                </c:pt>
                <c:pt idx="75">
                  <c:v>300</c:v>
                </c:pt>
                <c:pt idx="76">
                  <c:v>304</c:v>
                </c:pt>
                <c:pt idx="77">
                  <c:v>308</c:v>
                </c:pt>
                <c:pt idx="78">
                  <c:v>312</c:v>
                </c:pt>
                <c:pt idx="79">
                  <c:v>316</c:v>
                </c:pt>
                <c:pt idx="80">
                  <c:v>320</c:v>
                </c:pt>
                <c:pt idx="81">
                  <c:v>324</c:v>
                </c:pt>
                <c:pt idx="82">
                  <c:v>328</c:v>
                </c:pt>
                <c:pt idx="83">
                  <c:v>332</c:v>
                </c:pt>
                <c:pt idx="84">
                  <c:v>336</c:v>
                </c:pt>
                <c:pt idx="85">
                  <c:v>340</c:v>
                </c:pt>
                <c:pt idx="86">
                  <c:v>344</c:v>
                </c:pt>
                <c:pt idx="87">
                  <c:v>348</c:v>
                </c:pt>
                <c:pt idx="88">
                  <c:v>352</c:v>
                </c:pt>
                <c:pt idx="89">
                  <c:v>356</c:v>
                </c:pt>
                <c:pt idx="90">
                  <c:v>360</c:v>
                </c:pt>
                <c:pt idx="91">
                  <c:v>364</c:v>
                </c:pt>
                <c:pt idx="92">
                  <c:v>368</c:v>
                </c:pt>
                <c:pt idx="93">
                  <c:v>372</c:v>
                </c:pt>
                <c:pt idx="94">
                  <c:v>376</c:v>
                </c:pt>
                <c:pt idx="95">
                  <c:v>380</c:v>
                </c:pt>
                <c:pt idx="96">
                  <c:v>384</c:v>
                </c:pt>
                <c:pt idx="97">
                  <c:v>388</c:v>
                </c:pt>
                <c:pt idx="98">
                  <c:v>392</c:v>
                </c:pt>
                <c:pt idx="99">
                  <c:v>396</c:v>
                </c:pt>
                <c:pt idx="100">
                  <c:v>400</c:v>
                </c:pt>
                <c:pt idx="101">
                  <c:v>404</c:v>
                </c:pt>
                <c:pt idx="102">
                  <c:v>408</c:v>
                </c:pt>
                <c:pt idx="103">
                  <c:v>412</c:v>
                </c:pt>
                <c:pt idx="104">
                  <c:v>416</c:v>
                </c:pt>
                <c:pt idx="105">
                  <c:v>420</c:v>
                </c:pt>
                <c:pt idx="106">
                  <c:v>424</c:v>
                </c:pt>
                <c:pt idx="107">
                  <c:v>428</c:v>
                </c:pt>
                <c:pt idx="108">
                  <c:v>432</c:v>
                </c:pt>
                <c:pt idx="109">
                  <c:v>436</c:v>
                </c:pt>
                <c:pt idx="110">
                  <c:v>440</c:v>
                </c:pt>
                <c:pt idx="111">
                  <c:v>444</c:v>
                </c:pt>
                <c:pt idx="112">
                  <c:v>448</c:v>
                </c:pt>
                <c:pt idx="113">
                  <c:v>452</c:v>
                </c:pt>
                <c:pt idx="114">
                  <c:v>456</c:v>
                </c:pt>
                <c:pt idx="115">
                  <c:v>460</c:v>
                </c:pt>
                <c:pt idx="116">
                  <c:v>464</c:v>
                </c:pt>
                <c:pt idx="117">
                  <c:v>468</c:v>
                </c:pt>
                <c:pt idx="118">
                  <c:v>472</c:v>
                </c:pt>
                <c:pt idx="119">
                  <c:v>476</c:v>
                </c:pt>
                <c:pt idx="120">
                  <c:v>480</c:v>
                </c:pt>
                <c:pt idx="121">
                  <c:v>484</c:v>
                </c:pt>
                <c:pt idx="122">
                  <c:v>488</c:v>
                </c:pt>
                <c:pt idx="123">
                  <c:v>492</c:v>
                </c:pt>
                <c:pt idx="124">
                  <c:v>496</c:v>
                </c:pt>
                <c:pt idx="125">
                  <c:v>500</c:v>
                </c:pt>
              </c:numCache>
            </c:numRef>
          </c:xVal>
          <c:yVal>
            <c:numRef>
              <c:f>'FGC-Evals'!$L$93:$EG$93</c:f>
              <c:numCache>
                <c:formatCode>General</c:formatCode>
                <c:ptCount val="126"/>
                <c:pt idx="0">
                  <c:v>36</c:v>
                </c:pt>
                <c:pt idx="1">
                  <c:v>33</c:v>
                </c:pt>
                <c:pt idx="2">
                  <c:v>24</c:v>
                </c:pt>
                <c:pt idx="3">
                  <c:v>32</c:v>
                </c:pt>
                <c:pt idx="4">
                  <c:v>27</c:v>
                </c:pt>
                <c:pt idx="5">
                  <c:v>34</c:v>
                </c:pt>
                <c:pt idx="6">
                  <c:v>23</c:v>
                </c:pt>
                <c:pt idx="7">
                  <c:v>42</c:v>
                </c:pt>
                <c:pt idx="8">
                  <c:v>17</c:v>
                </c:pt>
                <c:pt idx="9">
                  <c:v>34</c:v>
                </c:pt>
                <c:pt idx="10">
                  <c:v>39</c:v>
                </c:pt>
                <c:pt idx="11">
                  <c:v>36</c:v>
                </c:pt>
                <c:pt idx="12">
                  <c:v>43</c:v>
                </c:pt>
                <c:pt idx="13">
                  <c:v>39</c:v>
                </c:pt>
                <c:pt idx="14">
                  <c:v>32</c:v>
                </c:pt>
                <c:pt idx="15">
                  <c:v>32</c:v>
                </c:pt>
                <c:pt idx="16">
                  <c:v>26</c:v>
                </c:pt>
                <c:pt idx="17">
                  <c:v>29</c:v>
                </c:pt>
                <c:pt idx="18">
                  <c:v>30</c:v>
                </c:pt>
                <c:pt idx="19">
                  <c:v>25</c:v>
                </c:pt>
                <c:pt idx="20">
                  <c:v>32</c:v>
                </c:pt>
                <c:pt idx="21">
                  <c:v>26</c:v>
                </c:pt>
                <c:pt idx="22">
                  <c:v>18</c:v>
                </c:pt>
                <c:pt idx="23">
                  <c:v>27</c:v>
                </c:pt>
                <c:pt idx="24">
                  <c:v>28</c:v>
                </c:pt>
                <c:pt idx="25">
                  <c:v>38</c:v>
                </c:pt>
                <c:pt idx="26">
                  <c:v>31</c:v>
                </c:pt>
                <c:pt idx="27">
                  <c:v>24</c:v>
                </c:pt>
                <c:pt idx="28">
                  <c:v>44</c:v>
                </c:pt>
                <c:pt idx="29">
                  <c:v>29</c:v>
                </c:pt>
                <c:pt idx="30">
                  <c:v>26</c:v>
                </c:pt>
                <c:pt idx="31">
                  <c:v>32</c:v>
                </c:pt>
                <c:pt idx="32">
                  <c:v>41</c:v>
                </c:pt>
                <c:pt idx="33">
                  <c:v>30</c:v>
                </c:pt>
                <c:pt idx="34">
                  <c:v>30</c:v>
                </c:pt>
                <c:pt idx="35">
                  <c:v>31</c:v>
                </c:pt>
                <c:pt idx="36">
                  <c:v>48</c:v>
                </c:pt>
                <c:pt idx="37">
                  <c:v>44</c:v>
                </c:pt>
                <c:pt idx="38">
                  <c:v>36</c:v>
                </c:pt>
                <c:pt idx="39">
                  <c:v>33</c:v>
                </c:pt>
                <c:pt idx="40">
                  <c:v>25</c:v>
                </c:pt>
                <c:pt idx="41">
                  <c:v>30</c:v>
                </c:pt>
                <c:pt idx="42">
                  <c:v>20</c:v>
                </c:pt>
                <c:pt idx="43">
                  <c:v>29</c:v>
                </c:pt>
                <c:pt idx="44">
                  <c:v>37</c:v>
                </c:pt>
                <c:pt idx="45">
                  <c:v>43</c:v>
                </c:pt>
                <c:pt idx="46">
                  <c:v>38</c:v>
                </c:pt>
                <c:pt idx="47">
                  <c:v>40</c:v>
                </c:pt>
                <c:pt idx="48">
                  <c:v>39</c:v>
                </c:pt>
                <c:pt idx="49">
                  <c:v>29</c:v>
                </c:pt>
                <c:pt idx="50">
                  <c:v>31</c:v>
                </c:pt>
                <c:pt idx="51">
                  <c:v>37</c:v>
                </c:pt>
                <c:pt idx="52">
                  <c:v>32</c:v>
                </c:pt>
                <c:pt idx="53">
                  <c:v>35</c:v>
                </c:pt>
                <c:pt idx="54">
                  <c:v>40</c:v>
                </c:pt>
                <c:pt idx="55">
                  <c:v>36</c:v>
                </c:pt>
                <c:pt idx="56">
                  <c:v>29</c:v>
                </c:pt>
                <c:pt idx="57">
                  <c:v>46</c:v>
                </c:pt>
                <c:pt idx="58">
                  <c:v>32</c:v>
                </c:pt>
                <c:pt idx="59">
                  <c:v>35</c:v>
                </c:pt>
                <c:pt idx="60">
                  <c:v>29</c:v>
                </c:pt>
                <c:pt idx="61">
                  <c:v>51</c:v>
                </c:pt>
                <c:pt idx="62">
                  <c:v>20</c:v>
                </c:pt>
                <c:pt idx="63">
                  <c:v>47</c:v>
                </c:pt>
                <c:pt idx="64">
                  <c:v>49</c:v>
                </c:pt>
                <c:pt idx="65">
                  <c:v>37</c:v>
                </c:pt>
                <c:pt idx="66">
                  <c:v>39</c:v>
                </c:pt>
                <c:pt idx="67">
                  <c:v>59</c:v>
                </c:pt>
                <c:pt idx="68">
                  <c:v>32</c:v>
                </c:pt>
                <c:pt idx="69">
                  <c:v>40</c:v>
                </c:pt>
                <c:pt idx="70">
                  <c:v>48</c:v>
                </c:pt>
                <c:pt idx="71">
                  <c:v>51</c:v>
                </c:pt>
                <c:pt idx="72">
                  <c:v>39</c:v>
                </c:pt>
                <c:pt idx="73">
                  <c:v>40</c:v>
                </c:pt>
                <c:pt idx="74">
                  <c:v>34</c:v>
                </c:pt>
                <c:pt idx="75">
                  <c:v>41</c:v>
                </c:pt>
                <c:pt idx="76">
                  <c:v>49</c:v>
                </c:pt>
                <c:pt idx="77">
                  <c:v>43</c:v>
                </c:pt>
                <c:pt idx="78">
                  <c:v>47</c:v>
                </c:pt>
                <c:pt idx="79">
                  <c:v>34</c:v>
                </c:pt>
                <c:pt idx="80">
                  <c:v>59</c:v>
                </c:pt>
                <c:pt idx="81">
                  <c:v>55</c:v>
                </c:pt>
                <c:pt idx="82">
                  <c:v>65</c:v>
                </c:pt>
                <c:pt idx="83">
                  <c:v>52</c:v>
                </c:pt>
                <c:pt idx="84">
                  <c:v>49</c:v>
                </c:pt>
                <c:pt idx="85">
                  <c:v>52</c:v>
                </c:pt>
                <c:pt idx="86">
                  <c:v>54</c:v>
                </c:pt>
                <c:pt idx="87">
                  <c:v>60</c:v>
                </c:pt>
                <c:pt idx="88">
                  <c:v>71</c:v>
                </c:pt>
                <c:pt idx="89">
                  <c:v>71</c:v>
                </c:pt>
                <c:pt idx="90">
                  <c:v>101</c:v>
                </c:pt>
                <c:pt idx="91">
                  <c:v>79</c:v>
                </c:pt>
                <c:pt idx="92">
                  <c:v>89</c:v>
                </c:pt>
                <c:pt idx="93">
                  <c:v>95</c:v>
                </c:pt>
                <c:pt idx="94">
                  <c:v>108</c:v>
                </c:pt>
                <c:pt idx="95">
                  <c:v>132</c:v>
                </c:pt>
                <c:pt idx="96">
                  <c:v>148</c:v>
                </c:pt>
                <c:pt idx="97">
                  <c:v>146</c:v>
                </c:pt>
                <c:pt idx="98">
                  <c:v>172</c:v>
                </c:pt>
                <c:pt idx="99">
                  <c:v>192</c:v>
                </c:pt>
                <c:pt idx="100">
                  <c:v>195</c:v>
                </c:pt>
                <c:pt idx="101">
                  <c:v>251</c:v>
                </c:pt>
                <c:pt idx="102">
                  <c:v>248</c:v>
                </c:pt>
                <c:pt idx="103">
                  <c:v>274</c:v>
                </c:pt>
                <c:pt idx="104">
                  <c:v>300</c:v>
                </c:pt>
                <c:pt idx="105">
                  <c:v>370</c:v>
                </c:pt>
                <c:pt idx="106">
                  <c:v>375</c:v>
                </c:pt>
                <c:pt idx="107">
                  <c:v>441</c:v>
                </c:pt>
                <c:pt idx="108">
                  <c:v>481</c:v>
                </c:pt>
                <c:pt idx="109">
                  <c:v>487</c:v>
                </c:pt>
                <c:pt idx="110">
                  <c:v>567</c:v>
                </c:pt>
                <c:pt idx="111">
                  <c:v>649</c:v>
                </c:pt>
                <c:pt idx="112">
                  <c:v>659</c:v>
                </c:pt>
                <c:pt idx="113">
                  <c:v>774</c:v>
                </c:pt>
                <c:pt idx="114">
                  <c:v>874</c:v>
                </c:pt>
                <c:pt idx="115">
                  <c:v>966</c:v>
                </c:pt>
                <c:pt idx="116">
                  <c:v>1103</c:v>
                </c:pt>
                <c:pt idx="117">
                  <c:v>1215</c:v>
                </c:pt>
                <c:pt idx="118">
                  <c:v>1349</c:v>
                </c:pt>
                <c:pt idx="119">
                  <c:v>1575</c:v>
                </c:pt>
                <c:pt idx="120">
                  <c:v>1832</c:v>
                </c:pt>
                <c:pt idx="121">
                  <c:v>2105</c:v>
                </c:pt>
                <c:pt idx="122">
                  <c:v>2350</c:v>
                </c:pt>
                <c:pt idx="123">
                  <c:v>2777</c:v>
                </c:pt>
                <c:pt idx="124">
                  <c:v>3346</c:v>
                </c:pt>
                <c:pt idx="125">
                  <c:v>3744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2C-43E5-B3F3-C84442238A25}"/>
            </c:ext>
          </c:extLst>
        </c:ser>
        <c:ser>
          <c:idx val="4"/>
          <c:order val="4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'FGC-Evals'!$L$41:$CE$41</c:f>
              <c:numCache>
                <c:formatCode>General</c:formatCode>
                <c:ptCount val="72"/>
                <c:pt idx="0">
                  <c:v>0</c:v>
                </c:pt>
                <c:pt idx="1">
                  <c:v>2.816901408450704</c:v>
                </c:pt>
                <c:pt idx="2">
                  <c:v>5.6338028169014081</c:v>
                </c:pt>
                <c:pt idx="3">
                  <c:v>8.4507042253521121</c:v>
                </c:pt>
                <c:pt idx="4">
                  <c:v>11.267605633802816</c:v>
                </c:pt>
                <c:pt idx="5">
                  <c:v>14.08450704225352</c:v>
                </c:pt>
                <c:pt idx="6">
                  <c:v>16.901408450704224</c:v>
                </c:pt>
                <c:pt idx="7">
                  <c:v>19.718309859154928</c:v>
                </c:pt>
                <c:pt idx="8">
                  <c:v>22.535211267605632</c:v>
                </c:pt>
                <c:pt idx="9">
                  <c:v>25.352112676056336</c:v>
                </c:pt>
                <c:pt idx="10">
                  <c:v>28.16901408450704</c:v>
                </c:pt>
                <c:pt idx="11">
                  <c:v>30.985915492957744</c:v>
                </c:pt>
                <c:pt idx="12">
                  <c:v>33.802816901408448</c:v>
                </c:pt>
                <c:pt idx="13">
                  <c:v>36.619718309859152</c:v>
                </c:pt>
                <c:pt idx="14">
                  <c:v>39.436619718309856</c:v>
                </c:pt>
                <c:pt idx="15">
                  <c:v>42.25352112676056</c:v>
                </c:pt>
                <c:pt idx="16">
                  <c:v>45.070422535211264</c:v>
                </c:pt>
                <c:pt idx="17">
                  <c:v>47.887323943661968</c:v>
                </c:pt>
                <c:pt idx="18">
                  <c:v>50.704225352112672</c:v>
                </c:pt>
                <c:pt idx="19">
                  <c:v>53.521126760563376</c:v>
                </c:pt>
                <c:pt idx="20">
                  <c:v>56.338028169014081</c:v>
                </c:pt>
                <c:pt idx="21">
                  <c:v>59.154929577464785</c:v>
                </c:pt>
                <c:pt idx="22">
                  <c:v>61.971830985915489</c:v>
                </c:pt>
                <c:pt idx="23">
                  <c:v>64.788732394366193</c:v>
                </c:pt>
                <c:pt idx="24">
                  <c:v>67.605633802816897</c:v>
                </c:pt>
                <c:pt idx="25">
                  <c:v>70.422535211267601</c:v>
                </c:pt>
                <c:pt idx="26">
                  <c:v>73.239436619718305</c:v>
                </c:pt>
                <c:pt idx="27">
                  <c:v>76.056338028169009</c:v>
                </c:pt>
                <c:pt idx="28">
                  <c:v>78.873239436619713</c:v>
                </c:pt>
                <c:pt idx="29">
                  <c:v>81.690140845070417</c:v>
                </c:pt>
                <c:pt idx="30">
                  <c:v>84.507042253521121</c:v>
                </c:pt>
                <c:pt idx="31">
                  <c:v>87.323943661971825</c:v>
                </c:pt>
                <c:pt idx="32">
                  <c:v>90.140845070422529</c:v>
                </c:pt>
                <c:pt idx="33">
                  <c:v>92.957746478873233</c:v>
                </c:pt>
                <c:pt idx="34">
                  <c:v>95.774647887323937</c:v>
                </c:pt>
                <c:pt idx="35">
                  <c:v>98.591549295774641</c:v>
                </c:pt>
                <c:pt idx="36">
                  <c:v>101.40845070422534</c:v>
                </c:pt>
                <c:pt idx="37">
                  <c:v>104.22535211267605</c:v>
                </c:pt>
                <c:pt idx="38">
                  <c:v>107.04225352112675</c:v>
                </c:pt>
                <c:pt idx="39">
                  <c:v>109.85915492957746</c:v>
                </c:pt>
                <c:pt idx="40">
                  <c:v>112.67605633802816</c:v>
                </c:pt>
                <c:pt idx="41">
                  <c:v>115.49295774647887</c:v>
                </c:pt>
                <c:pt idx="42">
                  <c:v>118.30985915492957</c:v>
                </c:pt>
                <c:pt idx="43">
                  <c:v>121.12676056338027</c:v>
                </c:pt>
                <c:pt idx="44">
                  <c:v>123.94366197183098</c:v>
                </c:pt>
                <c:pt idx="45">
                  <c:v>126.76056338028168</c:v>
                </c:pt>
                <c:pt idx="46">
                  <c:v>129.57746478873239</c:v>
                </c:pt>
                <c:pt idx="47">
                  <c:v>132.3943661971831</c:v>
                </c:pt>
                <c:pt idx="48">
                  <c:v>135.21126760563379</c:v>
                </c:pt>
                <c:pt idx="49">
                  <c:v>138.02816901408448</c:v>
                </c:pt>
                <c:pt idx="50">
                  <c:v>140.84507042253517</c:v>
                </c:pt>
                <c:pt idx="51">
                  <c:v>143.66197183098586</c:v>
                </c:pt>
                <c:pt idx="52">
                  <c:v>146.47887323943655</c:v>
                </c:pt>
                <c:pt idx="53">
                  <c:v>149.29577464788724</c:v>
                </c:pt>
                <c:pt idx="54">
                  <c:v>152.11267605633793</c:v>
                </c:pt>
                <c:pt idx="55">
                  <c:v>154.92957746478862</c:v>
                </c:pt>
                <c:pt idx="56">
                  <c:v>157.74647887323931</c:v>
                </c:pt>
                <c:pt idx="57">
                  <c:v>160.56338028169</c:v>
                </c:pt>
                <c:pt idx="58">
                  <c:v>163.38028169014069</c:v>
                </c:pt>
                <c:pt idx="59">
                  <c:v>166.19718309859138</c:v>
                </c:pt>
                <c:pt idx="60">
                  <c:v>169.01408450704207</c:v>
                </c:pt>
                <c:pt idx="61">
                  <c:v>171.83098591549276</c:v>
                </c:pt>
                <c:pt idx="62">
                  <c:v>174.64788732394345</c:v>
                </c:pt>
                <c:pt idx="63">
                  <c:v>177.46478873239414</c:v>
                </c:pt>
                <c:pt idx="64">
                  <c:v>180.28169014084483</c:v>
                </c:pt>
                <c:pt idx="65">
                  <c:v>183.09859154929552</c:v>
                </c:pt>
                <c:pt idx="66">
                  <c:v>185.91549295774621</c:v>
                </c:pt>
                <c:pt idx="67">
                  <c:v>188.7323943661969</c:v>
                </c:pt>
                <c:pt idx="68">
                  <c:v>191.54929577464759</c:v>
                </c:pt>
                <c:pt idx="69">
                  <c:v>194.36619718309828</c:v>
                </c:pt>
                <c:pt idx="70">
                  <c:v>197.18309859154897</c:v>
                </c:pt>
                <c:pt idx="71">
                  <c:v>199.99999999999966</c:v>
                </c:pt>
              </c:numCache>
            </c:numRef>
          </c:xVal>
          <c:yVal>
            <c:numRef>
              <c:f>'FGC-Evals'!$L$43:$CE$43</c:f>
              <c:numCache>
                <c:formatCode>General</c:formatCode>
                <c:ptCount val="72"/>
                <c:pt idx="0">
                  <c:v>27</c:v>
                </c:pt>
                <c:pt idx="1">
                  <c:v>20</c:v>
                </c:pt>
                <c:pt idx="2">
                  <c:v>14</c:v>
                </c:pt>
                <c:pt idx="3">
                  <c:v>24</c:v>
                </c:pt>
                <c:pt idx="4">
                  <c:v>18</c:v>
                </c:pt>
                <c:pt idx="5">
                  <c:v>34</c:v>
                </c:pt>
                <c:pt idx="6">
                  <c:v>26</c:v>
                </c:pt>
                <c:pt idx="7">
                  <c:v>22</c:v>
                </c:pt>
                <c:pt idx="8">
                  <c:v>17</c:v>
                </c:pt>
                <c:pt idx="9">
                  <c:v>22</c:v>
                </c:pt>
                <c:pt idx="10">
                  <c:v>36</c:v>
                </c:pt>
                <c:pt idx="11">
                  <c:v>21</c:v>
                </c:pt>
                <c:pt idx="12">
                  <c:v>19</c:v>
                </c:pt>
                <c:pt idx="13">
                  <c:v>20</c:v>
                </c:pt>
                <c:pt idx="14">
                  <c:v>18</c:v>
                </c:pt>
                <c:pt idx="15">
                  <c:v>38</c:v>
                </c:pt>
                <c:pt idx="16">
                  <c:v>30</c:v>
                </c:pt>
                <c:pt idx="17">
                  <c:v>13</c:v>
                </c:pt>
                <c:pt idx="18">
                  <c:v>34</c:v>
                </c:pt>
                <c:pt idx="19">
                  <c:v>31</c:v>
                </c:pt>
                <c:pt idx="20">
                  <c:v>30</c:v>
                </c:pt>
                <c:pt idx="21">
                  <c:v>13</c:v>
                </c:pt>
                <c:pt idx="22">
                  <c:v>35</c:v>
                </c:pt>
                <c:pt idx="23">
                  <c:v>18</c:v>
                </c:pt>
                <c:pt idx="24">
                  <c:v>35</c:v>
                </c:pt>
                <c:pt idx="25">
                  <c:v>24</c:v>
                </c:pt>
                <c:pt idx="26">
                  <c:v>15</c:v>
                </c:pt>
                <c:pt idx="27">
                  <c:v>29</c:v>
                </c:pt>
                <c:pt idx="28">
                  <c:v>18</c:v>
                </c:pt>
                <c:pt idx="29">
                  <c:v>21</c:v>
                </c:pt>
                <c:pt idx="30">
                  <c:v>20</c:v>
                </c:pt>
                <c:pt idx="31">
                  <c:v>20</c:v>
                </c:pt>
                <c:pt idx="32">
                  <c:v>26</c:v>
                </c:pt>
                <c:pt idx="33">
                  <c:v>28</c:v>
                </c:pt>
                <c:pt idx="34">
                  <c:v>23</c:v>
                </c:pt>
                <c:pt idx="35">
                  <c:v>28</c:v>
                </c:pt>
                <c:pt idx="36">
                  <c:v>20</c:v>
                </c:pt>
                <c:pt idx="37">
                  <c:v>24</c:v>
                </c:pt>
                <c:pt idx="38">
                  <c:v>23</c:v>
                </c:pt>
                <c:pt idx="39">
                  <c:v>23</c:v>
                </c:pt>
                <c:pt idx="40">
                  <c:v>19</c:v>
                </c:pt>
                <c:pt idx="41">
                  <c:v>17</c:v>
                </c:pt>
                <c:pt idx="42">
                  <c:v>25</c:v>
                </c:pt>
                <c:pt idx="43">
                  <c:v>28</c:v>
                </c:pt>
                <c:pt idx="44">
                  <c:v>27</c:v>
                </c:pt>
                <c:pt idx="45">
                  <c:v>18</c:v>
                </c:pt>
                <c:pt idx="46">
                  <c:v>43</c:v>
                </c:pt>
                <c:pt idx="47">
                  <c:v>37</c:v>
                </c:pt>
                <c:pt idx="48">
                  <c:v>27</c:v>
                </c:pt>
                <c:pt idx="49">
                  <c:v>37</c:v>
                </c:pt>
                <c:pt idx="50">
                  <c:v>25</c:v>
                </c:pt>
                <c:pt idx="51">
                  <c:v>28</c:v>
                </c:pt>
                <c:pt idx="52">
                  <c:v>36</c:v>
                </c:pt>
                <c:pt idx="53">
                  <c:v>36</c:v>
                </c:pt>
                <c:pt idx="54">
                  <c:v>43</c:v>
                </c:pt>
                <c:pt idx="55">
                  <c:v>54</c:v>
                </c:pt>
                <c:pt idx="56">
                  <c:v>52</c:v>
                </c:pt>
                <c:pt idx="57">
                  <c:v>67</c:v>
                </c:pt>
                <c:pt idx="58">
                  <c:v>86</c:v>
                </c:pt>
                <c:pt idx="59">
                  <c:v>87</c:v>
                </c:pt>
                <c:pt idx="60">
                  <c:v>113</c:v>
                </c:pt>
                <c:pt idx="61">
                  <c:v>147</c:v>
                </c:pt>
                <c:pt idx="62">
                  <c:v>190</c:v>
                </c:pt>
                <c:pt idx="63">
                  <c:v>229</c:v>
                </c:pt>
                <c:pt idx="64">
                  <c:v>247</c:v>
                </c:pt>
                <c:pt idx="65">
                  <c:v>321</c:v>
                </c:pt>
                <c:pt idx="66">
                  <c:v>364</c:v>
                </c:pt>
                <c:pt idx="67">
                  <c:v>494</c:v>
                </c:pt>
                <c:pt idx="68">
                  <c:v>610</c:v>
                </c:pt>
                <c:pt idx="69">
                  <c:v>718</c:v>
                </c:pt>
                <c:pt idx="70">
                  <c:v>890</c:v>
                </c:pt>
                <c:pt idx="71">
                  <c:v>1238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2C-43E5-B3F3-C84442238A25}"/>
            </c:ext>
          </c:extLst>
        </c:ser>
        <c:ser>
          <c:idx val="5"/>
          <c:order val="5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'FGC-Evals'!$L$36:$BZ$36</c:f>
              <c:numCache>
                <c:formatCode>General</c:formatCode>
                <c:ptCount val="67"/>
                <c:pt idx="0">
                  <c:v>0</c:v>
                </c:pt>
                <c:pt idx="1">
                  <c:v>2.7272727272727271</c:v>
                </c:pt>
                <c:pt idx="2">
                  <c:v>5.4545454545454541</c:v>
                </c:pt>
                <c:pt idx="3">
                  <c:v>8.1818181818181817</c:v>
                </c:pt>
                <c:pt idx="4">
                  <c:v>10.909090909090908</c:v>
                </c:pt>
                <c:pt idx="5">
                  <c:v>13.636363636363635</c:v>
                </c:pt>
                <c:pt idx="6">
                  <c:v>16.363636363636363</c:v>
                </c:pt>
                <c:pt idx="7">
                  <c:v>19.09090909090909</c:v>
                </c:pt>
                <c:pt idx="8">
                  <c:v>21.818181818181817</c:v>
                </c:pt>
                <c:pt idx="9">
                  <c:v>24.545454545454543</c:v>
                </c:pt>
                <c:pt idx="10">
                  <c:v>27.27272727272727</c:v>
                </c:pt>
                <c:pt idx="11">
                  <c:v>29.999999999999996</c:v>
                </c:pt>
                <c:pt idx="12">
                  <c:v>32.727272727272727</c:v>
                </c:pt>
                <c:pt idx="13">
                  <c:v>35.454545454545453</c:v>
                </c:pt>
                <c:pt idx="14">
                  <c:v>38.18181818181818</c:v>
                </c:pt>
                <c:pt idx="15">
                  <c:v>40.909090909090907</c:v>
                </c:pt>
                <c:pt idx="16">
                  <c:v>43.636363636363633</c:v>
                </c:pt>
                <c:pt idx="17">
                  <c:v>46.36363636363636</c:v>
                </c:pt>
                <c:pt idx="18">
                  <c:v>49.090909090909086</c:v>
                </c:pt>
                <c:pt idx="19">
                  <c:v>51.818181818181813</c:v>
                </c:pt>
                <c:pt idx="20">
                  <c:v>54.54545454545454</c:v>
                </c:pt>
                <c:pt idx="21">
                  <c:v>57.272727272727266</c:v>
                </c:pt>
                <c:pt idx="22">
                  <c:v>59.999999999999993</c:v>
                </c:pt>
                <c:pt idx="23">
                  <c:v>62.72727272727272</c:v>
                </c:pt>
                <c:pt idx="24">
                  <c:v>65.454545454545453</c:v>
                </c:pt>
                <c:pt idx="25">
                  <c:v>68.181818181818187</c:v>
                </c:pt>
                <c:pt idx="26">
                  <c:v>70.909090909090921</c:v>
                </c:pt>
                <c:pt idx="27">
                  <c:v>73.636363636363654</c:v>
                </c:pt>
                <c:pt idx="28">
                  <c:v>76.363636363636388</c:v>
                </c:pt>
                <c:pt idx="29">
                  <c:v>79.090909090909122</c:v>
                </c:pt>
                <c:pt idx="30">
                  <c:v>81.818181818181856</c:v>
                </c:pt>
                <c:pt idx="31">
                  <c:v>84.545454545454589</c:v>
                </c:pt>
                <c:pt idx="32">
                  <c:v>87.272727272727323</c:v>
                </c:pt>
                <c:pt idx="33">
                  <c:v>90.000000000000057</c:v>
                </c:pt>
                <c:pt idx="34">
                  <c:v>92.727272727272791</c:v>
                </c:pt>
                <c:pt idx="35">
                  <c:v>95.454545454545524</c:v>
                </c:pt>
                <c:pt idx="36">
                  <c:v>98.181818181818258</c:v>
                </c:pt>
                <c:pt idx="37">
                  <c:v>100.90909090909099</c:v>
                </c:pt>
                <c:pt idx="38">
                  <c:v>103.63636363636373</c:v>
                </c:pt>
                <c:pt idx="39">
                  <c:v>106.36363636363646</c:v>
                </c:pt>
                <c:pt idx="40">
                  <c:v>109.09090909090919</c:v>
                </c:pt>
                <c:pt idx="41">
                  <c:v>111.81818181818193</c:v>
                </c:pt>
                <c:pt idx="42">
                  <c:v>114.54545454545466</c:v>
                </c:pt>
                <c:pt idx="43">
                  <c:v>117.27272727272739</c:v>
                </c:pt>
                <c:pt idx="44">
                  <c:v>120.00000000000013</c:v>
                </c:pt>
                <c:pt idx="45">
                  <c:v>122.72727272727286</c:v>
                </c:pt>
                <c:pt idx="46">
                  <c:v>125.4545454545456</c:v>
                </c:pt>
                <c:pt idx="47">
                  <c:v>128.18181818181833</c:v>
                </c:pt>
                <c:pt idx="48">
                  <c:v>130.90909090909105</c:v>
                </c:pt>
                <c:pt idx="49">
                  <c:v>133.63636363636377</c:v>
                </c:pt>
                <c:pt idx="50">
                  <c:v>136.36363636363649</c:v>
                </c:pt>
                <c:pt idx="51">
                  <c:v>139.09090909090921</c:v>
                </c:pt>
                <c:pt idx="52">
                  <c:v>141.81818181818193</c:v>
                </c:pt>
                <c:pt idx="53">
                  <c:v>144.54545454545465</c:v>
                </c:pt>
                <c:pt idx="54">
                  <c:v>147.27272727272737</c:v>
                </c:pt>
                <c:pt idx="55">
                  <c:v>150.00000000000009</c:v>
                </c:pt>
                <c:pt idx="56">
                  <c:v>152.7272727272728</c:v>
                </c:pt>
                <c:pt idx="57">
                  <c:v>155.45454545454552</c:v>
                </c:pt>
                <c:pt idx="58">
                  <c:v>158.18181818181824</c:v>
                </c:pt>
                <c:pt idx="59">
                  <c:v>160.90909090909096</c:v>
                </c:pt>
                <c:pt idx="60">
                  <c:v>163.63636363636368</c:v>
                </c:pt>
                <c:pt idx="61">
                  <c:v>166.3636363636364</c:v>
                </c:pt>
                <c:pt idx="62">
                  <c:v>169.09090909090912</c:v>
                </c:pt>
                <c:pt idx="63">
                  <c:v>171.81818181818184</c:v>
                </c:pt>
                <c:pt idx="64">
                  <c:v>174.54545454545456</c:v>
                </c:pt>
                <c:pt idx="65">
                  <c:v>177.27272727272728</c:v>
                </c:pt>
                <c:pt idx="66">
                  <c:v>180</c:v>
                </c:pt>
              </c:numCache>
            </c:numRef>
          </c:xVal>
          <c:yVal>
            <c:numRef>
              <c:f>'FGC-Evals'!$L$38:$BZ$38</c:f>
              <c:numCache>
                <c:formatCode>General</c:formatCode>
                <c:ptCount val="67"/>
                <c:pt idx="0">
                  <c:v>33</c:v>
                </c:pt>
                <c:pt idx="1">
                  <c:v>12</c:v>
                </c:pt>
                <c:pt idx="2">
                  <c:v>20</c:v>
                </c:pt>
                <c:pt idx="3">
                  <c:v>17</c:v>
                </c:pt>
                <c:pt idx="4">
                  <c:v>16</c:v>
                </c:pt>
                <c:pt idx="5">
                  <c:v>19</c:v>
                </c:pt>
                <c:pt idx="6">
                  <c:v>20</c:v>
                </c:pt>
                <c:pt idx="7">
                  <c:v>20</c:v>
                </c:pt>
                <c:pt idx="8">
                  <c:v>44</c:v>
                </c:pt>
                <c:pt idx="9">
                  <c:v>21</c:v>
                </c:pt>
                <c:pt idx="10">
                  <c:v>13</c:v>
                </c:pt>
                <c:pt idx="11">
                  <c:v>22</c:v>
                </c:pt>
                <c:pt idx="12">
                  <c:v>16</c:v>
                </c:pt>
                <c:pt idx="13">
                  <c:v>11</c:v>
                </c:pt>
                <c:pt idx="14">
                  <c:v>25</c:v>
                </c:pt>
                <c:pt idx="15">
                  <c:v>26</c:v>
                </c:pt>
                <c:pt idx="16">
                  <c:v>18</c:v>
                </c:pt>
                <c:pt idx="17">
                  <c:v>20</c:v>
                </c:pt>
                <c:pt idx="18">
                  <c:v>24</c:v>
                </c:pt>
                <c:pt idx="19">
                  <c:v>37</c:v>
                </c:pt>
                <c:pt idx="20">
                  <c:v>23</c:v>
                </c:pt>
                <c:pt idx="21">
                  <c:v>17</c:v>
                </c:pt>
                <c:pt idx="22">
                  <c:v>12</c:v>
                </c:pt>
                <c:pt idx="23">
                  <c:v>26</c:v>
                </c:pt>
                <c:pt idx="24">
                  <c:v>24</c:v>
                </c:pt>
                <c:pt idx="25">
                  <c:v>32</c:v>
                </c:pt>
                <c:pt idx="26">
                  <c:v>24</c:v>
                </c:pt>
                <c:pt idx="27">
                  <c:v>15</c:v>
                </c:pt>
                <c:pt idx="28">
                  <c:v>21</c:v>
                </c:pt>
                <c:pt idx="29">
                  <c:v>16</c:v>
                </c:pt>
                <c:pt idx="30">
                  <c:v>26</c:v>
                </c:pt>
                <c:pt idx="31">
                  <c:v>22</c:v>
                </c:pt>
                <c:pt idx="32">
                  <c:v>29</c:v>
                </c:pt>
                <c:pt idx="33">
                  <c:v>32</c:v>
                </c:pt>
                <c:pt idx="34">
                  <c:v>17</c:v>
                </c:pt>
                <c:pt idx="35">
                  <c:v>20</c:v>
                </c:pt>
                <c:pt idx="36">
                  <c:v>26</c:v>
                </c:pt>
                <c:pt idx="37">
                  <c:v>19</c:v>
                </c:pt>
                <c:pt idx="38">
                  <c:v>35</c:v>
                </c:pt>
                <c:pt idx="39">
                  <c:v>12</c:v>
                </c:pt>
                <c:pt idx="40">
                  <c:v>17</c:v>
                </c:pt>
                <c:pt idx="41">
                  <c:v>19</c:v>
                </c:pt>
                <c:pt idx="42">
                  <c:v>33</c:v>
                </c:pt>
                <c:pt idx="43">
                  <c:v>27</c:v>
                </c:pt>
                <c:pt idx="44">
                  <c:v>41</c:v>
                </c:pt>
                <c:pt idx="45">
                  <c:v>35</c:v>
                </c:pt>
                <c:pt idx="46">
                  <c:v>39</c:v>
                </c:pt>
                <c:pt idx="47">
                  <c:v>46</c:v>
                </c:pt>
                <c:pt idx="48">
                  <c:v>50</c:v>
                </c:pt>
                <c:pt idx="49">
                  <c:v>56</c:v>
                </c:pt>
                <c:pt idx="50">
                  <c:v>51</c:v>
                </c:pt>
                <c:pt idx="51">
                  <c:v>81</c:v>
                </c:pt>
                <c:pt idx="52">
                  <c:v>89</c:v>
                </c:pt>
                <c:pt idx="53">
                  <c:v>105</c:v>
                </c:pt>
                <c:pt idx="54">
                  <c:v>118</c:v>
                </c:pt>
                <c:pt idx="55">
                  <c:v>154</c:v>
                </c:pt>
                <c:pt idx="56">
                  <c:v>179</c:v>
                </c:pt>
                <c:pt idx="57">
                  <c:v>224</c:v>
                </c:pt>
                <c:pt idx="58">
                  <c:v>270</c:v>
                </c:pt>
                <c:pt idx="59">
                  <c:v>371</c:v>
                </c:pt>
                <c:pt idx="60">
                  <c:v>420</c:v>
                </c:pt>
                <c:pt idx="61">
                  <c:v>582</c:v>
                </c:pt>
                <c:pt idx="62">
                  <c:v>640</c:v>
                </c:pt>
                <c:pt idx="63">
                  <c:v>703</c:v>
                </c:pt>
                <c:pt idx="64">
                  <c:v>908</c:v>
                </c:pt>
                <c:pt idx="65">
                  <c:v>1168</c:v>
                </c:pt>
                <c:pt idx="66">
                  <c:v>1578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2C-43E5-B3F3-C84442238A25}"/>
            </c:ext>
          </c:extLst>
        </c:ser>
        <c:ser>
          <c:idx val="7"/>
          <c:order val="6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'FGC-Evals'!$L$56:$CT$56</c:f>
              <c:numCache>
                <c:formatCode>General</c:formatCode>
                <c:ptCount val="87"/>
                <c:pt idx="0">
                  <c:v>0</c:v>
                </c:pt>
                <c:pt idx="1">
                  <c:v>3.0232558139534884</c:v>
                </c:pt>
                <c:pt idx="2">
                  <c:v>6.0465116279069768</c:v>
                </c:pt>
                <c:pt idx="3">
                  <c:v>9.0697674418604652</c:v>
                </c:pt>
                <c:pt idx="4">
                  <c:v>12.093023255813954</c:v>
                </c:pt>
                <c:pt idx="5">
                  <c:v>15.116279069767442</c:v>
                </c:pt>
                <c:pt idx="6">
                  <c:v>18.13953488372093</c:v>
                </c:pt>
                <c:pt idx="7">
                  <c:v>21.162790697674417</c:v>
                </c:pt>
                <c:pt idx="8">
                  <c:v>24.186046511627907</c:v>
                </c:pt>
                <c:pt idx="9">
                  <c:v>27.209302325581397</c:v>
                </c:pt>
                <c:pt idx="10">
                  <c:v>30.232558139534888</c:v>
                </c:pt>
                <c:pt idx="11">
                  <c:v>33.255813953488378</c:v>
                </c:pt>
                <c:pt idx="12">
                  <c:v>36.279069767441868</c:v>
                </c:pt>
                <c:pt idx="13">
                  <c:v>39.302325581395358</c:v>
                </c:pt>
                <c:pt idx="14">
                  <c:v>42.325581395348848</c:v>
                </c:pt>
                <c:pt idx="15">
                  <c:v>45.348837209302339</c:v>
                </c:pt>
                <c:pt idx="16">
                  <c:v>48.372093023255829</c:v>
                </c:pt>
                <c:pt idx="17">
                  <c:v>51.395348837209319</c:v>
                </c:pt>
                <c:pt idx="18">
                  <c:v>54.418604651162809</c:v>
                </c:pt>
                <c:pt idx="19">
                  <c:v>57.441860465116299</c:v>
                </c:pt>
                <c:pt idx="20">
                  <c:v>60.46511627906979</c:v>
                </c:pt>
                <c:pt idx="21">
                  <c:v>63.48837209302328</c:v>
                </c:pt>
                <c:pt idx="22">
                  <c:v>66.51162790697677</c:v>
                </c:pt>
                <c:pt idx="23">
                  <c:v>69.534883720930253</c:v>
                </c:pt>
                <c:pt idx="24">
                  <c:v>72.558139534883736</c:v>
                </c:pt>
                <c:pt idx="25">
                  <c:v>75.581395348837219</c:v>
                </c:pt>
                <c:pt idx="26">
                  <c:v>78.604651162790702</c:v>
                </c:pt>
                <c:pt idx="27">
                  <c:v>81.627906976744185</c:v>
                </c:pt>
                <c:pt idx="28">
                  <c:v>84.651162790697668</c:v>
                </c:pt>
                <c:pt idx="29">
                  <c:v>87.674418604651152</c:v>
                </c:pt>
                <c:pt idx="30">
                  <c:v>90.697674418604635</c:v>
                </c:pt>
                <c:pt idx="31">
                  <c:v>93.720930232558118</c:v>
                </c:pt>
                <c:pt idx="32">
                  <c:v>96.744186046511601</c:v>
                </c:pt>
                <c:pt idx="33">
                  <c:v>99.767441860465084</c:v>
                </c:pt>
                <c:pt idx="34">
                  <c:v>102.79069767441857</c:v>
                </c:pt>
                <c:pt idx="35">
                  <c:v>105.81395348837205</c:v>
                </c:pt>
                <c:pt idx="36">
                  <c:v>108.83720930232553</c:v>
                </c:pt>
                <c:pt idx="37">
                  <c:v>111.86046511627902</c:v>
                </c:pt>
                <c:pt idx="38">
                  <c:v>114.8837209302325</c:v>
                </c:pt>
                <c:pt idx="39">
                  <c:v>117.90697674418598</c:v>
                </c:pt>
                <c:pt idx="40">
                  <c:v>120.93023255813947</c:v>
                </c:pt>
                <c:pt idx="41">
                  <c:v>123.95348837209295</c:v>
                </c:pt>
                <c:pt idx="42">
                  <c:v>126.97674418604643</c:v>
                </c:pt>
                <c:pt idx="43">
                  <c:v>129.99999999999991</c:v>
                </c:pt>
                <c:pt idx="44">
                  <c:v>133.0232558139534</c:v>
                </c:pt>
                <c:pt idx="45">
                  <c:v>136.04651162790688</c:v>
                </c:pt>
                <c:pt idx="46">
                  <c:v>139.06976744186036</c:v>
                </c:pt>
                <c:pt idx="47">
                  <c:v>142.09302325581385</c:v>
                </c:pt>
                <c:pt idx="48">
                  <c:v>145.11627906976733</c:v>
                </c:pt>
                <c:pt idx="49">
                  <c:v>148.13953488372081</c:v>
                </c:pt>
                <c:pt idx="50">
                  <c:v>151.1627906976743</c:v>
                </c:pt>
                <c:pt idx="51">
                  <c:v>154.18604651162778</c:v>
                </c:pt>
                <c:pt idx="52">
                  <c:v>157.20930232558126</c:v>
                </c:pt>
                <c:pt idx="53">
                  <c:v>160.23255813953475</c:v>
                </c:pt>
                <c:pt idx="54">
                  <c:v>163.25581395348823</c:v>
                </c:pt>
                <c:pt idx="55">
                  <c:v>166.27906976744171</c:v>
                </c:pt>
                <c:pt idx="56">
                  <c:v>169.30232558139519</c:v>
                </c:pt>
                <c:pt idx="57">
                  <c:v>172.32558139534868</c:v>
                </c:pt>
                <c:pt idx="58">
                  <c:v>175.34883720930216</c:v>
                </c:pt>
                <c:pt idx="59">
                  <c:v>178.37209302325564</c:v>
                </c:pt>
                <c:pt idx="60">
                  <c:v>181.39534883720913</c:v>
                </c:pt>
                <c:pt idx="61">
                  <c:v>184.41860465116261</c:v>
                </c:pt>
                <c:pt idx="62">
                  <c:v>187.44186046511609</c:v>
                </c:pt>
                <c:pt idx="63">
                  <c:v>190.46511627906958</c:v>
                </c:pt>
                <c:pt idx="64">
                  <c:v>193.48837209302306</c:v>
                </c:pt>
                <c:pt idx="65">
                  <c:v>196.51162790697654</c:v>
                </c:pt>
                <c:pt idx="66">
                  <c:v>199.53488372093003</c:v>
                </c:pt>
                <c:pt idx="67">
                  <c:v>202.55813953488351</c:v>
                </c:pt>
                <c:pt idx="68">
                  <c:v>205.58139534883699</c:v>
                </c:pt>
                <c:pt idx="69">
                  <c:v>208.60465116279047</c:v>
                </c:pt>
                <c:pt idx="70">
                  <c:v>211.62790697674396</c:v>
                </c:pt>
                <c:pt idx="71">
                  <c:v>214.65116279069744</c:v>
                </c:pt>
                <c:pt idx="72">
                  <c:v>217.67441860465092</c:v>
                </c:pt>
                <c:pt idx="73">
                  <c:v>220.69767441860441</c:v>
                </c:pt>
                <c:pt idx="74">
                  <c:v>223.72093023255789</c:v>
                </c:pt>
                <c:pt idx="75">
                  <c:v>226.74418604651137</c:v>
                </c:pt>
                <c:pt idx="76">
                  <c:v>229.76744186046486</c:v>
                </c:pt>
                <c:pt idx="77">
                  <c:v>232.79069767441834</c:v>
                </c:pt>
                <c:pt idx="78">
                  <c:v>235.81395348837182</c:v>
                </c:pt>
                <c:pt idx="79">
                  <c:v>238.83720930232531</c:v>
                </c:pt>
                <c:pt idx="80">
                  <c:v>241.86046511627879</c:v>
                </c:pt>
                <c:pt idx="81">
                  <c:v>244.88372093023227</c:v>
                </c:pt>
                <c:pt idx="82">
                  <c:v>247.90697674418576</c:v>
                </c:pt>
                <c:pt idx="83">
                  <c:v>250.93023255813924</c:v>
                </c:pt>
                <c:pt idx="84">
                  <c:v>253.95348837209272</c:v>
                </c:pt>
                <c:pt idx="85">
                  <c:v>256.97674418604623</c:v>
                </c:pt>
                <c:pt idx="86">
                  <c:v>259.99999999999972</c:v>
                </c:pt>
              </c:numCache>
            </c:numRef>
          </c:xVal>
          <c:yVal>
            <c:numRef>
              <c:f>'FGC-Evals'!$L$58:$CT$58</c:f>
              <c:numCache>
                <c:formatCode>General</c:formatCode>
                <c:ptCount val="87"/>
                <c:pt idx="0">
                  <c:v>21</c:v>
                </c:pt>
                <c:pt idx="1">
                  <c:v>28</c:v>
                </c:pt>
                <c:pt idx="2">
                  <c:v>17</c:v>
                </c:pt>
                <c:pt idx="3">
                  <c:v>32</c:v>
                </c:pt>
                <c:pt idx="4">
                  <c:v>23</c:v>
                </c:pt>
                <c:pt idx="5">
                  <c:v>39</c:v>
                </c:pt>
                <c:pt idx="6">
                  <c:v>14</c:v>
                </c:pt>
                <c:pt idx="7">
                  <c:v>40</c:v>
                </c:pt>
                <c:pt idx="8">
                  <c:v>16</c:v>
                </c:pt>
                <c:pt idx="9">
                  <c:v>20</c:v>
                </c:pt>
                <c:pt idx="10">
                  <c:v>24</c:v>
                </c:pt>
                <c:pt idx="11">
                  <c:v>33</c:v>
                </c:pt>
                <c:pt idx="12">
                  <c:v>22</c:v>
                </c:pt>
                <c:pt idx="13">
                  <c:v>29</c:v>
                </c:pt>
                <c:pt idx="14">
                  <c:v>23</c:v>
                </c:pt>
                <c:pt idx="15">
                  <c:v>24</c:v>
                </c:pt>
                <c:pt idx="16">
                  <c:v>18</c:v>
                </c:pt>
                <c:pt idx="17">
                  <c:v>20</c:v>
                </c:pt>
                <c:pt idx="18">
                  <c:v>21</c:v>
                </c:pt>
                <c:pt idx="19">
                  <c:v>30</c:v>
                </c:pt>
                <c:pt idx="20">
                  <c:v>45</c:v>
                </c:pt>
                <c:pt idx="21">
                  <c:v>21</c:v>
                </c:pt>
                <c:pt idx="22">
                  <c:v>19</c:v>
                </c:pt>
                <c:pt idx="23">
                  <c:v>32</c:v>
                </c:pt>
                <c:pt idx="24">
                  <c:v>22</c:v>
                </c:pt>
                <c:pt idx="25">
                  <c:v>39</c:v>
                </c:pt>
                <c:pt idx="26">
                  <c:v>20</c:v>
                </c:pt>
                <c:pt idx="27">
                  <c:v>36</c:v>
                </c:pt>
                <c:pt idx="28">
                  <c:v>21</c:v>
                </c:pt>
                <c:pt idx="29">
                  <c:v>37</c:v>
                </c:pt>
                <c:pt idx="30">
                  <c:v>17</c:v>
                </c:pt>
                <c:pt idx="31">
                  <c:v>22</c:v>
                </c:pt>
                <c:pt idx="32">
                  <c:v>20</c:v>
                </c:pt>
                <c:pt idx="33">
                  <c:v>14</c:v>
                </c:pt>
                <c:pt idx="34">
                  <c:v>16</c:v>
                </c:pt>
                <c:pt idx="35">
                  <c:v>27</c:v>
                </c:pt>
                <c:pt idx="36">
                  <c:v>40</c:v>
                </c:pt>
                <c:pt idx="37">
                  <c:v>23</c:v>
                </c:pt>
                <c:pt idx="38">
                  <c:v>28</c:v>
                </c:pt>
                <c:pt idx="39">
                  <c:v>15</c:v>
                </c:pt>
                <c:pt idx="40">
                  <c:v>26</c:v>
                </c:pt>
                <c:pt idx="41">
                  <c:v>21</c:v>
                </c:pt>
                <c:pt idx="42">
                  <c:v>15</c:v>
                </c:pt>
                <c:pt idx="43">
                  <c:v>9</c:v>
                </c:pt>
                <c:pt idx="44">
                  <c:v>34</c:v>
                </c:pt>
                <c:pt idx="45">
                  <c:v>16</c:v>
                </c:pt>
                <c:pt idx="46">
                  <c:v>29</c:v>
                </c:pt>
                <c:pt idx="47">
                  <c:v>22</c:v>
                </c:pt>
                <c:pt idx="48">
                  <c:v>21</c:v>
                </c:pt>
                <c:pt idx="49">
                  <c:v>15</c:v>
                </c:pt>
                <c:pt idx="50">
                  <c:v>30</c:v>
                </c:pt>
                <c:pt idx="51">
                  <c:v>18</c:v>
                </c:pt>
                <c:pt idx="52">
                  <c:v>37</c:v>
                </c:pt>
                <c:pt idx="53">
                  <c:v>30</c:v>
                </c:pt>
                <c:pt idx="54">
                  <c:v>14</c:v>
                </c:pt>
                <c:pt idx="55">
                  <c:v>15</c:v>
                </c:pt>
                <c:pt idx="56">
                  <c:v>23</c:v>
                </c:pt>
                <c:pt idx="57">
                  <c:v>26</c:v>
                </c:pt>
                <c:pt idx="58">
                  <c:v>20</c:v>
                </c:pt>
                <c:pt idx="59">
                  <c:v>28</c:v>
                </c:pt>
                <c:pt idx="60">
                  <c:v>17</c:v>
                </c:pt>
                <c:pt idx="61">
                  <c:v>19</c:v>
                </c:pt>
                <c:pt idx="62">
                  <c:v>34</c:v>
                </c:pt>
                <c:pt idx="63">
                  <c:v>37</c:v>
                </c:pt>
                <c:pt idx="64">
                  <c:v>31</c:v>
                </c:pt>
                <c:pt idx="65">
                  <c:v>17</c:v>
                </c:pt>
                <c:pt idx="66">
                  <c:v>25</c:v>
                </c:pt>
                <c:pt idx="67">
                  <c:v>34</c:v>
                </c:pt>
                <c:pt idx="68">
                  <c:v>38</c:v>
                </c:pt>
                <c:pt idx="69">
                  <c:v>30</c:v>
                </c:pt>
                <c:pt idx="70">
                  <c:v>36</c:v>
                </c:pt>
                <c:pt idx="71">
                  <c:v>59</c:v>
                </c:pt>
                <c:pt idx="72">
                  <c:v>48</c:v>
                </c:pt>
                <c:pt idx="73">
                  <c:v>71</c:v>
                </c:pt>
                <c:pt idx="74">
                  <c:v>78</c:v>
                </c:pt>
                <c:pt idx="75">
                  <c:v>92</c:v>
                </c:pt>
                <c:pt idx="76">
                  <c:v>105</c:v>
                </c:pt>
                <c:pt idx="77">
                  <c:v>126</c:v>
                </c:pt>
                <c:pt idx="78">
                  <c:v>124</c:v>
                </c:pt>
                <c:pt idx="79">
                  <c:v>177</c:v>
                </c:pt>
                <c:pt idx="80">
                  <c:v>184</c:v>
                </c:pt>
                <c:pt idx="81">
                  <c:v>238</c:v>
                </c:pt>
                <c:pt idx="82">
                  <c:v>282</c:v>
                </c:pt>
                <c:pt idx="83">
                  <c:v>368</c:v>
                </c:pt>
                <c:pt idx="84">
                  <c:v>410</c:v>
                </c:pt>
                <c:pt idx="85">
                  <c:v>488</c:v>
                </c:pt>
                <c:pt idx="86">
                  <c:v>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2C-43E5-B3F3-C84442238A25}"/>
            </c:ext>
          </c:extLst>
        </c:ser>
        <c:ser>
          <c:idx val="8"/>
          <c:order val="7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'FGC-Evals'!$L$46:$CJ$46</c:f>
              <c:numCache>
                <c:formatCode>General</c:formatCode>
                <c:ptCount val="77"/>
                <c:pt idx="0">
                  <c:v>0</c:v>
                </c:pt>
                <c:pt idx="1">
                  <c:v>2.8947368421052633</c:v>
                </c:pt>
                <c:pt idx="2">
                  <c:v>5.7894736842105265</c:v>
                </c:pt>
                <c:pt idx="3">
                  <c:v>8.6842105263157894</c:v>
                </c:pt>
                <c:pt idx="4">
                  <c:v>11.578947368421053</c:v>
                </c:pt>
                <c:pt idx="5">
                  <c:v>14.473684210526317</c:v>
                </c:pt>
                <c:pt idx="6">
                  <c:v>17.368421052631579</c:v>
                </c:pt>
                <c:pt idx="7">
                  <c:v>20.263157894736842</c:v>
                </c:pt>
                <c:pt idx="8">
                  <c:v>23.157894736842106</c:v>
                </c:pt>
                <c:pt idx="9">
                  <c:v>26.05263157894737</c:v>
                </c:pt>
                <c:pt idx="10">
                  <c:v>28.947368421052634</c:v>
                </c:pt>
                <c:pt idx="11">
                  <c:v>31.842105263157897</c:v>
                </c:pt>
                <c:pt idx="12">
                  <c:v>34.736842105263158</c:v>
                </c:pt>
                <c:pt idx="13">
                  <c:v>37.631578947368418</c:v>
                </c:pt>
                <c:pt idx="14">
                  <c:v>40.526315789473678</c:v>
                </c:pt>
                <c:pt idx="15">
                  <c:v>43.421052631578938</c:v>
                </c:pt>
                <c:pt idx="16">
                  <c:v>46.315789473684198</c:v>
                </c:pt>
                <c:pt idx="17">
                  <c:v>49.210526315789458</c:v>
                </c:pt>
                <c:pt idx="18">
                  <c:v>52.105263157894719</c:v>
                </c:pt>
                <c:pt idx="19">
                  <c:v>54.999999999999979</c:v>
                </c:pt>
                <c:pt idx="20">
                  <c:v>57.894736842105239</c:v>
                </c:pt>
                <c:pt idx="21">
                  <c:v>60.789473684210499</c:v>
                </c:pt>
                <c:pt idx="22">
                  <c:v>63.684210526315759</c:v>
                </c:pt>
                <c:pt idx="23">
                  <c:v>66.578947368421026</c:v>
                </c:pt>
                <c:pt idx="24">
                  <c:v>69.473684210526287</c:v>
                </c:pt>
                <c:pt idx="25">
                  <c:v>72.368421052631547</c:v>
                </c:pt>
                <c:pt idx="26">
                  <c:v>75.263157894736807</c:v>
                </c:pt>
                <c:pt idx="27">
                  <c:v>78.157894736842067</c:v>
                </c:pt>
                <c:pt idx="28">
                  <c:v>81.052631578947327</c:v>
                </c:pt>
                <c:pt idx="29">
                  <c:v>83.947368421052587</c:v>
                </c:pt>
                <c:pt idx="30">
                  <c:v>86.842105263157848</c:v>
                </c:pt>
                <c:pt idx="31">
                  <c:v>89.736842105263108</c:v>
                </c:pt>
                <c:pt idx="32">
                  <c:v>92.631578947368368</c:v>
                </c:pt>
                <c:pt idx="33">
                  <c:v>95.526315789473628</c:v>
                </c:pt>
                <c:pt idx="34">
                  <c:v>98.421052631578888</c:v>
                </c:pt>
                <c:pt idx="35">
                  <c:v>101.31578947368415</c:v>
                </c:pt>
                <c:pt idx="36">
                  <c:v>104.21052631578941</c:v>
                </c:pt>
                <c:pt idx="37">
                  <c:v>107.10526315789467</c:v>
                </c:pt>
                <c:pt idx="38">
                  <c:v>109.99999999999993</c:v>
                </c:pt>
                <c:pt idx="39">
                  <c:v>112.89473684210519</c:v>
                </c:pt>
                <c:pt idx="40">
                  <c:v>115.78947368421045</c:v>
                </c:pt>
                <c:pt idx="41">
                  <c:v>118.68421052631571</c:v>
                </c:pt>
                <c:pt idx="42">
                  <c:v>121.57894736842097</c:v>
                </c:pt>
                <c:pt idx="43">
                  <c:v>124.47368421052623</c:v>
                </c:pt>
                <c:pt idx="44">
                  <c:v>127.36842105263149</c:v>
                </c:pt>
                <c:pt idx="45">
                  <c:v>130.26315789473676</c:v>
                </c:pt>
                <c:pt idx="46">
                  <c:v>133.15789473684202</c:v>
                </c:pt>
                <c:pt idx="47">
                  <c:v>136.05263157894728</c:v>
                </c:pt>
                <c:pt idx="48">
                  <c:v>138.94736842105254</c:v>
                </c:pt>
                <c:pt idx="49">
                  <c:v>141.8421052631578</c:v>
                </c:pt>
                <c:pt idx="50">
                  <c:v>144.73684210526307</c:v>
                </c:pt>
                <c:pt idx="51">
                  <c:v>147.63157894736833</c:v>
                </c:pt>
                <c:pt idx="52">
                  <c:v>150.52631578947359</c:v>
                </c:pt>
                <c:pt idx="53">
                  <c:v>153.42105263157885</c:v>
                </c:pt>
                <c:pt idx="54">
                  <c:v>156.31578947368411</c:v>
                </c:pt>
                <c:pt idx="55">
                  <c:v>159.21052631578937</c:v>
                </c:pt>
                <c:pt idx="56">
                  <c:v>162.10526315789463</c:v>
                </c:pt>
                <c:pt idx="57">
                  <c:v>164.99999999999989</c:v>
                </c:pt>
                <c:pt idx="58">
                  <c:v>167.89473684210515</c:v>
                </c:pt>
                <c:pt idx="59">
                  <c:v>170.78947368421041</c:v>
                </c:pt>
                <c:pt idx="60">
                  <c:v>173.68421052631567</c:v>
                </c:pt>
                <c:pt idx="61">
                  <c:v>176.57894736842093</c:v>
                </c:pt>
                <c:pt idx="62">
                  <c:v>179.47368421052619</c:v>
                </c:pt>
                <c:pt idx="63">
                  <c:v>182.36842105263145</c:v>
                </c:pt>
                <c:pt idx="64">
                  <c:v>185.26315789473671</c:v>
                </c:pt>
                <c:pt idx="65">
                  <c:v>188.15789473684197</c:v>
                </c:pt>
                <c:pt idx="66">
                  <c:v>191.05263157894723</c:v>
                </c:pt>
                <c:pt idx="67">
                  <c:v>193.94736842105249</c:v>
                </c:pt>
                <c:pt idx="68">
                  <c:v>196.84210526315775</c:v>
                </c:pt>
                <c:pt idx="69">
                  <c:v>199.73684210526301</c:v>
                </c:pt>
                <c:pt idx="70">
                  <c:v>202.63157894736827</c:v>
                </c:pt>
                <c:pt idx="71">
                  <c:v>205.52631578947353</c:v>
                </c:pt>
                <c:pt idx="72">
                  <c:v>208.42105263157879</c:v>
                </c:pt>
                <c:pt idx="73">
                  <c:v>211.31578947368405</c:v>
                </c:pt>
                <c:pt idx="74">
                  <c:v>214.21052631578931</c:v>
                </c:pt>
                <c:pt idx="75">
                  <c:v>217.10526315789457</c:v>
                </c:pt>
                <c:pt idx="76">
                  <c:v>219.99999999999983</c:v>
                </c:pt>
              </c:numCache>
            </c:numRef>
          </c:xVal>
          <c:yVal>
            <c:numRef>
              <c:f>'FGC-Evals'!$L$48:$CJ$48</c:f>
              <c:numCache>
                <c:formatCode>General</c:formatCode>
                <c:ptCount val="77"/>
                <c:pt idx="0">
                  <c:v>28</c:v>
                </c:pt>
                <c:pt idx="1">
                  <c:v>34</c:v>
                </c:pt>
                <c:pt idx="2">
                  <c:v>25</c:v>
                </c:pt>
                <c:pt idx="3">
                  <c:v>44</c:v>
                </c:pt>
                <c:pt idx="4">
                  <c:v>22</c:v>
                </c:pt>
                <c:pt idx="5">
                  <c:v>22</c:v>
                </c:pt>
                <c:pt idx="6">
                  <c:v>20</c:v>
                </c:pt>
                <c:pt idx="7">
                  <c:v>25</c:v>
                </c:pt>
                <c:pt idx="8">
                  <c:v>27</c:v>
                </c:pt>
                <c:pt idx="9">
                  <c:v>13</c:v>
                </c:pt>
                <c:pt idx="10">
                  <c:v>17</c:v>
                </c:pt>
                <c:pt idx="11">
                  <c:v>20</c:v>
                </c:pt>
                <c:pt idx="12">
                  <c:v>23</c:v>
                </c:pt>
                <c:pt idx="13">
                  <c:v>22</c:v>
                </c:pt>
                <c:pt idx="14">
                  <c:v>22</c:v>
                </c:pt>
                <c:pt idx="15">
                  <c:v>7</c:v>
                </c:pt>
                <c:pt idx="16">
                  <c:v>31</c:v>
                </c:pt>
                <c:pt idx="17">
                  <c:v>19</c:v>
                </c:pt>
                <c:pt idx="18">
                  <c:v>21</c:v>
                </c:pt>
                <c:pt idx="19">
                  <c:v>32</c:v>
                </c:pt>
                <c:pt idx="20">
                  <c:v>32</c:v>
                </c:pt>
                <c:pt idx="21">
                  <c:v>18</c:v>
                </c:pt>
                <c:pt idx="22">
                  <c:v>39</c:v>
                </c:pt>
                <c:pt idx="23">
                  <c:v>26</c:v>
                </c:pt>
                <c:pt idx="24">
                  <c:v>29</c:v>
                </c:pt>
                <c:pt idx="25">
                  <c:v>23</c:v>
                </c:pt>
                <c:pt idx="26">
                  <c:v>25</c:v>
                </c:pt>
                <c:pt idx="27">
                  <c:v>16</c:v>
                </c:pt>
                <c:pt idx="28">
                  <c:v>39</c:v>
                </c:pt>
                <c:pt idx="29">
                  <c:v>22</c:v>
                </c:pt>
                <c:pt idx="30">
                  <c:v>32</c:v>
                </c:pt>
                <c:pt idx="31">
                  <c:v>34</c:v>
                </c:pt>
                <c:pt idx="32">
                  <c:v>22</c:v>
                </c:pt>
                <c:pt idx="33">
                  <c:v>25</c:v>
                </c:pt>
                <c:pt idx="34">
                  <c:v>23</c:v>
                </c:pt>
                <c:pt idx="35">
                  <c:v>19</c:v>
                </c:pt>
                <c:pt idx="36">
                  <c:v>31</c:v>
                </c:pt>
                <c:pt idx="37">
                  <c:v>26</c:v>
                </c:pt>
                <c:pt idx="38">
                  <c:v>18</c:v>
                </c:pt>
                <c:pt idx="39">
                  <c:v>28</c:v>
                </c:pt>
                <c:pt idx="40">
                  <c:v>14</c:v>
                </c:pt>
                <c:pt idx="41">
                  <c:v>27</c:v>
                </c:pt>
                <c:pt idx="42">
                  <c:v>12</c:v>
                </c:pt>
                <c:pt idx="43">
                  <c:v>27</c:v>
                </c:pt>
                <c:pt idx="44">
                  <c:v>29</c:v>
                </c:pt>
                <c:pt idx="45">
                  <c:v>19</c:v>
                </c:pt>
                <c:pt idx="46">
                  <c:v>30</c:v>
                </c:pt>
                <c:pt idx="47">
                  <c:v>18</c:v>
                </c:pt>
                <c:pt idx="48">
                  <c:v>20</c:v>
                </c:pt>
                <c:pt idx="49">
                  <c:v>22</c:v>
                </c:pt>
                <c:pt idx="50">
                  <c:v>12</c:v>
                </c:pt>
                <c:pt idx="51">
                  <c:v>25</c:v>
                </c:pt>
                <c:pt idx="52">
                  <c:v>14</c:v>
                </c:pt>
                <c:pt idx="53">
                  <c:v>28</c:v>
                </c:pt>
                <c:pt idx="54">
                  <c:v>16</c:v>
                </c:pt>
                <c:pt idx="55">
                  <c:v>21</c:v>
                </c:pt>
                <c:pt idx="56">
                  <c:v>33</c:v>
                </c:pt>
                <c:pt idx="57">
                  <c:v>43</c:v>
                </c:pt>
                <c:pt idx="58">
                  <c:v>43</c:v>
                </c:pt>
                <c:pt idx="59">
                  <c:v>51</c:v>
                </c:pt>
                <c:pt idx="60">
                  <c:v>32</c:v>
                </c:pt>
                <c:pt idx="61">
                  <c:v>52</c:v>
                </c:pt>
                <c:pt idx="62">
                  <c:v>58</c:v>
                </c:pt>
                <c:pt idx="63">
                  <c:v>54</c:v>
                </c:pt>
                <c:pt idx="64">
                  <c:v>79</c:v>
                </c:pt>
                <c:pt idx="65">
                  <c:v>106</c:v>
                </c:pt>
                <c:pt idx="66">
                  <c:v>119</c:v>
                </c:pt>
                <c:pt idx="67">
                  <c:v>137</c:v>
                </c:pt>
                <c:pt idx="68">
                  <c:v>172</c:v>
                </c:pt>
                <c:pt idx="69">
                  <c:v>232</c:v>
                </c:pt>
                <c:pt idx="70">
                  <c:v>246</c:v>
                </c:pt>
                <c:pt idx="71">
                  <c:v>339</c:v>
                </c:pt>
                <c:pt idx="72">
                  <c:v>381</c:v>
                </c:pt>
                <c:pt idx="73">
                  <c:v>464</c:v>
                </c:pt>
                <c:pt idx="74">
                  <c:v>578</c:v>
                </c:pt>
                <c:pt idx="75">
                  <c:v>680</c:v>
                </c:pt>
                <c:pt idx="76">
                  <c:v>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2C-43E5-B3F3-C84442238A25}"/>
            </c:ext>
          </c:extLst>
        </c:ser>
        <c:ser>
          <c:idx val="11"/>
          <c:order val="8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'FGC-Evals'!$L$31:$BU$31</c:f>
              <c:numCache>
                <c:formatCode>General</c:formatCode>
                <c:ptCount val="62"/>
                <c:pt idx="0">
                  <c:v>0</c:v>
                </c:pt>
                <c:pt idx="1">
                  <c:v>2.622950819672131</c:v>
                </c:pt>
                <c:pt idx="2">
                  <c:v>5.2459016393442619</c:v>
                </c:pt>
                <c:pt idx="3">
                  <c:v>7.8688524590163933</c:v>
                </c:pt>
                <c:pt idx="4">
                  <c:v>10.491803278688524</c:v>
                </c:pt>
                <c:pt idx="5">
                  <c:v>13.114754098360654</c:v>
                </c:pt>
                <c:pt idx="6">
                  <c:v>15.737704918032785</c:v>
                </c:pt>
                <c:pt idx="7">
                  <c:v>18.360655737704917</c:v>
                </c:pt>
                <c:pt idx="8">
                  <c:v>20.983606557377048</c:v>
                </c:pt>
                <c:pt idx="9">
                  <c:v>23.606557377049178</c:v>
                </c:pt>
                <c:pt idx="10">
                  <c:v>26.229508196721309</c:v>
                </c:pt>
                <c:pt idx="11">
                  <c:v>28.852459016393439</c:v>
                </c:pt>
                <c:pt idx="12">
                  <c:v>31.47540983606557</c:v>
                </c:pt>
                <c:pt idx="13">
                  <c:v>34.0983606557377</c:v>
                </c:pt>
                <c:pt idx="14">
                  <c:v>36.721311475409834</c:v>
                </c:pt>
                <c:pt idx="15">
                  <c:v>39.344262295081968</c:v>
                </c:pt>
                <c:pt idx="16">
                  <c:v>41.967213114754102</c:v>
                </c:pt>
                <c:pt idx="17">
                  <c:v>44.590163934426236</c:v>
                </c:pt>
                <c:pt idx="18">
                  <c:v>47.21311475409837</c:v>
                </c:pt>
                <c:pt idx="19">
                  <c:v>49.836065573770504</c:v>
                </c:pt>
                <c:pt idx="20">
                  <c:v>52.459016393442639</c:v>
                </c:pt>
                <c:pt idx="21">
                  <c:v>55.081967213114773</c:v>
                </c:pt>
                <c:pt idx="22">
                  <c:v>57.704918032786907</c:v>
                </c:pt>
                <c:pt idx="23">
                  <c:v>60.327868852459041</c:v>
                </c:pt>
                <c:pt idx="24">
                  <c:v>62.950819672131175</c:v>
                </c:pt>
                <c:pt idx="25">
                  <c:v>65.573770491803302</c:v>
                </c:pt>
                <c:pt idx="26">
                  <c:v>68.196721311475429</c:v>
                </c:pt>
                <c:pt idx="27">
                  <c:v>70.819672131147556</c:v>
                </c:pt>
                <c:pt idx="28">
                  <c:v>73.442622950819683</c:v>
                </c:pt>
                <c:pt idx="29">
                  <c:v>76.06557377049181</c:v>
                </c:pt>
                <c:pt idx="30">
                  <c:v>78.688524590163937</c:v>
                </c:pt>
                <c:pt idx="31">
                  <c:v>81.311475409836063</c:v>
                </c:pt>
                <c:pt idx="32">
                  <c:v>83.93442622950819</c:v>
                </c:pt>
                <c:pt idx="33">
                  <c:v>86.557377049180317</c:v>
                </c:pt>
                <c:pt idx="34">
                  <c:v>89.180327868852444</c:v>
                </c:pt>
                <c:pt idx="35">
                  <c:v>91.803278688524571</c:v>
                </c:pt>
                <c:pt idx="36">
                  <c:v>94.426229508196698</c:v>
                </c:pt>
                <c:pt idx="37">
                  <c:v>97.049180327868825</c:v>
                </c:pt>
                <c:pt idx="38">
                  <c:v>99.672131147540952</c:v>
                </c:pt>
                <c:pt idx="39">
                  <c:v>102.29508196721308</c:v>
                </c:pt>
                <c:pt idx="40">
                  <c:v>104.91803278688521</c:v>
                </c:pt>
                <c:pt idx="41">
                  <c:v>107.54098360655733</c:v>
                </c:pt>
                <c:pt idx="42">
                  <c:v>110.16393442622946</c:v>
                </c:pt>
                <c:pt idx="43">
                  <c:v>112.78688524590159</c:v>
                </c:pt>
                <c:pt idx="44">
                  <c:v>115.40983606557371</c:v>
                </c:pt>
                <c:pt idx="45">
                  <c:v>118.03278688524584</c:v>
                </c:pt>
                <c:pt idx="46">
                  <c:v>120.65573770491797</c:v>
                </c:pt>
                <c:pt idx="47">
                  <c:v>123.27868852459009</c:v>
                </c:pt>
                <c:pt idx="48">
                  <c:v>125.90163934426222</c:v>
                </c:pt>
                <c:pt idx="49">
                  <c:v>128.52459016393436</c:v>
                </c:pt>
                <c:pt idx="50">
                  <c:v>131.14754098360649</c:v>
                </c:pt>
                <c:pt idx="51">
                  <c:v>133.77049180327862</c:v>
                </c:pt>
                <c:pt idx="52">
                  <c:v>136.39344262295074</c:v>
                </c:pt>
                <c:pt idx="53">
                  <c:v>139.01639344262287</c:v>
                </c:pt>
                <c:pt idx="54">
                  <c:v>141.639344262295</c:v>
                </c:pt>
                <c:pt idx="55">
                  <c:v>144.26229508196712</c:v>
                </c:pt>
                <c:pt idx="56">
                  <c:v>146.88524590163925</c:v>
                </c:pt>
                <c:pt idx="57">
                  <c:v>149.50819672131138</c:v>
                </c:pt>
                <c:pt idx="58">
                  <c:v>152.13114754098351</c:v>
                </c:pt>
                <c:pt idx="59">
                  <c:v>154.75409836065563</c:v>
                </c:pt>
                <c:pt idx="60">
                  <c:v>157.37704918032776</c:v>
                </c:pt>
                <c:pt idx="61">
                  <c:v>159.99999999999989</c:v>
                </c:pt>
              </c:numCache>
            </c:numRef>
          </c:xVal>
          <c:yVal>
            <c:numRef>
              <c:f>'FGC-Evals'!$L$33:$BU$33</c:f>
              <c:numCache>
                <c:formatCode>General</c:formatCode>
                <c:ptCount val="62"/>
                <c:pt idx="0">
                  <c:v>18</c:v>
                </c:pt>
                <c:pt idx="1">
                  <c:v>22</c:v>
                </c:pt>
                <c:pt idx="2">
                  <c:v>19</c:v>
                </c:pt>
                <c:pt idx="3">
                  <c:v>18</c:v>
                </c:pt>
                <c:pt idx="4">
                  <c:v>36</c:v>
                </c:pt>
                <c:pt idx="5">
                  <c:v>20</c:v>
                </c:pt>
                <c:pt idx="6">
                  <c:v>28</c:v>
                </c:pt>
                <c:pt idx="7">
                  <c:v>21</c:v>
                </c:pt>
                <c:pt idx="8">
                  <c:v>19</c:v>
                </c:pt>
                <c:pt idx="9">
                  <c:v>22</c:v>
                </c:pt>
                <c:pt idx="10">
                  <c:v>28</c:v>
                </c:pt>
                <c:pt idx="11">
                  <c:v>20</c:v>
                </c:pt>
                <c:pt idx="12">
                  <c:v>19</c:v>
                </c:pt>
                <c:pt idx="13">
                  <c:v>28</c:v>
                </c:pt>
                <c:pt idx="14">
                  <c:v>17</c:v>
                </c:pt>
                <c:pt idx="15">
                  <c:v>25</c:v>
                </c:pt>
                <c:pt idx="16">
                  <c:v>27</c:v>
                </c:pt>
                <c:pt idx="17">
                  <c:v>26</c:v>
                </c:pt>
                <c:pt idx="18">
                  <c:v>10</c:v>
                </c:pt>
                <c:pt idx="19">
                  <c:v>14</c:v>
                </c:pt>
                <c:pt idx="20">
                  <c:v>16</c:v>
                </c:pt>
                <c:pt idx="21">
                  <c:v>18</c:v>
                </c:pt>
                <c:pt idx="22">
                  <c:v>29</c:v>
                </c:pt>
                <c:pt idx="23">
                  <c:v>14</c:v>
                </c:pt>
                <c:pt idx="24">
                  <c:v>9</c:v>
                </c:pt>
                <c:pt idx="25">
                  <c:v>33</c:v>
                </c:pt>
                <c:pt idx="26">
                  <c:v>28</c:v>
                </c:pt>
                <c:pt idx="27">
                  <c:v>32</c:v>
                </c:pt>
                <c:pt idx="28">
                  <c:v>26</c:v>
                </c:pt>
                <c:pt idx="29">
                  <c:v>16</c:v>
                </c:pt>
                <c:pt idx="30">
                  <c:v>34</c:v>
                </c:pt>
                <c:pt idx="31">
                  <c:v>38</c:v>
                </c:pt>
                <c:pt idx="32">
                  <c:v>16</c:v>
                </c:pt>
                <c:pt idx="33">
                  <c:v>19</c:v>
                </c:pt>
                <c:pt idx="34">
                  <c:v>16</c:v>
                </c:pt>
                <c:pt idx="35">
                  <c:v>25</c:v>
                </c:pt>
                <c:pt idx="36">
                  <c:v>23</c:v>
                </c:pt>
                <c:pt idx="37">
                  <c:v>26</c:v>
                </c:pt>
                <c:pt idx="38">
                  <c:v>26</c:v>
                </c:pt>
                <c:pt idx="39">
                  <c:v>35</c:v>
                </c:pt>
                <c:pt idx="40">
                  <c:v>29</c:v>
                </c:pt>
                <c:pt idx="41">
                  <c:v>47</c:v>
                </c:pt>
                <c:pt idx="42">
                  <c:v>56</c:v>
                </c:pt>
                <c:pt idx="43">
                  <c:v>45</c:v>
                </c:pt>
                <c:pt idx="44">
                  <c:v>62</c:v>
                </c:pt>
                <c:pt idx="45">
                  <c:v>89</c:v>
                </c:pt>
                <c:pt idx="46">
                  <c:v>97</c:v>
                </c:pt>
                <c:pt idx="47">
                  <c:v>109</c:v>
                </c:pt>
                <c:pt idx="48">
                  <c:v>120</c:v>
                </c:pt>
                <c:pt idx="49">
                  <c:v>118</c:v>
                </c:pt>
                <c:pt idx="50">
                  <c:v>154</c:v>
                </c:pt>
                <c:pt idx="51">
                  <c:v>218</c:v>
                </c:pt>
                <c:pt idx="52">
                  <c:v>244</c:v>
                </c:pt>
                <c:pt idx="53">
                  <c:v>318</c:v>
                </c:pt>
                <c:pt idx="54">
                  <c:v>359</c:v>
                </c:pt>
                <c:pt idx="55">
                  <c:v>487</c:v>
                </c:pt>
                <c:pt idx="56">
                  <c:v>638</c:v>
                </c:pt>
                <c:pt idx="57">
                  <c:v>748</c:v>
                </c:pt>
                <c:pt idx="58">
                  <c:v>917</c:v>
                </c:pt>
                <c:pt idx="59">
                  <c:v>1124</c:v>
                </c:pt>
                <c:pt idx="60">
                  <c:v>1367</c:v>
                </c:pt>
                <c:pt idx="61">
                  <c:v>2006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2C-43E5-B3F3-C84442238A25}"/>
            </c:ext>
          </c:extLst>
        </c:ser>
        <c:ser>
          <c:idx val="12"/>
          <c:order val="9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'FGC-Evals'!$L$11:$AT$11</c:f>
              <c:numCache>
                <c:formatCode>General</c:formatCode>
                <c:ptCount val="35"/>
                <c:pt idx="0">
                  <c:v>0</c:v>
                </c:pt>
                <c:pt idx="1">
                  <c:v>2.3529411764705883</c:v>
                </c:pt>
                <c:pt idx="2">
                  <c:v>4.7058823529411766</c:v>
                </c:pt>
                <c:pt idx="3">
                  <c:v>7.0588235294117645</c:v>
                </c:pt>
                <c:pt idx="4">
                  <c:v>9.4117647058823533</c:v>
                </c:pt>
                <c:pt idx="5">
                  <c:v>11.764705882352942</c:v>
                </c:pt>
                <c:pt idx="6">
                  <c:v>14.117647058823531</c:v>
                </c:pt>
                <c:pt idx="7">
                  <c:v>16.47058823529412</c:v>
                </c:pt>
                <c:pt idx="8">
                  <c:v>18.823529411764707</c:v>
                </c:pt>
                <c:pt idx="9">
                  <c:v>21.176470588235293</c:v>
                </c:pt>
                <c:pt idx="10">
                  <c:v>23.52941176470588</c:v>
                </c:pt>
                <c:pt idx="11">
                  <c:v>25.882352941176467</c:v>
                </c:pt>
                <c:pt idx="12">
                  <c:v>28.235294117647054</c:v>
                </c:pt>
                <c:pt idx="13">
                  <c:v>30.588235294117641</c:v>
                </c:pt>
                <c:pt idx="14">
                  <c:v>32.941176470588232</c:v>
                </c:pt>
                <c:pt idx="15">
                  <c:v>35.294117647058819</c:v>
                </c:pt>
                <c:pt idx="16">
                  <c:v>37.647058823529406</c:v>
                </c:pt>
                <c:pt idx="17">
                  <c:v>39.999999999999993</c:v>
                </c:pt>
                <c:pt idx="18">
                  <c:v>42.35294117647058</c:v>
                </c:pt>
                <c:pt idx="19">
                  <c:v>44.705882352941167</c:v>
                </c:pt>
                <c:pt idx="20">
                  <c:v>47.058823529411754</c:v>
                </c:pt>
                <c:pt idx="21">
                  <c:v>49.411764705882341</c:v>
                </c:pt>
                <c:pt idx="22">
                  <c:v>51.764705882352928</c:v>
                </c:pt>
                <c:pt idx="23">
                  <c:v>54.117647058823515</c:v>
                </c:pt>
                <c:pt idx="24">
                  <c:v>56.470588235294102</c:v>
                </c:pt>
                <c:pt idx="25">
                  <c:v>58.823529411764689</c:v>
                </c:pt>
                <c:pt idx="26">
                  <c:v>61.176470588235276</c:v>
                </c:pt>
                <c:pt idx="27">
                  <c:v>63.529411764705863</c:v>
                </c:pt>
                <c:pt idx="28">
                  <c:v>65.88235294117645</c:v>
                </c:pt>
                <c:pt idx="29">
                  <c:v>68.235294117647044</c:v>
                </c:pt>
                <c:pt idx="30">
                  <c:v>70.588235294117638</c:v>
                </c:pt>
                <c:pt idx="31">
                  <c:v>72.941176470588232</c:v>
                </c:pt>
                <c:pt idx="32">
                  <c:v>75.294117647058826</c:v>
                </c:pt>
                <c:pt idx="33">
                  <c:v>77.64705882352942</c:v>
                </c:pt>
                <c:pt idx="34">
                  <c:v>80.000000000000014</c:v>
                </c:pt>
              </c:numCache>
            </c:numRef>
          </c:xVal>
          <c:yVal>
            <c:numRef>
              <c:f>'FGC-Evals'!$L$13:$AT$13</c:f>
              <c:numCache>
                <c:formatCode>General</c:formatCode>
                <c:ptCount val="35"/>
                <c:pt idx="0">
                  <c:v>350</c:v>
                </c:pt>
                <c:pt idx="1">
                  <c:v>350</c:v>
                </c:pt>
                <c:pt idx="2">
                  <c:v>337</c:v>
                </c:pt>
                <c:pt idx="3">
                  <c:v>318</c:v>
                </c:pt>
                <c:pt idx="4">
                  <c:v>304</c:v>
                </c:pt>
                <c:pt idx="5">
                  <c:v>294</c:v>
                </c:pt>
                <c:pt idx="6">
                  <c:v>299</c:v>
                </c:pt>
                <c:pt idx="7">
                  <c:v>333</c:v>
                </c:pt>
                <c:pt idx="8">
                  <c:v>305</c:v>
                </c:pt>
                <c:pt idx="9">
                  <c:v>300</c:v>
                </c:pt>
                <c:pt idx="10">
                  <c:v>280</c:v>
                </c:pt>
                <c:pt idx="11">
                  <c:v>306</c:v>
                </c:pt>
                <c:pt idx="12">
                  <c:v>267</c:v>
                </c:pt>
                <c:pt idx="13">
                  <c:v>255</c:v>
                </c:pt>
                <c:pt idx="14">
                  <c:v>280</c:v>
                </c:pt>
                <c:pt idx="15">
                  <c:v>281</c:v>
                </c:pt>
                <c:pt idx="16">
                  <c:v>222</c:v>
                </c:pt>
                <c:pt idx="17">
                  <c:v>245</c:v>
                </c:pt>
                <c:pt idx="18">
                  <c:v>256</c:v>
                </c:pt>
                <c:pt idx="19">
                  <c:v>287</c:v>
                </c:pt>
                <c:pt idx="20">
                  <c:v>257</c:v>
                </c:pt>
                <c:pt idx="21">
                  <c:v>278</c:v>
                </c:pt>
                <c:pt idx="22">
                  <c:v>315</c:v>
                </c:pt>
                <c:pt idx="23">
                  <c:v>335</c:v>
                </c:pt>
                <c:pt idx="24">
                  <c:v>381</c:v>
                </c:pt>
                <c:pt idx="25">
                  <c:v>453</c:v>
                </c:pt>
                <c:pt idx="26">
                  <c:v>506</c:v>
                </c:pt>
                <c:pt idx="27">
                  <c:v>547</c:v>
                </c:pt>
                <c:pt idx="28">
                  <c:v>646</c:v>
                </c:pt>
                <c:pt idx="29">
                  <c:v>861</c:v>
                </c:pt>
                <c:pt idx="30">
                  <c:v>934</c:v>
                </c:pt>
                <c:pt idx="31">
                  <c:v>1196</c:v>
                </c:pt>
                <c:pt idx="32">
                  <c:v>1350</c:v>
                </c:pt>
                <c:pt idx="33">
                  <c:v>1813</c:v>
                </c:pt>
                <c:pt idx="34">
                  <c:v>2486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E2C-43E5-B3F3-C84442238A25}"/>
            </c:ext>
          </c:extLst>
        </c:ser>
        <c:ser>
          <c:idx val="22"/>
          <c:order val="10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'FGC-Evals'!$L$21:$BH$21</c:f>
              <c:numCache>
                <c:formatCode>General</c:formatCode>
                <c:ptCount val="49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67.5</c:v>
                </c:pt>
                <c:pt idx="28">
                  <c:v>70</c:v>
                </c:pt>
                <c:pt idx="29">
                  <c:v>72.5</c:v>
                </c:pt>
                <c:pt idx="30">
                  <c:v>75</c:v>
                </c:pt>
                <c:pt idx="31">
                  <c:v>77.5</c:v>
                </c:pt>
                <c:pt idx="32">
                  <c:v>80</c:v>
                </c:pt>
                <c:pt idx="33">
                  <c:v>82.5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92.5</c:v>
                </c:pt>
                <c:pt idx="38">
                  <c:v>95</c:v>
                </c:pt>
                <c:pt idx="39">
                  <c:v>97.5</c:v>
                </c:pt>
                <c:pt idx="40">
                  <c:v>100</c:v>
                </c:pt>
                <c:pt idx="41">
                  <c:v>102.5</c:v>
                </c:pt>
                <c:pt idx="42">
                  <c:v>105</c:v>
                </c:pt>
                <c:pt idx="43">
                  <c:v>107.5</c:v>
                </c:pt>
                <c:pt idx="44">
                  <c:v>110</c:v>
                </c:pt>
                <c:pt idx="45">
                  <c:v>112.5</c:v>
                </c:pt>
                <c:pt idx="46">
                  <c:v>115</c:v>
                </c:pt>
                <c:pt idx="47">
                  <c:v>117.5</c:v>
                </c:pt>
                <c:pt idx="48">
                  <c:v>120</c:v>
                </c:pt>
              </c:numCache>
            </c:numRef>
          </c:xVal>
          <c:yVal>
            <c:numRef>
              <c:f>'FGC-Evals'!$L$23:$BH$23</c:f>
              <c:numCache>
                <c:formatCode>General</c:formatCode>
                <c:ptCount val="49"/>
                <c:pt idx="0">
                  <c:v>28</c:v>
                </c:pt>
                <c:pt idx="1">
                  <c:v>15</c:v>
                </c:pt>
                <c:pt idx="2">
                  <c:v>22</c:v>
                </c:pt>
                <c:pt idx="3">
                  <c:v>33</c:v>
                </c:pt>
                <c:pt idx="4">
                  <c:v>16</c:v>
                </c:pt>
                <c:pt idx="5">
                  <c:v>23</c:v>
                </c:pt>
                <c:pt idx="6">
                  <c:v>24</c:v>
                </c:pt>
                <c:pt idx="7">
                  <c:v>35</c:v>
                </c:pt>
                <c:pt idx="8">
                  <c:v>30</c:v>
                </c:pt>
                <c:pt idx="9">
                  <c:v>28</c:v>
                </c:pt>
                <c:pt idx="10">
                  <c:v>13</c:v>
                </c:pt>
                <c:pt idx="11">
                  <c:v>20</c:v>
                </c:pt>
                <c:pt idx="12">
                  <c:v>32</c:v>
                </c:pt>
                <c:pt idx="13">
                  <c:v>24</c:v>
                </c:pt>
                <c:pt idx="14">
                  <c:v>18</c:v>
                </c:pt>
                <c:pt idx="15">
                  <c:v>29</c:v>
                </c:pt>
                <c:pt idx="16">
                  <c:v>33</c:v>
                </c:pt>
                <c:pt idx="17">
                  <c:v>16</c:v>
                </c:pt>
                <c:pt idx="18">
                  <c:v>25</c:v>
                </c:pt>
                <c:pt idx="19">
                  <c:v>30</c:v>
                </c:pt>
                <c:pt idx="20">
                  <c:v>32</c:v>
                </c:pt>
                <c:pt idx="21">
                  <c:v>39</c:v>
                </c:pt>
                <c:pt idx="22">
                  <c:v>31</c:v>
                </c:pt>
                <c:pt idx="23">
                  <c:v>22</c:v>
                </c:pt>
                <c:pt idx="24">
                  <c:v>26</c:v>
                </c:pt>
                <c:pt idx="25">
                  <c:v>25</c:v>
                </c:pt>
                <c:pt idx="26">
                  <c:v>45</c:v>
                </c:pt>
                <c:pt idx="27">
                  <c:v>31</c:v>
                </c:pt>
                <c:pt idx="28">
                  <c:v>30</c:v>
                </c:pt>
                <c:pt idx="29">
                  <c:v>48</c:v>
                </c:pt>
                <c:pt idx="30">
                  <c:v>47</c:v>
                </c:pt>
                <c:pt idx="31">
                  <c:v>67</c:v>
                </c:pt>
                <c:pt idx="32">
                  <c:v>74</c:v>
                </c:pt>
                <c:pt idx="33">
                  <c:v>96</c:v>
                </c:pt>
                <c:pt idx="34">
                  <c:v>113</c:v>
                </c:pt>
                <c:pt idx="35">
                  <c:v>138</c:v>
                </c:pt>
                <c:pt idx="36">
                  <c:v>172</c:v>
                </c:pt>
                <c:pt idx="37">
                  <c:v>203</c:v>
                </c:pt>
                <c:pt idx="38">
                  <c:v>208</c:v>
                </c:pt>
                <c:pt idx="39">
                  <c:v>302</c:v>
                </c:pt>
                <c:pt idx="40">
                  <c:v>380</c:v>
                </c:pt>
                <c:pt idx="41">
                  <c:v>470</c:v>
                </c:pt>
                <c:pt idx="42">
                  <c:v>570</c:v>
                </c:pt>
                <c:pt idx="43">
                  <c:v>699</c:v>
                </c:pt>
                <c:pt idx="44">
                  <c:v>872</c:v>
                </c:pt>
                <c:pt idx="45">
                  <c:v>1140</c:v>
                </c:pt>
                <c:pt idx="46">
                  <c:v>1364</c:v>
                </c:pt>
                <c:pt idx="47">
                  <c:v>1731</c:v>
                </c:pt>
                <c:pt idx="48">
                  <c:v>2684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E2C-43E5-B3F3-C84442238A25}"/>
            </c:ext>
          </c:extLst>
        </c:ser>
        <c:ser>
          <c:idx val="23"/>
          <c:order val="11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'FGC-Evals'!$L$16:$BB$16</c:f>
              <c:numCache>
                <c:formatCode>General</c:formatCode>
                <c:ptCount val="43"/>
                <c:pt idx="0">
                  <c:v>0</c:v>
                </c:pt>
                <c:pt idx="1">
                  <c:v>2.3809523809523809</c:v>
                </c:pt>
                <c:pt idx="2">
                  <c:v>4.7619047619047619</c:v>
                </c:pt>
                <c:pt idx="3">
                  <c:v>7.1428571428571423</c:v>
                </c:pt>
                <c:pt idx="4">
                  <c:v>9.5238095238095237</c:v>
                </c:pt>
                <c:pt idx="5">
                  <c:v>11.904761904761905</c:v>
                </c:pt>
                <c:pt idx="6">
                  <c:v>14.285714285714286</c:v>
                </c:pt>
                <c:pt idx="7">
                  <c:v>16.666666666666668</c:v>
                </c:pt>
                <c:pt idx="8">
                  <c:v>19.047619047619047</c:v>
                </c:pt>
                <c:pt idx="9">
                  <c:v>21.428571428571427</c:v>
                </c:pt>
                <c:pt idx="10">
                  <c:v>23.809523809523807</c:v>
                </c:pt>
                <c:pt idx="11">
                  <c:v>26.190476190476186</c:v>
                </c:pt>
                <c:pt idx="12">
                  <c:v>28.571428571428566</c:v>
                </c:pt>
                <c:pt idx="13">
                  <c:v>30.952380952380945</c:v>
                </c:pt>
                <c:pt idx="14">
                  <c:v>33.333333333333329</c:v>
                </c:pt>
                <c:pt idx="15">
                  <c:v>35.714285714285708</c:v>
                </c:pt>
                <c:pt idx="16">
                  <c:v>38.095238095238088</c:v>
                </c:pt>
                <c:pt idx="17">
                  <c:v>40.476190476190467</c:v>
                </c:pt>
                <c:pt idx="18">
                  <c:v>42.857142857142847</c:v>
                </c:pt>
                <c:pt idx="19">
                  <c:v>45.238095238095227</c:v>
                </c:pt>
                <c:pt idx="20">
                  <c:v>47.619047619047606</c:v>
                </c:pt>
                <c:pt idx="21">
                  <c:v>49.999999999999986</c:v>
                </c:pt>
                <c:pt idx="22">
                  <c:v>52.380952380952365</c:v>
                </c:pt>
                <c:pt idx="23">
                  <c:v>54.761904761904745</c:v>
                </c:pt>
                <c:pt idx="24">
                  <c:v>57.142857142857125</c:v>
                </c:pt>
                <c:pt idx="25">
                  <c:v>59.523809523809504</c:v>
                </c:pt>
                <c:pt idx="26">
                  <c:v>61.904761904761884</c:v>
                </c:pt>
                <c:pt idx="27">
                  <c:v>64.285714285714263</c:v>
                </c:pt>
                <c:pt idx="28">
                  <c:v>66.666666666666643</c:v>
                </c:pt>
                <c:pt idx="29">
                  <c:v>69.047619047619023</c:v>
                </c:pt>
                <c:pt idx="30">
                  <c:v>71.428571428571402</c:v>
                </c:pt>
                <c:pt idx="31">
                  <c:v>73.809523809523782</c:v>
                </c:pt>
                <c:pt idx="32">
                  <c:v>76.190476190476161</c:v>
                </c:pt>
                <c:pt idx="33">
                  <c:v>78.571428571428541</c:v>
                </c:pt>
                <c:pt idx="34">
                  <c:v>80.952380952380921</c:v>
                </c:pt>
                <c:pt idx="35">
                  <c:v>83.3333333333333</c:v>
                </c:pt>
                <c:pt idx="36">
                  <c:v>85.71428571428568</c:v>
                </c:pt>
                <c:pt idx="37">
                  <c:v>88.095238095238059</c:v>
                </c:pt>
                <c:pt idx="38">
                  <c:v>90.476190476190439</c:v>
                </c:pt>
                <c:pt idx="39">
                  <c:v>92.857142857142819</c:v>
                </c:pt>
                <c:pt idx="40">
                  <c:v>95.238095238095198</c:v>
                </c:pt>
                <c:pt idx="41">
                  <c:v>97.619047619047578</c:v>
                </c:pt>
                <c:pt idx="42">
                  <c:v>99.999999999999957</c:v>
                </c:pt>
              </c:numCache>
            </c:numRef>
          </c:xVal>
          <c:yVal>
            <c:numRef>
              <c:f>'FGC-Evals'!$L$18:$BB$18</c:f>
              <c:numCache>
                <c:formatCode>General</c:formatCode>
                <c:ptCount val="43"/>
                <c:pt idx="0">
                  <c:v>52</c:v>
                </c:pt>
                <c:pt idx="1">
                  <c:v>65</c:v>
                </c:pt>
                <c:pt idx="2">
                  <c:v>73</c:v>
                </c:pt>
                <c:pt idx="3">
                  <c:v>75</c:v>
                </c:pt>
                <c:pt idx="4">
                  <c:v>69</c:v>
                </c:pt>
                <c:pt idx="5">
                  <c:v>73</c:v>
                </c:pt>
                <c:pt idx="6">
                  <c:v>78</c:v>
                </c:pt>
                <c:pt idx="7">
                  <c:v>98</c:v>
                </c:pt>
                <c:pt idx="8">
                  <c:v>66</c:v>
                </c:pt>
                <c:pt idx="9">
                  <c:v>64</c:v>
                </c:pt>
                <c:pt idx="10">
                  <c:v>78</c:v>
                </c:pt>
                <c:pt idx="11">
                  <c:v>44</c:v>
                </c:pt>
                <c:pt idx="12">
                  <c:v>53</c:v>
                </c:pt>
                <c:pt idx="13">
                  <c:v>67</c:v>
                </c:pt>
                <c:pt idx="14">
                  <c:v>52</c:v>
                </c:pt>
                <c:pt idx="15">
                  <c:v>69</c:v>
                </c:pt>
                <c:pt idx="16">
                  <c:v>89</c:v>
                </c:pt>
                <c:pt idx="17">
                  <c:v>64</c:v>
                </c:pt>
                <c:pt idx="18">
                  <c:v>67</c:v>
                </c:pt>
                <c:pt idx="19">
                  <c:v>63</c:v>
                </c:pt>
                <c:pt idx="20">
                  <c:v>35</c:v>
                </c:pt>
                <c:pt idx="21">
                  <c:v>70</c:v>
                </c:pt>
                <c:pt idx="22">
                  <c:v>55</c:v>
                </c:pt>
                <c:pt idx="23">
                  <c:v>65</c:v>
                </c:pt>
                <c:pt idx="24">
                  <c:v>72</c:v>
                </c:pt>
                <c:pt idx="25">
                  <c:v>97</c:v>
                </c:pt>
                <c:pt idx="26">
                  <c:v>73</c:v>
                </c:pt>
                <c:pt idx="27">
                  <c:v>116</c:v>
                </c:pt>
                <c:pt idx="28">
                  <c:v>119</c:v>
                </c:pt>
                <c:pt idx="29">
                  <c:v>132</c:v>
                </c:pt>
                <c:pt idx="30">
                  <c:v>191</c:v>
                </c:pt>
                <c:pt idx="31">
                  <c:v>219</c:v>
                </c:pt>
                <c:pt idx="32">
                  <c:v>267</c:v>
                </c:pt>
                <c:pt idx="33">
                  <c:v>314</c:v>
                </c:pt>
                <c:pt idx="34">
                  <c:v>391</c:v>
                </c:pt>
                <c:pt idx="35">
                  <c:v>496</c:v>
                </c:pt>
                <c:pt idx="36">
                  <c:v>638</c:v>
                </c:pt>
                <c:pt idx="37">
                  <c:v>711</c:v>
                </c:pt>
                <c:pt idx="38">
                  <c:v>849</c:v>
                </c:pt>
                <c:pt idx="39">
                  <c:v>1029</c:v>
                </c:pt>
                <c:pt idx="40">
                  <c:v>1411</c:v>
                </c:pt>
                <c:pt idx="41">
                  <c:v>1624</c:v>
                </c:pt>
                <c:pt idx="42">
                  <c:v>2492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E2C-43E5-B3F3-C84442238A25}"/>
            </c:ext>
          </c:extLst>
        </c:ser>
        <c:ser>
          <c:idx val="24"/>
          <c:order val="12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'FGC-Evals'!$L$26:$BO$26</c:f>
              <c:numCache>
                <c:formatCode>General</c:formatCode>
                <c:ptCount val="56"/>
                <c:pt idx="0">
                  <c:v>0</c:v>
                </c:pt>
                <c:pt idx="1">
                  <c:v>2.5454545454545454</c:v>
                </c:pt>
                <c:pt idx="2">
                  <c:v>5.0909090909090908</c:v>
                </c:pt>
                <c:pt idx="3">
                  <c:v>7.6363636363636367</c:v>
                </c:pt>
                <c:pt idx="4">
                  <c:v>10.181818181818182</c:v>
                </c:pt>
                <c:pt idx="5">
                  <c:v>12.727272727272727</c:v>
                </c:pt>
                <c:pt idx="6">
                  <c:v>15.272727272727272</c:v>
                </c:pt>
                <c:pt idx="7">
                  <c:v>17.818181818181817</c:v>
                </c:pt>
                <c:pt idx="8">
                  <c:v>20.363636363636363</c:v>
                </c:pt>
                <c:pt idx="9">
                  <c:v>22.90909090909091</c:v>
                </c:pt>
                <c:pt idx="10">
                  <c:v>25.454545454545457</c:v>
                </c:pt>
                <c:pt idx="11">
                  <c:v>28.000000000000004</c:v>
                </c:pt>
                <c:pt idx="12">
                  <c:v>30.54545454545455</c:v>
                </c:pt>
                <c:pt idx="13">
                  <c:v>33.090909090909093</c:v>
                </c:pt>
                <c:pt idx="14">
                  <c:v>35.63636363636364</c:v>
                </c:pt>
                <c:pt idx="15">
                  <c:v>38.181818181818187</c:v>
                </c:pt>
                <c:pt idx="16">
                  <c:v>40.727272727272734</c:v>
                </c:pt>
                <c:pt idx="17">
                  <c:v>43.27272727272728</c:v>
                </c:pt>
                <c:pt idx="18">
                  <c:v>45.818181818181827</c:v>
                </c:pt>
                <c:pt idx="19">
                  <c:v>48.363636363636374</c:v>
                </c:pt>
                <c:pt idx="20">
                  <c:v>50.909090909090921</c:v>
                </c:pt>
                <c:pt idx="21">
                  <c:v>53.454545454545467</c:v>
                </c:pt>
                <c:pt idx="22">
                  <c:v>56.000000000000014</c:v>
                </c:pt>
                <c:pt idx="23">
                  <c:v>58.545454545454561</c:v>
                </c:pt>
                <c:pt idx="24">
                  <c:v>61.090909090909108</c:v>
                </c:pt>
                <c:pt idx="25">
                  <c:v>63.636363636363654</c:v>
                </c:pt>
                <c:pt idx="26">
                  <c:v>66.181818181818201</c:v>
                </c:pt>
                <c:pt idx="27">
                  <c:v>68.727272727272748</c:v>
                </c:pt>
                <c:pt idx="28">
                  <c:v>71.272727272727295</c:v>
                </c:pt>
                <c:pt idx="29">
                  <c:v>73.818181818181841</c:v>
                </c:pt>
                <c:pt idx="30">
                  <c:v>76.363636363636388</c:v>
                </c:pt>
                <c:pt idx="31">
                  <c:v>78.909090909090935</c:v>
                </c:pt>
                <c:pt idx="32">
                  <c:v>81.454545454545482</c:v>
                </c:pt>
                <c:pt idx="33">
                  <c:v>84.000000000000028</c:v>
                </c:pt>
                <c:pt idx="34">
                  <c:v>86.545454545454575</c:v>
                </c:pt>
                <c:pt idx="35">
                  <c:v>89.090909090909122</c:v>
                </c:pt>
                <c:pt idx="36">
                  <c:v>91.636363636363669</c:v>
                </c:pt>
                <c:pt idx="37">
                  <c:v>94.181818181818215</c:v>
                </c:pt>
                <c:pt idx="38">
                  <c:v>96.727272727272762</c:v>
                </c:pt>
                <c:pt idx="39">
                  <c:v>99.272727272727309</c:v>
                </c:pt>
                <c:pt idx="40">
                  <c:v>101.81818181818186</c:v>
                </c:pt>
                <c:pt idx="41">
                  <c:v>104.3636363636364</c:v>
                </c:pt>
                <c:pt idx="42">
                  <c:v>106.90909090909095</c:v>
                </c:pt>
                <c:pt idx="43">
                  <c:v>109.4545454545455</c:v>
                </c:pt>
                <c:pt idx="44">
                  <c:v>112.00000000000004</c:v>
                </c:pt>
                <c:pt idx="45">
                  <c:v>114.54545454545459</c:v>
                </c:pt>
                <c:pt idx="46">
                  <c:v>117.09090909090914</c:v>
                </c:pt>
                <c:pt idx="47">
                  <c:v>119.63636363636368</c:v>
                </c:pt>
                <c:pt idx="48">
                  <c:v>122.18181818181823</c:v>
                </c:pt>
                <c:pt idx="49">
                  <c:v>124.72727272727278</c:v>
                </c:pt>
                <c:pt idx="50">
                  <c:v>127.27272727272732</c:v>
                </c:pt>
                <c:pt idx="51">
                  <c:v>129.81818181818187</c:v>
                </c:pt>
                <c:pt idx="52">
                  <c:v>132.3636363636364</c:v>
                </c:pt>
                <c:pt idx="53">
                  <c:v>134.90909090909093</c:v>
                </c:pt>
                <c:pt idx="54">
                  <c:v>137.45454545454547</c:v>
                </c:pt>
                <c:pt idx="55">
                  <c:v>140</c:v>
                </c:pt>
              </c:numCache>
            </c:numRef>
          </c:xVal>
          <c:yVal>
            <c:numRef>
              <c:f>'FGC-Evals'!$L$28:$BO$28</c:f>
              <c:numCache>
                <c:formatCode>General</c:formatCode>
                <c:ptCount val="56"/>
                <c:pt idx="0">
                  <c:v>31</c:v>
                </c:pt>
                <c:pt idx="1">
                  <c:v>20</c:v>
                </c:pt>
                <c:pt idx="2">
                  <c:v>16</c:v>
                </c:pt>
                <c:pt idx="3">
                  <c:v>17</c:v>
                </c:pt>
                <c:pt idx="4">
                  <c:v>23</c:v>
                </c:pt>
                <c:pt idx="5">
                  <c:v>15</c:v>
                </c:pt>
                <c:pt idx="6">
                  <c:v>11</c:v>
                </c:pt>
                <c:pt idx="7">
                  <c:v>29</c:v>
                </c:pt>
                <c:pt idx="8">
                  <c:v>19</c:v>
                </c:pt>
                <c:pt idx="9">
                  <c:v>20</c:v>
                </c:pt>
                <c:pt idx="10">
                  <c:v>18</c:v>
                </c:pt>
                <c:pt idx="11">
                  <c:v>17</c:v>
                </c:pt>
                <c:pt idx="12">
                  <c:v>28</c:v>
                </c:pt>
                <c:pt idx="13">
                  <c:v>15</c:v>
                </c:pt>
                <c:pt idx="14">
                  <c:v>24</c:v>
                </c:pt>
                <c:pt idx="15">
                  <c:v>25</c:v>
                </c:pt>
                <c:pt idx="16">
                  <c:v>19</c:v>
                </c:pt>
                <c:pt idx="17">
                  <c:v>23</c:v>
                </c:pt>
                <c:pt idx="18">
                  <c:v>19</c:v>
                </c:pt>
                <c:pt idx="19">
                  <c:v>27</c:v>
                </c:pt>
                <c:pt idx="20">
                  <c:v>23</c:v>
                </c:pt>
                <c:pt idx="21">
                  <c:v>14</c:v>
                </c:pt>
                <c:pt idx="22">
                  <c:v>29</c:v>
                </c:pt>
                <c:pt idx="23">
                  <c:v>31</c:v>
                </c:pt>
                <c:pt idx="24">
                  <c:v>24</c:v>
                </c:pt>
                <c:pt idx="25">
                  <c:v>20</c:v>
                </c:pt>
                <c:pt idx="26">
                  <c:v>28</c:v>
                </c:pt>
                <c:pt idx="27">
                  <c:v>26</c:v>
                </c:pt>
                <c:pt idx="28">
                  <c:v>32</c:v>
                </c:pt>
                <c:pt idx="29">
                  <c:v>17</c:v>
                </c:pt>
                <c:pt idx="30">
                  <c:v>22</c:v>
                </c:pt>
                <c:pt idx="31">
                  <c:v>37</c:v>
                </c:pt>
                <c:pt idx="32">
                  <c:v>27</c:v>
                </c:pt>
                <c:pt idx="33">
                  <c:v>33</c:v>
                </c:pt>
                <c:pt idx="34">
                  <c:v>39</c:v>
                </c:pt>
                <c:pt idx="35">
                  <c:v>33</c:v>
                </c:pt>
                <c:pt idx="36">
                  <c:v>33</c:v>
                </c:pt>
                <c:pt idx="37">
                  <c:v>42</c:v>
                </c:pt>
                <c:pt idx="38">
                  <c:v>67</c:v>
                </c:pt>
                <c:pt idx="39">
                  <c:v>80</c:v>
                </c:pt>
                <c:pt idx="40">
                  <c:v>83</c:v>
                </c:pt>
                <c:pt idx="41">
                  <c:v>100</c:v>
                </c:pt>
                <c:pt idx="42">
                  <c:v>123</c:v>
                </c:pt>
                <c:pt idx="43">
                  <c:v>147</c:v>
                </c:pt>
                <c:pt idx="44">
                  <c:v>191</c:v>
                </c:pt>
                <c:pt idx="45">
                  <c:v>241</c:v>
                </c:pt>
                <c:pt idx="46">
                  <c:v>313</c:v>
                </c:pt>
                <c:pt idx="47">
                  <c:v>369</c:v>
                </c:pt>
                <c:pt idx="48">
                  <c:v>463</c:v>
                </c:pt>
                <c:pt idx="49">
                  <c:v>568</c:v>
                </c:pt>
                <c:pt idx="50">
                  <c:v>656</c:v>
                </c:pt>
                <c:pt idx="51">
                  <c:v>844</c:v>
                </c:pt>
                <c:pt idx="52">
                  <c:v>1080</c:v>
                </c:pt>
                <c:pt idx="53">
                  <c:v>1283</c:v>
                </c:pt>
                <c:pt idx="54">
                  <c:v>1645</c:v>
                </c:pt>
                <c:pt idx="55">
                  <c:v>2361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E2C-43E5-B3F3-C84442238A25}"/>
            </c:ext>
          </c:extLst>
        </c:ser>
        <c:ser>
          <c:idx val="26"/>
          <c:order val="13"/>
          <c:tx>
            <c:v>60</c:v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'FGC-Evals'!$L$6:$AM$6</c:f>
              <c:numCache>
                <c:formatCode>General</c:formatCode>
                <c:ptCount val="28"/>
                <c:pt idx="0">
                  <c:v>0</c:v>
                </c:pt>
                <c:pt idx="1">
                  <c:v>2.2222222222222223</c:v>
                </c:pt>
                <c:pt idx="2">
                  <c:v>4.4444444444444446</c:v>
                </c:pt>
                <c:pt idx="3">
                  <c:v>6.666666666666667</c:v>
                </c:pt>
                <c:pt idx="4">
                  <c:v>8.8888888888888893</c:v>
                </c:pt>
                <c:pt idx="5">
                  <c:v>11.111111111111111</c:v>
                </c:pt>
                <c:pt idx="6">
                  <c:v>13.333333333333332</c:v>
                </c:pt>
                <c:pt idx="7">
                  <c:v>15.555555555555554</c:v>
                </c:pt>
                <c:pt idx="8">
                  <c:v>17.777777777777775</c:v>
                </c:pt>
                <c:pt idx="9">
                  <c:v>19.999999999999996</c:v>
                </c:pt>
                <c:pt idx="10">
                  <c:v>22.222222222222218</c:v>
                </c:pt>
                <c:pt idx="11">
                  <c:v>24.444444444444439</c:v>
                </c:pt>
                <c:pt idx="12">
                  <c:v>26.666666666666661</c:v>
                </c:pt>
                <c:pt idx="13">
                  <c:v>28.888888888888882</c:v>
                </c:pt>
                <c:pt idx="14">
                  <c:v>31.111111111111104</c:v>
                </c:pt>
                <c:pt idx="15">
                  <c:v>33.333333333333329</c:v>
                </c:pt>
                <c:pt idx="16">
                  <c:v>35.55555555555555</c:v>
                </c:pt>
                <c:pt idx="17">
                  <c:v>37.777777777777771</c:v>
                </c:pt>
                <c:pt idx="18">
                  <c:v>39.999999999999993</c:v>
                </c:pt>
                <c:pt idx="19">
                  <c:v>42.222222222222214</c:v>
                </c:pt>
                <c:pt idx="20">
                  <c:v>44.444444444444436</c:v>
                </c:pt>
                <c:pt idx="21">
                  <c:v>46.666666666666657</c:v>
                </c:pt>
                <c:pt idx="22">
                  <c:v>48.888888888888879</c:v>
                </c:pt>
                <c:pt idx="23">
                  <c:v>51.1111111111111</c:v>
                </c:pt>
                <c:pt idx="24">
                  <c:v>53.333333333333321</c:v>
                </c:pt>
                <c:pt idx="25">
                  <c:v>55.555555555555543</c:v>
                </c:pt>
                <c:pt idx="26">
                  <c:v>57.777777777777764</c:v>
                </c:pt>
                <c:pt idx="27">
                  <c:v>59.999999999999986</c:v>
                </c:pt>
              </c:numCache>
            </c:numRef>
          </c:xVal>
          <c:yVal>
            <c:numRef>
              <c:f>'FGC-Evals'!$L$8:$AM$8</c:f>
              <c:numCache>
                <c:formatCode>General</c:formatCode>
                <c:ptCount val="28"/>
                <c:pt idx="0">
                  <c:v>397</c:v>
                </c:pt>
                <c:pt idx="1">
                  <c:v>442</c:v>
                </c:pt>
                <c:pt idx="2">
                  <c:v>427</c:v>
                </c:pt>
                <c:pt idx="3">
                  <c:v>405</c:v>
                </c:pt>
                <c:pt idx="4">
                  <c:v>411</c:v>
                </c:pt>
                <c:pt idx="5">
                  <c:v>413</c:v>
                </c:pt>
                <c:pt idx="6">
                  <c:v>415</c:v>
                </c:pt>
                <c:pt idx="7">
                  <c:v>398</c:v>
                </c:pt>
                <c:pt idx="8">
                  <c:v>411</c:v>
                </c:pt>
                <c:pt idx="9">
                  <c:v>392</c:v>
                </c:pt>
                <c:pt idx="10">
                  <c:v>399</c:v>
                </c:pt>
                <c:pt idx="11">
                  <c:v>391</c:v>
                </c:pt>
                <c:pt idx="12">
                  <c:v>361</c:v>
                </c:pt>
                <c:pt idx="13">
                  <c:v>366</c:v>
                </c:pt>
                <c:pt idx="14">
                  <c:v>393</c:v>
                </c:pt>
                <c:pt idx="15">
                  <c:v>384</c:v>
                </c:pt>
                <c:pt idx="16">
                  <c:v>370</c:v>
                </c:pt>
                <c:pt idx="17">
                  <c:v>421</c:v>
                </c:pt>
                <c:pt idx="18">
                  <c:v>426</c:v>
                </c:pt>
                <c:pt idx="19">
                  <c:v>472</c:v>
                </c:pt>
                <c:pt idx="20">
                  <c:v>540</c:v>
                </c:pt>
                <c:pt idx="21">
                  <c:v>581</c:v>
                </c:pt>
                <c:pt idx="22">
                  <c:v>687</c:v>
                </c:pt>
                <c:pt idx="23">
                  <c:v>738</c:v>
                </c:pt>
                <c:pt idx="24">
                  <c:v>871</c:v>
                </c:pt>
                <c:pt idx="25">
                  <c:v>1070</c:v>
                </c:pt>
                <c:pt idx="26">
                  <c:v>1304</c:v>
                </c:pt>
                <c:pt idx="27">
                  <c:v>1827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E2C-43E5-B3F3-C84442238A25}"/>
            </c:ext>
          </c:extLst>
        </c:ser>
        <c:ser>
          <c:idx val="32"/>
          <c:order val="14"/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'FGC-Evals'!$L$61:$CX$61</c:f>
              <c:numCache>
                <c:formatCode>General</c:formatCode>
                <c:ptCount val="91"/>
                <c:pt idx="0">
                  <c:v>0</c:v>
                </c:pt>
                <c:pt idx="1">
                  <c:v>3.1111111111111112</c:v>
                </c:pt>
                <c:pt idx="2">
                  <c:v>6.2222222222222223</c:v>
                </c:pt>
                <c:pt idx="3">
                  <c:v>9.3333333333333339</c:v>
                </c:pt>
                <c:pt idx="4">
                  <c:v>12.444444444444445</c:v>
                </c:pt>
                <c:pt idx="5">
                  <c:v>15.555555555555555</c:v>
                </c:pt>
                <c:pt idx="6">
                  <c:v>18.666666666666668</c:v>
                </c:pt>
                <c:pt idx="7">
                  <c:v>21.777777777777779</c:v>
                </c:pt>
                <c:pt idx="8">
                  <c:v>24.888888888888889</c:v>
                </c:pt>
                <c:pt idx="9">
                  <c:v>28</c:v>
                </c:pt>
                <c:pt idx="10">
                  <c:v>31.111111111111111</c:v>
                </c:pt>
                <c:pt idx="11">
                  <c:v>34.222222222222221</c:v>
                </c:pt>
                <c:pt idx="12">
                  <c:v>37.333333333333336</c:v>
                </c:pt>
                <c:pt idx="13">
                  <c:v>40.44444444444445</c:v>
                </c:pt>
                <c:pt idx="14">
                  <c:v>43.555555555555564</c:v>
                </c:pt>
                <c:pt idx="15">
                  <c:v>46.666666666666679</c:v>
                </c:pt>
                <c:pt idx="16">
                  <c:v>49.777777777777793</c:v>
                </c:pt>
                <c:pt idx="17">
                  <c:v>52.888888888888907</c:v>
                </c:pt>
                <c:pt idx="18">
                  <c:v>56.000000000000021</c:v>
                </c:pt>
                <c:pt idx="19">
                  <c:v>59.111111111111136</c:v>
                </c:pt>
                <c:pt idx="20">
                  <c:v>62.22222222222225</c:v>
                </c:pt>
                <c:pt idx="21">
                  <c:v>65.333333333333357</c:v>
                </c:pt>
                <c:pt idx="22">
                  <c:v>68.444444444444471</c:v>
                </c:pt>
                <c:pt idx="23">
                  <c:v>71.555555555555586</c:v>
                </c:pt>
                <c:pt idx="24">
                  <c:v>74.6666666666667</c:v>
                </c:pt>
                <c:pt idx="25">
                  <c:v>77.777777777777814</c:v>
                </c:pt>
                <c:pt idx="26">
                  <c:v>80.888888888888928</c:v>
                </c:pt>
                <c:pt idx="27">
                  <c:v>84.000000000000043</c:v>
                </c:pt>
                <c:pt idx="28">
                  <c:v>87.111111111111157</c:v>
                </c:pt>
                <c:pt idx="29">
                  <c:v>90.222222222222271</c:v>
                </c:pt>
                <c:pt idx="30">
                  <c:v>93.333333333333385</c:v>
                </c:pt>
                <c:pt idx="31">
                  <c:v>96.4444444444445</c:v>
                </c:pt>
                <c:pt idx="32">
                  <c:v>99.555555555555614</c:v>
                </c:pt>
                <c:pt idx="33">
                  <c:v>102.66666666666673</c:v>
                </c:pt>
                <c:pt idx="34">
                  <c:v>105.77777777777784</c:v>
                </c:pt>
                <c:pt idx="35">
                  <c:v>108.88888888888896</c:v>
                </c:pt>
                <c:pt idx="36">
                  <c:v>112.00000000000007</c:v>
                </c:pt>
                <c:pt idx="37">
                  <c:v>115.11111111111119</c:v>
                </c:pt>
                <c:pt idx="38">
                  <c:v>118.2222222222223</c:v>
                </c:pt>
                <c:pt idx="39">
                  <c:v>121.33333333333341</c:v>
                </c:pt>
                <c:pt idx="40">
                  <c:v>124.44444444444453</c:v>
                </c:pt>
                <c:pt idx="41">
                  <c:v>127.55555555555564</c:v>
                </c:pt>
                <c:pt idx="42">
                  <c:v>130.66666666666674</c:v>
                </c:pt>
                <c:pt idx="43">
                  <c:v>133.77777777777786</c:v>
                </c:pt>
                <c:pt idx="44">
                  <c:v>136.88888888888897</c:v>
                </c:pt>
                <c:pt idx="45">
                  <c:v>140.00000000000009</c:v>
                </c:pt>
                <c:pt idx="46">
                  <c:v>143.1111111111112</c:v>
                </c:pt>
                <c:pt idx="47">
                  <c:v>146.22222222222231</c:v>
                </c:pt>
                <c:pt idx="48">
                  <c:v>149.33333333333343</c:v>
                </c:pt>
                <c:pt idx="49">
                  <c:v>152.44444444444454</c:v>
                </c:pt>
                <c:pt idx="50">
                  <c:v>155.55555555555566</c:v>
                </c:pt>
                <c:pt idx="51">
                  <c:v>158.66666666666677</c:v>
                </c:pt>
                <c:pt idx="52">
                  <c:v>161.77777777777789</c:v>
                </c:pt>
                <c:pt idx="53">
                  <c:v>164.888888888889</c:v>
                </c:pt>
                <c:pt idx="54">
                  <c:v>168.00000000000011</c:v>
                </c:pt>
                <c:pt idx="55">
                  <c:v>171.11111111111123</c:v>
                </c:pt>
                <c:pt idx="56">
                  <c:v>174.22222222222234</c:v>
                </c:pt>
                <c:pt idx="57">
                  <c:v>177.33333333333346</c:v>
                </c:pt>
                <c:pt idx="58">
                  <c:v>180.44444444444457</c:v>
                </c:pt>
                <c:pt idx="59">
                  <c:v>183.55555555555569</c:v>
                </c:pt>
                <c:pt idx="60">
                  <c:v>186.6666666666668</c:v>
                </c:pt>
                <c:pt idx="61">
                  <c:v>189.77777777777791</c:v>
                </c:pt>
                <c:pt idx="62">
                  <c:v>192.88888888888903</c:v>
                </c:pt>
                <c:pt idx="63">
                  <c:v>196.00000000000014</c:v>
                </c:pt>
                <c:pt idx="64">
                  <c:v>199.11111111111126</c:v>
                </c:pt>
                <c:pt idx="65">
                  <c:v>202.22222222222237</c:v>
                </c:pt>
                <c:pt idx="66">
                  <c:v>205.33333333333348</c:v>
                </c:pt>
                <c:pt idx="67">
                  <c:v>208.4444444444446</c:v>
                </c:pt>
                <c:pt idx="68">
                  <c:v>211.55555555555571</c:v>
                </c:pt>
                <c:pt idx="69">
                  <c:v>214.66666666666683</c:v>
                </c:pt>
                <c:pt idx="70">
                  <c:v>217.77777777777794</c:v>
                </c:pt>
                <c:pt idx="71">
                  <c:v>220.88888888888906</c:v>
                </c:pt>
                <c:pt idx="72">
                  <c:v>224.00000000000017</c:v>
                </c:pt>
                <c:pt idx="73">
                  <c:v>227.11111111111128</c:v>
                </c:pt>
                <c:pt idx="74">
                  <c:v>230.2222222222224</c:v>
                </c:pt>
                <c:pt idx="75">
                  <c:v>233.33333333333351</c:v>
                </c:pt>
                <c:pt idx="76">
                  <c:v>236.44444444444463</c:v>
                </c:pt>
                <c:pt idx="77">
                  <c:v>239.55555555555574</c:v>
                </c:pt>
                <c:pt idx="78">
                  <c:v>242.66666666666686</c:v>
                </c:pt>
                <c:pt idx="79">
                  <c:v>245.77777777777797</c:v>
                </c:pt>
                <c:pt idx="80">
                  <c:v>248.88888888888908</c:v>
                </c:pt>
                <c:pt idx="81">
                  <c:v>252.0000000000002</c:v>
                </c:pt>
                <c:pt idx="82">
                  <c:v>255.11111111111131</c:v>
                </c:pt>
                <c:pt idx="83">
                  <c:v>258.2222222222224</c:v>
                </c:pt>
                <c:pt idx="84">
                  <c:v>261.33333333333348</c:v>
                </c:pt>
                <c:pt idx="85">
                  <c:v>264.44444444444457</c:v>
                </c:pt>
                <c:pt idx="86">
                  <c:v>267.55555555555566</c:v>
                </c:pt>
                <c:pt idx="87">
                  <c:v>270.66666666666674</c:v>
                </c:pt>
                <c:pt idx="88">
                  <c:v>273.77777777777783</c:v>
                </c:pt>
                <c:pt idx="89">
                  <c:v>276.88888888888891</c:v>
                </c:pt>
                <c:pt idx="90">
                  <c:v>280</c:v>
                </c:pt>
              </c:numCache>
            </c:numRef>
          </c:xVal>
          <c:yVal>
            <c:numRef>
              <c:f>'FGC-Evals'!$L$63:$CX$63</c:f>
              <c:numCache>
                <c:formatCode>General</c:formatCode>
                <c:ptCount val="91"/>
                <c:pt idx="0">
                  <c:v>22</c:v>
                </c:pt>
                <c:pt idx="1">
                  <c:v>24</c:v>
                </c:pt>
                <c:pt idx="2">
                  <c:v>22</c:v>
                </c:pt>
                <c:pt idx="3">
                  <c:v>21</c:v>
                </c:pt>
                <c:pt idx="4">
                  <c:v>33</c:v>
                </c:pt>
                <c:pt idx="5">
                  <c:v>27</c:v>
                </c:pt>
                <c:pt idx="6">
                  <c:v>29</c:v>
                </c:pt>
                <c:pt idx="7">
                  <c:v>24</c:v>
                </c:pt>
                <c:pt idx="8">
                  <c:v>32</c:v>
                </c:pt>
                <c:pt idx="9">
                  <c:v>22</c:v>
                </c:pt>
                <c:pt idx="10">
                  <c:v>29</c:v>
                </c:pt>
                <c:pt idx="11">
                  <c:v>27</c:v>
                </c:pt>
                <c:pt idx="12">
                  <c:v>22</c:v>
                </c:pt>
                <c:pt idx="13">
                  <c:v>16</c:v>
                </c:pt>
                <c:pt idx="14">
                  <c:v>15</c:v>
                </c:pt>
                <c:pt idx="15">
                  <c:v>26</c:v>
                </c:pt>
                <c:pt idx="16">
                  <c:v>34</c:v>
                </c:pt>
                <c:pt idx="17">
                  <c:v>29</c:v>
                </c:pt>
                <c:pt idx="18">
                  <c:v>37</c:v>
                </c:pt>
                <c:pt idx="19">
                  <c:v>25</c:v>
                </c:pt>
                <c:pt idx="20">
                  <c:v>19</c:v>
                </c:pt>
                <c:pt idx="21">
                  <c:v>26</c:v>
                </c:pt>
                <c:pt idx="22">
                  <c:v>31</c:v>
                </c:pt>
                <c:pt idx="23">
                  <c:v>32</c:v>
                </c:pt>
                <c:pt idx="24">
                  <c:v>18</c:v>
                </c:pt>
                <c:pt idx="25">
                  <c:v>25</c:v>
                </c:pt>
                <c:pt idx="26">
                  <c:v>40</c:v>
                </c:pt>
                <c:pt idx="27">
                  <c:v>23</c:v>
                </c:pt>
                <c:pt idx="28">
                  <c:v>22</c:v>
                </c:pt>
                <c:pt idx="29">
                  <c:v>34</c:v>
                </c:pt>
                <c:pt idx="30">
                  <c:v>23</c:v>
                </c:pt>
                <c:pt idx="31">
                  <c:v>29</c:v>
                </c:pt>
                <c:pt idx="32">
                  <c:v>34</c:v>
                </c:pt>
                <c:pt idx="33">
                  <c:v>23</c:v>
                </c:pt>
                <c:pt idx="34">
                  <c:v>12</c:v>
                </c:pt>
                <c:pt idx="35">
                  <c:v>35</c:v>
                </c:pt>
                <c:pt idx="36">
                  <c:v>24</c:v>
                </c:pt>
                <c:pt idx="37">
                  <c:v>18</c:v>
                </c:pt>
                <c:pt idx="38">
                  <c:v>25</c:v>
                </c:pt>
                <c:pt idx="39">
                  <c:v>19</c:v>
                </c:pt>
                <c:pt idx="40">
                  <c:v>17</c:v>
                </c:pt>
                <c:pt idx="41">
                  <c:v>29</c:v>
                </c:pt>
                <c:pt idx="42">
                  <c:v>28</c:v>
                </c:pt>
                <c:pt idx="43">
                  <c:v>23</c:v>
                </c:pt>
                <c:pt idx="44">
                  <c:v>20</c:v>
                </c:pt>
                <c:pt idx="45">
                  <c:v>37</c:v>
                </c:pt>
                <c:pt idx="46">
                  <c:v>24</c:v>
                </c:pt>
                <c:pt idx="47">
                  <c:v>32</c:v>
                </c:pt>
                <c:pt idx="48">
                  <c:v>41</c:v>
                </c:pt>
                <c:pt idx="49">
                  <c:v>29</c:v>
                </c:pt>
                <c:pt idx="50">
                  <c:v>24</c:v>
                </c:pt>
                <c:pt idx="51">
                  <c:v>26</c:v>
                </c:pt>
                <c:pt idx="52">
                  <c:v>23</c:v>
                </c:pt>
                <c:pt idx="53">
                  <c:v>24</c:v>
                </c:pt>
                <c:pt idx="54">
                  <c:v>18</c:v>
                </c:pt>
                <c:pt idx="55">
                  <c:v>27</c:v>
                </c:pt>
                <c:pt idx="56">
                  <c:v>23</c:v>
                </c:pt>
                <c:pt idx="57">
                  <c:v>26</c:v>
                </c:pt>
                <c:pt idx="58">
                  <c:v>42</c:v>
                </c:pt>
                <c:pt idx="59">
                  <c:v>19</c:v>
                </c:pt>
                <c:pt idx="60">
                  <c:v>35</c:v>
                </c:pt>
                <c:pt idx="61">
                  <c:v>25</c:v>
                </c:pt>
                <c:pt idx="62">
                  <c:v>8</c:v>
                </c:pt>
                <c:pt idx="63">
                  <c:v>24</c:v>
                </c:pt>
                <c:pt idx="64">
                  <c:v>40</c:v>
                </c:pt>
                <c:pt idx="65">
                  <c:v>14</c:v>
                </c:pt>
                <c:pt idx="66">
                  <c:v>30</c:v>
                </c:pt>
                <c:pt idx="67">
                  <c:v>33</c:v>
                </c:pt>
                <c:pt idx="68">
                  <c:v>37</c:v>
                </c:pt>
                <c:pt idx="69">
                  <c:v>29</c:v>
                </c:pt>
                <c:pt idx="70">
                  <c:v>26</c:v>
                </c:pt>
                <c:pt idx="71">
                  <c:v>25</c:v>
                </c:pt>
                <c:pt idx="72">
                  <c:v>34</c:v>
                </c:pt>
                <c:pt idx="73">
                  <c:v>23</c:v>
                </c:pt>
                <c:pt idx="74">
                  <c:v>35</c:v>
                </c:pt>
                <c:pt idx="75">
                  <c:v>39</c:v>
                </c:pt>
                <c:pt idx="76">
                  <c:v>40</c:v>
                </c:pt>
                <c:pt idx="77">
                  <c:v>65</c:v>
                </c:pt>
                <c:pt idx="78">
                  <c:v>60</c:v>
                </c:pt>
                <c:pt idx="79">
                  <c:v>63</c:v>
                </c:pt>
                <c:pt idx="80">
                  <c:v>108</c:v>
                </c:pt>
                <c:pt idx="81">
                  <c:v>115</c:v>
                </c:pt>
                <c:pt idx="82">
                  <c:v>113</c:v>
                </c:pt>
                <c:pt idx="83">
                  <c:v>170</c:v>
                </c:pt>
                <c:pt idx="84">
                  <c:v>182</c:v>
                </c:pt>
                <c:pt idx="85">
                  <c:v>224</c:v>
                </c:pt>
                <c:pt idx="86">
                  <c:v>274</c:v>
                </c:pt>
                <c:pt idx="87">
                  <c:v>318</c:v>
                </c:pt>
                <c:pt idx="88">
                  <c:v>368</c:v>
                </c:pt>
                <c:pt idx="89">
                  <c:v>408</c:v>
                </c:pt>
                <c:pt idx="90">
                  <c:v>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E2C-43E5-B3F3-C84442238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689280"/>
        <c:axId val="517678696"/>
      </c:scatterChart>
      <c:valAx>
        <c:axId val="517689280"/>
        <c:scaling>
          <c:orientation val="minMax"/>
          <c:max val="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(°C)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prstClr val="black"/>
            </a:solidFill>
          </a:ln>
        </c:spPr>
        <c:crossAx val="517678696"/>
        <c:crosses val="autoZero"/>
        <c:crossBetween val="midCat"/>
      </c:valAx>
      <c:valAx>
        <c:axId val="517678696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TL (counts/0.4 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prstClr val="black"/>
            </a:solidFill>
          </a:ln>
        </c:spPr>
        <c:crossAx val="517689280"/>
        <c:crosses val="autoZero"/>
        <c:crossBetween val="midCat"/>
      </c:valAx>
      <c:spPr>
        <a:ln w="31750">
          <a:solidFill>
            <a:sysClr val="windowText" lastClr="000000"/>
          </a:solidFill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ayout>
        <c:manualLayout>
          <c:xMode val="edge"/>
          <c:yMode val="edge"/>
          <c:x val="0.53726630303566458"/>
          <c:y val="0.24783512612184053"/>
          <c:w val="0.3201510183695398"/>
          <c:h val="0.136945405756818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368301</xdr:colOff>
      <xdr:row>4</xdr:row>
      <xdr:rowOff>64294</xdr:rowOff>
    </xdr:from>
    <xdr:to>
      <xdr:col>25</xdr:col>
      <xdr:colOff>316708</xdr:colOff>
      <xdr:row>33</xdr:row>
      <xdr:rowOff>135732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155"/>
  <sheetViews>
    <sheetView tabSelected="1" topLeftCell="F118" zoomScale="60" zoomScaleNormal="60" workbookViewId="0">
      <selection activeCell="M77" sqref="M77"/>
    </sheetView>
  </sheetViews>
  <sheetFormatPr defaultRowHeight="14.25" x14ac:dyDescent="0.45"/>
  <cols>
    <col min="11" max="11" width="10.33203125" bestFit="1" customWidth="1"/>
    <col min="16" max="16" width="11.6640625" customWidth="1"/>
  </cols>
  <sheetData>
    <row r="1" spans="2:261" x14ac:dyDescent="0.45">
      <c r="K1" t="s">
        <v>2</v>
      </c>
      <c r="L1">
        <v>0</v>
      </c>
      <c r="M1">
        <f>L1+20/10</f>
        <v>2</v>
      </c>
      <c r="N1">
        <f t="shared" ref="N1:V1" si="0">M1+20/10</f>
        <v>4</v>
      </c>
      <c r="O1">
        <f>N1+20/10</f>
        <v>6</v>
      </c>
      <c r="P1">
        <f t="shared" si="0"/>
        <v>8</v>
      </c>
      <c r="Q1">
        <f t="shared" si="0"/>
        <v>10</v>
      </c>
      <c r="R1">
        <f t="shared" si="0"/>
        <v>12</v>
      </c>
      <c r="S1">
        <f t="shared" si="0"/>
        <v>14</v>
      </c>
      <c r="T1">
        <f t="shared" si="0"/>
        <v>16</v>
      </c>
      <c r="U1">
        <f t="shared" si="0"/>
        <v>18</v>
      </c>
      <c r="V1">
        <f t="shared" si="0"/>
        <v>20</v>
      </c>
    </row>
    <row r="2" spans="2:261" x14ac:dyDescent="0.45">
      <c r="B2">
        <v>1</v>
      </c>
      <c r="C2" t="s">
        <v>0</v>
      </c>
      <c r="D2">
        <v>9</v>
      </c>
      <c r="E2">
        <v>0</v>
      </c>
      <c r="F2">
        <v>1</v>
      </c>
      <c r="G2">
        <v>5</v>
      </c>
      <c r="H2">
        <v>0</v>
      </c>
      <c r="I2">
        <v>20</v>
      </c>
      <c r="J2">
        <v>0</v>
      </c>
      <c r="K2" t="s">
        <v>1</v>
      </c>
      <c r="L2">
        <v>217</v>
      </c>
      <c r="M2">
        <v>240</v>
      </c>
      <c r="N2">
        <v>204</v>
      </c>
      <c r="O2">
        <v>224</v>
      </c>
      <c r="P2">
        <v>254</v>
      </c>
      <c r="Q2">
        <v>216</v>
      </c>
      <c r="R2">
        <v>211</v>
      </c>
      <c r="S2">
        <v>220</v>
      </c>
      <c r="T2">
        <v>235</v>
      </c>
      <c r="U2">
        <v>237</v>
      </c>
      <c r="V2">
        <v>254</v>
      </c>
      <c r="W2">
        <v>219</v>
      </c>
      <c r="X2">
        <v>234</v>
      </c>
      <c r="Y2">
        <v>229</v>
      </c>
      <c r="Z2">
        <v>253</v>
      </c>
      <c r="AA2">
        <v>235</v>
      </c>
      <c r="AB2">
        <v>240</v>
      </c>
      <c r="AC2">
        <v>272</v>
      </c>
      <c r="AD2">
        <v>253</v>
      </c>
      <c r="AE2">
        <v>244</v>
      </c>
      <c r="AF2">
        <v>211</v>
      </c>
      <c r="AG2">
        <v>245</v>
      </c>
      <c r="AH2">
        <v>234</v>
      </c>
      <c r="AI2">
        <v>243</v>
      </c>
      <c r="AJ2">
        <v>242</v>
      </c>
      <c r="AK2">
        <v>231</v>
      </c>
      <c r="AL2">
        <v>239</v>
      </c>
      <c r="AM2">
        <v>227</v>
      </c>
      <c r="AN2">
        <v>228</v>
      </c>
      <c r="AO2">
        <v>233</v>
      </c>
      <c r="AP2">
        <v>227</v>
      </c>
      <c r="AQ2">
        <v>219</v>
      </c>
      <c r="AR2">
        <v>215</v>
      </c>
      <c r="AS2">
        <v>224</v>
      </c>
      <c r="AT2">
        <v>238</v>
      </c>
      <c r="AU2">
        <v>255</v>
      </c>
      <c r="AV2">
        <v>248</v>
      </c>
      <c r="AW2">
        <v>245</v>
      </c>
      <c r="AX2">
        <v>235</v>
      </c>
      <c r="AY2">
        <v>228</v>
      </c>
      <c r="AZ2">
        <v>228</v>
      </c>
      <c r="BA2">
        <v>251</v>
      </c>
      <c r="BB2">
        <v>243</v>
      </c>
      <c r="BC2">
        <v>254</v>
      </c>
      <c r="BD2">
        <v>275</v>
      </c>
      <c r="BE2">
        <v>244</v>
      </c>
      <c r="BF2">
        <v>254</v>
      </c>
      <c r="BG2">
        <v>238</v>
      </c>
      <c r="BH2">
        <v>224</v>
      </c>
      <c r="BI2">
        <v>237</v>
      </c>
      <c r="BJ2">
        <v>224</v>
      </c>
      <c r="BK2">
        <v>223</v>
      </c>
      <c r="BL2">
        <v>224</v>
      </c>
      <c r="BM2">
        <v>246</v>
      </c>
      <c r="BN2">
        <v>235</v>
      </c>
      <c r="BO2">
        <v>236</v>
      </c>
      <c r="BP2">
        <v>217</v>
      </c>
      <c r="BQ2">
        <v>245</v>
      </c>
      <c r="BR2">
        <v>236</v>
      </c>
      <c r="BS2">
        <v>244</v>
      </c>
      <c r="BT2">
        <v>208</v>
      </c>
      <c r="BU2">
        <v>254</v>
      </c>
      <c r="BV2">
        <v>221</v>
      </c>
      <c r="BW2">
        <v>237</v>
      </c>
      <c r="BX2">
        <v>222</v>
      </c>
      <c r="BY2">
        <v>251</v>
      </c>
      <c r="BZ2">
        <v>239</v>
      </c>
      <c r="CA2">
        <v>249</v>
      </c>
      <c r="CB2">
        <v>257</v>
      </c>
      <c r="CC2">
        <v>227</v>
      </c>
      <c r="CD2">
        <v>241</v>
      </c>
      <c r="CE2">
        <v>218</v>
      </c>
      <c r="CF2">
        <v>264</v>
      </c>
      <c r="CG2">
        <v>220</v>
      </c>
      <c r="CH2">
        <v>212</v>
      </c>
      <c r="CI2">
        <v>245</v>
      </c>
      <c r="CJ2">
        <v>242</v>
      </c>
      <c r="CK2">
        <v>226</v>
      </c>
      <c r="CL2">
        <v>244</v>
      </c>
      <c r="CM2">
        <v>244</v>
      </c>
      <c r="CN2">
        <v>227</v>
      </c>
      <c r="CO2">
        <v>240</v>
      </c>
      <c r="CP2">
        <v>217</v>
      </c>
      <c r="CQ2">
        <v>246</v>
      </c>
      <c r="CR2">
        <v>222</v>
      </c>
      <c r="CS2">
        <v>225</v>
      </c>
      <c r="CT2">
        <v>236</v>
      </c>
      <c r="CU2">
        <v>237</v>
      </c>
      <c r="CV2">
        <v>242</v>
      </c>
      <c r="CW2">
        <v>199</v>
      </c>
      <c r="CX2">
        <v>217</v>
      </c>
      <c r="CY2">
        <v>246</v>
      </c>
      <c r="CZ2">
        <v>229</v>
      </c>
      <c r="DA2">
        <v>211</v>
      </c>
      <c r="DB2">
        <v>263</v>
      </c>
      <c r="DC2">
        <v>212</v>
      </c>
      <c r="DD2">
        <v>233</v>
      </c>
      <c r="DE2">
        <v>249</v>
      </c>
      <c r="DF2">
        <v>203</v>
      </c>
      <c r="DG2">
        <v>243</v>
      </c>
      <c r="DH2">
        <v>252</v>
      </c>
      <c r="DI2">
        <v>232</v>
      </c>
      <c r="DJ2">
        <v>209</v>
      </c>
      <c r="DK2">
        <v>217</v>
      </c>
      <c r="DL2">
        <v>188</v>
      </c>
      <c r="DM2">
        <v>236</v>
      </c>
      <c r="DN2">
        <v>242</v>
      </c>
      <c r="DO2">
        <v>227</v>
      </c>
      <c r="DP2">
        <v>233</v>
      </c>
      <c r="DQ2">
        <v>229</v>
      </c>
      <c r="DR2">
        <v>220</v>
      </c>
      <c r="DS2">
        <v>223</v>
      </c>
      <c r="DT2">
        <v>229</v>
      </c>
      <c r="DU2">
        <v>251</v>
      </c>
      <c r="DV2">
        <v>210</v>
      </c>
      <c r="DW2">
        <v>195</v>
      </c>
      <c r="DX2">
        <v>230</v>
      </c>
      <c r="DY2">
        <v>229</v>
      </c>
      <c r="DZ2">
        <v>251</v>
      </c>
      <c r="EA2">
        <v>237</v>
      </c>
      <c r="EB2">
        <v>204</v>
      </c>
      <c r="EC2">
        <v>245</v>
      </c>
      <c r="ED2">
        <v>216</v>
      </c>
      <c r="EE2">
        <v>237</v>
      </c>
      <c r="EF2">
        <v>193</v>
      </c>
      <c r="EG2">
        <v>188</v>
      </c>
      <c r="EH2">
        <v>235</v>
      </c>
      <c r="EI2">
        <v>256</v>
      </c>
      <c r="EJ2">
        <v>229</v>
      </c>
      <c r="EK2">
        <v>232</v>
      </c>
      <c r="EL2">
        <v>225</v>
      </c>
      <c r="EM2">
        <v>233</v>
      </c>
      <c r="EN2">
        <v>213</v>
      </c>
      <c r="EO2">
        <v>234</v>
      </c>
      <c r="EP2">
        <v>210</v>
      </c>
      <c r="EQ2">
        <v>246</v>
      </c>
      <c r="ER2">
        <v>251</v>
      </c>
      <c r="ES2">
        <v>187</v>
      </c>
      <c r="ET2">
        <v>206</v>
      </c>
      <c r="EU2">
        <v>249</v>
      </c>
      <c r="EV2">
        <v>210</v>
      </c>
      <c r="EW2">
        <v>214</v>
      </c>
      <c r="EX2">
        <v>258</v>
      </c>
      <c r="EY2">
        <v>202</v>
      </c>
      <c r="EZ2">
        <v>231</v>
      </c>
      <c r="FA2">
        <v>236</v>
      </c>
      <c r="FB2">
        <v>228</v>
      </c>
      <c r="FC2">
        <v>219</v>
      </c>
      <c r="FD2">
        <v>209</v>
      </c>
      <c r="FE2">
        <v>209</v>
      </c>
      <c r="FF2">
        <v>204</v>
      </c>
      <c r="FG2">
        <v>246</v>
      </c>
      <c r="FH2">
        <v>206</v>
      </c>
      <c r="FI2">
        <v>198</v>
      </c>
      <c r="FJ2">
        <v>218</v>
      </c>
      <c r="FK2">
        <v>224</v>
      </c>
      <c r="FL2">
        <v>216</v>
      </c>
      <c r="FM2">
        <v>236</v>
      </c>
      <c r="FN2">
        <v>213</v>
      </c>
      <c r="FO2">
        <v>247</v>
      </c>
      <c r="FP2">
        <v>254</v>
      </c>
      <c r="FQ2">
        <v>211</v>
      </c>
      <c r="FR2">
        <v>195</v>
      </c>
      <c r="FS2">
        <v>205</v>
      </c>
      <c r="FT2">
        <v>232</v>
      </c>
      <c r="FU2">
        <v>210</v>
      </c>
      <c r="FV2">
        <v>206</v>
      </c>
      <c r="FW2">
        <v>219</v>
      </c>
      <c r="FX2">
        <v>221</v>
      </c>
      <c r="FY2">
        <v>251</v>
      </c>
      <c r="FZ2">
        <v>226</v>
      </c>
      <c r="GA2">
        <v>187</v>
      </c>
      <c r="GB2">
        <v>226</v>
      </c>
      <c r="GC2">
        <v>214</v>
      </c>
      <c r="GD2">
        <v>237</v>
      </c>
      <c r="GE2">
        <v>192</v>
      </c>
      <c r="GF2">
        <v>202</v>
      </c>
      <c r="GG2">
        <v>208</v>
      </c>
      <c r="GH2">
        <v>205</v>
      </c>
      <c r="GI2">
        <v>202</v>
      </c>
      <c r="GJ2">
        <v>216</v>
      </c>
      <c r="GK2">
        <v>209</v>
      </c>
      <c r="GL2">
        <v>212</v>
      </c>
      <c r="GM2">
        <v>221</v>
      </c>
      <c r="GN2">
        <v>174</v>
      </c>
      <c r="GO2">
        <v>210</v>
      </c>
      <c r="GP2">
        <v>219</v>
      </c>
      <c r="GQ2">
        <v>189</v>
      </c>
      <c r="GR2">
        <v>226</v>
      </c>
      <c r="GS2">
        <v>219</v>
      </c>
      <c r="GT2">
        <v>233</v>
      </c>
      <c r="GU2">
        <v>197</v>
      </c>
      <c r="GV2">
        <v>199</v>
      </c>
      <c r="GW2">
        <v>245</v>
      </c>
      <c r="GX2">
        <v>211</v>
      </c>
      <c r="GY2">
        <v>186</v>
      </c>
      <c r="GZ2">
        <v>221</v>
      </c>
      <c r="HA2">
        <v>236</v>
      </c>
      <c r="HB2">
        <v>209</v>
      </c>
      <c r="HC2">
        <v>214</v>
      </c>
      <c r="HD2">
        <v>238</v>
      </c>
      <c r="HE2">
        <v>211</v>
      </c>
      <c r="HF2">
        <v>209</v>
      </c>
      <c r="HG2">
        <v>210</v>
      </c>
      <c r="HH2">
        <v>207</v>
      </c>
      <c r="HI2">
        <v>206</v>
      </c>
      <c r="HJ2">
        <v>239</v>
      </c>
      <c r="HK2">
        <v>192</v>
      </c>
      <c r="HL2">
        <v>237</v>
      </c>
      <c r="HM2">
        <v>212</v>
      </c>
      <c r="HN2">
        <v>208</v>
      </c>
      <c r="HO2">
        <v>227</v>
      </c>
      <c r="HP2">
        <v>212</v>
      </c>
      <c r="HQ2">
        <v>239</v>
      </c>
      <c r="HR2">
        <v>218</v>
      </c>
      <c r="HS2">
        <v>228</v>
      </c>
      <c r="HT2">
        <v>235</v>
      </c>
      <c r="HU2">
        <v>228</v>
      </c>
      <c r="HV2">
        <v>225</v>
      </c>
      <c r="HW2">
        <v>259</v>
      </c>
      <c r="HX2">
        <v>202</v>
      </c>
      <c r="HY2">
        <v>220</v>
      </c>
      <c r="HZ2">
        <v>199</v>
      </c>
      <c r="IA2">
        <v>211</v>
      </c>
      <c r="IB2">
        <v>213</v>
      </c>
      <c r="IC2">
        <v>207</v>
      </c>
      <c r="ID2">
        <v>181</v>
      </c>
      <c r="IE2">
        <v>218</v>
      </c>
      <c r="IF2">
        <v>209</v>
      </c>
      <c r="IG2">
        <v>248</v>
      </c>
      <c r="IH2">
        <v>206</v>
      </c>
      <c r="II2">
        <v>235</v>
      </c>
      <c r="IJ2">
        <v>205</v>
      </c>
      <c r="IK2">
        <v>231</v>
      </c>
      <c r="IL2">
        <v>208</v>
      </c>
      <c r="IM2">
        <v>206</v>
      </c>
      <c r="IN2">
        <v>227</v>
      </c>
      <c r="IO2">
        <v>210</v>
      </c>
      <c r="IP2">
        <v>183</v>
      </c>
      <c r="IQ2">
        <v>210</v>
      </c>
      <c r="IR2">
        <v>220</v>
      </c>
      <c r="IS2">
        <v>200</v>
      </c>
      <c r="IT2">
        <v>212</v>
      </c>
      <c r="IU2">
        <v>191</v>
      </c>
      <c r="IV2">
        <v>210</v>
      </c>
      <c r="IW2">
        <v>238</v>
      </c>
      <c r="IX2">
        <v>229</v>
      </c>
      <c r="IY2">
        <v>207</v>
      </c>
      <c r="IZ2">
        <v>202</v>
      </c>
      <c r="JA2">
        <v>195</v>
      </c>
    </row>
    <row r="3" spans="2:261" x14ac:dyDescent="0.45">
      <c r="K3" t="s">
        <v>2</v>
      </c>
      <c r="L3">
        <v>0</v>
      </c>
      <c r="M3">
        <f>L3+40/19</f>
        <v>2.1052631578947367</v>
      </c>
      <c r="N3">
        <f t="shared" ref="N3:AE3" si="1">M3+40/19</f>
        <v>4.2105263157894735</v>
      </c>
      <c r="O3">
        <f t="shared" si="1"/>
        <v>6.3157894736842106</v>
      </c>
      <c r="P3">
        <f t="shared" si="1"/>
        <v>8.4210526315789469</v>
      </c>
      <c r="Q3">
        <f t="shared" si="1"/>
        <v>10.526315789473683</v>
      </c>
      <c r="R3">
        <f t="shared" si="1"/>
        <v>12.631578947368419</v>
      </c>
      <c r="S3">
        <f t="shared" si="1"/>
        <v>14.736842105263156</v>
      </c>
      <c r="T3">
        <f t="shared" si="1"/>
        <v>16.842105263157894</v>
      </c>
      <c r="U3">
        <f t="shared" si="1"/>
        <v>18.94736842105263</v>
      </c>
      <c r="V3">
        <f t="shared" si="1"/>
        <v>21.052631578947366</v>
      </c>
      <c r="W3">
        <f t="shared" si="1"/>
        <v>23.157894736842103</v>
      </c>
      <c r="X3">
        <f t="shared" si="1"/>
        <v>25.263157894736839</v>
      </c>
      <c r="Y3">
        <f t="shared" si="1"/>
        <v>27.368421052631575</v>
      </c>
      <c r="Z3">
        <f t="shared" si="1"/>
        <v>29.473684210526311</v>
      </c>
      <c r="AA3">
        <f t="shared" si="1"/>
        <v>31.578947368421048</v>
      </c>
      <c r="AB3">
        <f t="shared" si="1"/>
        <v>33.684210526315788</v>
      </c>
      <c r="AC3">
        <f t="shared" si="1"/>
        <v>35.789473684210527</v>
      </c>
      <c r="AD3">
        <f t="shared" si="1"/>
        <v>37.894736842105267</v>
      </c>
      <c r="AE3">
        <f t="shared" si="1"/>
        <v>40.000000000000007</v>
      </c>
    </row>
    <row r="4" spans="2:261" x14ac:dyDescent="0.45">
      <c r="B4">
        <v>2</v>
      </c>
      <c r="C4" t="s">
        <v>0</v>
      </c>
      <c r="D4">
        <v>9</v>
      </c>
      <c r="E4">
        <v>0</v>
      </c>
      <c r="F4">
        <v>1</v>
      </c>
      <c r="G4">
        <v>6</v>
      </c>
      <c r="H4">
        <v>0</v>
      </c>
      <c r="I4">
        <v>40</v>
      </c>
      <c r="J4">
        <v>0</v>
      </c>
      <c r="K4" t="s">
        <v>1</v>
      </c>
      <c r="L4">
        <v>204</v>
      </c>
      <c r="M4">
        <v>203</v>
      </c>
      <c r="N4">
        <v>236</v>
      </c>
      <c r="O4">
        <v>201</v>
      </c>
      <c r="P4">
        <v>229</v>
      </c>
      <c r="Q4">
        <v>193</v>
      </c>
      <c r="R4">
        <v>213</v>
      </c>
      <c r="S4">
        <v>209</v>
      </c>
      <c r="T4">
        <v>184</v>
      </c>
      <c r="U4">
        <v>203</v>
      </c>
      <c r="V4">
        <v>203</v>
      </c>
      <c r="W4">
        <v>208</v>
      </c>
      <c r="X4">
        <v>194</v>
      </c>
      <c r="Y4">
        <v>223</v>
      </c>
      <c r="Z4">
        <v>256</v>
      </c>
      <c r="AA4">
        <v>256</v>
      </c>
      <c r="AB4">
        <v>307</v>
      </c>
      <c r="AC4">
        <v>322</v>
      </c>
      <c r="AD4">
        <v>402</v>
      </c>
      <c r="AE4">
        <v>483</v>
      </c>
      <c r="AF4">
        <v>560</v>
      </c>
      <c r="AG4">
        <v>607</v>
      </c>
      <c r="AH4">
        <v>741</v>
      </c>
      <c r="AI4">
        <v>723</v>
      </c>
      <c r="AJ4">
        <v>823</v>
      </c>
      <c r="AK4">
        <v>872</v>
      </c>
      <c r="AL4">
        <v>908</v>
      </c>
      <c r="AM4">
        <v>956</v>
      </c>
      <c r="AN4">
        <v>1027</v>
      </c>
      <c r="AO4">
        <v>1001</v>
      </c>
      <c r="AP4">
        <v>1055</v>
      </c>
      <c r="AQ4">
        <v>1179</v>
      </c>
      <c r="AR4">
        <v>1125</v>
      </c>
      <c r="AS4">
        <v>1205</v>
      </c>
      <c r="AT4">
        <v>1236</v>
      </c>
      <c r="AU4">
        <v>1282</v>
      </c>
      <c r="AV4">
        <v>1315</v>
      </c>
      <c r="AW4">
        <v>1310</v>
      </c>
      <c r="AX4">
        <v>1369</v>
      </c>
      <c r="AY4">
        <v>1309</v>
      </c>
      <c r="AZ4">
        <v>1352</v>
      </c>
      <c r="BA4">
        <v>1383</v>
      </c>
      <c r="BB4">
        <v>1366</v>
      </c>
      <c r="BC4">
        <v>1415</v>
      </c>
      <c r="BD4">
        <v>1443</v>
      </c>
      <c r="BE4">
        <v>1405</v>
      </c>
      <c r="BF4">
        <v>1374</v>
      </c>
      <c r="BG4">
        <v>1496</v>
      </c>
      <c r="BH4">
        <v>1418</v>
      </c>
      <c r="BI4">
        <v>1396</v>
      </c>
      <c r="BJ4">
        <v>1385</v>
      </c>
      <c r="BK4">
        <v>1431</v>
      </c>
      <c r="BL4">
        <v>1332</v>
      </c>
      <c r="BM4">
        <v>1456</v>
      </c>
      <c r="BN4">
        <v>1426</v>
      </c>
      <c r="BO4">
        <v>1384</v>
      </c>
      <c r="BP4">
        <v>1421</v>
      </c>
      <c r="BQ4">
        <v>1362</v>
      </c>
      <c r="BR4">
        <v>1394</v>
      </c>
      <c r="BS4">
        <v>1403</v>
      </c>
      <c r="BT4">
        <v>1447</v>
      </c>
      <c r="BU4">
        <v>1377</v>
      </c>
      <c r="BV4">
        <v>1346</v>
      </c>
      <c r="BW4">
        <v>1379</v>
      </c>
      <c r="BX4">
        <v>1386</v>
      </c>
      <c r="BY4">
        <v>1358</v>
      </c>
      <c r="BZ4">
        <v>1362</v>
      </c>
      <c r="CA4">
        <v>1327</v>
      </c>
      <c r="CB4">
        <v>1439</v>
      </c>
      <c r="CC4">
        <v>1349</v>
      </c>
      <c r="CD4">
        <v>1404</v>
      </c>
      <c r="CE4">
        <v>1383</v>
      </c>
      <c r="CF4">
        <v>1318</v>
      </c>
      <c r="CG4">
        <v>1252</v>
      </c>
      <c r="CH4">
        <v>1372</v>
      </c>
      <c r="CI4">
        <v>1333</v>
      </c>
      <c r="CJ4">
        <v>1370</v>
      </c>
      <c r="CK4">
        <v>1333</v>
      </c>
      <c r="CL4">
        <v>1397</v>
      </c>
      <c r="CM4">
        <v>1346</v>
      </c>
      <c r="CN4">
        <v>1289</v>
      </c>
      <c r="CO4">
        <v>1328</v>
      </c>
      <c r="CP4">
        <v>1284</v>
      </c>
      <c r="CQ4">
        <v>1315</v>
      </c>
      <c r="CR4">
        <v>1303</v>
      </c>
      <c r="CS4">
        <v>1298</v>
      </c>
      <c r="CT4">
        <v>1328</v>
      </c>
      <c r="CU4">
        <v>1304</v>
      </c>
      <c r="CV4">
        <v>1242</v>
      </c>
      <c r="CW4">
        <v>1247</v>
      </c>
      <c r="CX4">
        <v>1207</v>
      </c>
      <c r="CY4">
        <v>1262</v>
      </c>
      <c r="CZ4">
        <v>1270</v>
      </c>
      <c r="DA4">
        <v>1357</v>
      </c>
      <c r="DB4">
        <v>1315</v>
      </c>
      <c r="DC4">
        <v>1289</v>
      </c>
      <c r="DD4">
        <v>1295</v>
      </c>
      <c r="DE4">
        <v>1269</v>
      </c>
      <c r="DF4">
        <v>1287</v>
      </c>
      <c r="DG4">
        <v>1260</v>
      </c>
      <c r="DH4">
        <v>1219</v>
      </c>
      <c r="DI4">
        <v>1264</v>
      </c>
      <c r="DJ4">
        <v>1161</v>
      </c>
      <c r="DK4">
        <v>1216</v>
      </c>
      <c r="DL4">
        <v>1252</v>
      </c>
      <c r="DM4">
        <v>1249</v>
      </c>
      <c r="DN4">
        <v>1217</v>
      </c>
      <c r="DO4">
        <v>1225</v>
      </c>
      <c r="DP4">
        <v>1215</v>
      </c>
      <c r="DQ4">
        <v>1279</v>
      </c>
      <c r="DR4">
        <v>1161</v>
      </c>
      <c r="DS4">
        <v>1183</v>
      </c>
      <c r="DT4">
        <v>1261</v>
      </c>
      <c r="DU4">
        <v>1185</v>
      </c>
      <c r="DV4">
        <v>1143</v>
      </c>
      <c r="DW4">
        <v>1118</v>
      </c>
      <c r="DX4">
        <v>1173</v>
      </c>
      <c r="DY4">
        <v>1203</v>
      </c>
      <c r="DZ4">
        <v>1136</v>
      </c>
      <c r="EA4">
        <v>1172</v>
      </c>
      <c r="EB4">
        <v>1162</v>
      </c>
      <c r="EC4">
        <v>1225</v>
      </c>
      <c r="ED4">
        <v>1192</v>
      </c>
      <c r="EE4">
        <v>1119</v>
      </c>
      <c r="EF4">
        <v>1146</v>
      </c>
      <c r="EG4">
        <v>1141</v>
      </c>
      <c r="EH4">
        <v>1170</v>
      </c>
      <c r="EI4">
        <v>1177</v>
      </c>
      <c r="EJ4">
        <v>1156</v>
      </c>
      <c r="EK4">
        <v>1119</v>
      </c>
      <c r="EL4">
        <v>1130</v>
      </c>
      <c r="EM4">
        <v>1155</v>
      </c>
      <c r="EN4">
        <v>1055</v>
      </c>
      <c r="EO4">
        <v>1076</v>
      </c>
      <c r="EP4">
        <v>1128</v>
      </c>
      <c r="EQ4">
        <v>1098</v>
      </c>
      <c r="ER4">
        <v>1213</v>
      </c>
      <c r="ES4">
        <v>1145</v>
      </c>
      <c r="ET4">
        <v>1140</v>
      </c>
      <c r="EU4">
        <v>1160</v>
      </c>
      <c r="EV4">
        <v>1086</v>
      </c>
      <c r="EW4">
        <v>1073</v>
      </c>
      <c r="EX4">
        <v>1080</v>
      </c>
      <c r="EY4">
        <v>1092</v>
      </c>
      <c r="EZ4">
        <v>1086</v>
      </c>
      <c r="FA4">
        <v>1114</v>
      </c>
      <c r="FB4">
        <v>1062</v>
      </c>
      <c r="FC4">
        <v>1111</v>
      </c>
      <c r="FD4">
        <v>1094</v>
      </c>
      <c r="FE4">
        <v>1058</v>
      </c>
      <c r="FF4">
        <v>1097</v>
      </c>
      <c r="FG4">
        <v>1058</v>
      </c>
      <c r="FH4">
        <v>1083</v>
      </c>
      <c r="FI4">
        <v>1107</v>
      </c>
      <c r="FJ4">
        <v>1095</v>
      </c>
      <c r="FK4">
        <v>1073</v>
      </c>
      <c r="FL4">
        <v>1016</v>
      </c>
      <c r="FM4">
        <v>1033</v>
      </c>
      <c r="FN4">
        <v>1064</v>
      </c>
      <c r="FO4">
        <v>1088</v>
      </c>
      <c r="FP4">
        <v>1078</v>
      </c>
      <c r="FQ4">
        <v>1054</v>
      </c>
      <c r="FR4">
        <v>1052</v>
      </c>
      <c r="FS4">
        <v>1109</v>
      </c>
      <c r="FT4">
        <v>1080</v>
      </c>
      <c r="FU4">
        <v>1082</v>
      </c>
      <c r="FV4">
        <v>1068</v>
      </c>
      <c r="FW4">
        <v>1021</v>
      </c>
      <c r="FX4">
        <v>1111</v>
      </c>
      <c r="FY4">
        <v>1052</v>
      </c>
      <c r="FZ4">
        <v>1018</v>
      </c>
      <c r="GA4">
        <v>1039</v>
      </c>
      <c r="GB4">
        <v>1028</v>
      </c>
      <c r="GC4">
        <v>1050</v>
      </c>
      <c r="GD4">
        <v>1029</v>
      </c>
      <c r="GE4">
        <v>1017</v>
      </c>
      <c r="GF4">
        <v>1010</v>
      </c>
      <c r="GG4">
        <v>1058</v>
      </c>
      <c r="GH4">
        <v>1095</v>
      </c>
      <c r="GI4">
        <v>1035</v>
      </c>
      <c r="GJ4">
        <v>1038</v>
      </c>
      <c r="GK4">
        <v>954</v>
      </c>
      <c r="GL4">
        <v>996</v>
      </c>
      <c r="GM4">
        <v>1025</v>
      </c>
      <c r="GN4">
        <v>989</v>
      </c>
      <c r="GO4">
        <v>1014</v>
      </c>
      <c r="GP4">
        <v>1009</v>
      </c>
      <c r="GQ4">
        <v>1024</v>
      </c>
      <c r="GR4">
        <v>1029</v>
      </c>
      <c r="GS4">
        <v>1005</v>
      </c>
      <c r="GT4">
        <v>988</v>
      </c>
      <c r="GU4">
        <v>960</v>
      </c>
      <c r="GV4">
        <v>986</v>
      </c>
      <c r="GW4">
        <v>1038</v>
      </c>
      <c r="GX4">
        <v>970</v>
      </c>
      <c r="GY4">
        <v>1017</v>
      </c>
      <c r="GZ4">
        <v>940</v>
      </c>
      <c r="HA4">
        <v>1009</v>
      </c>
      <c r="HB4">
        <v>979</v>
      </c>
      <c r="HC4">
        <v>918</v>
      </c>
      <c r="HD4">
        <v>1012</v>
      </c>
      <c r="HE4">
        <v>947</v>
      </c>
      <c r="HF4">
        <v>979</v>
      </c>
      <c r="HG4">
        <v>954</v>
      </c>
      <c r="HH4">
        <v>939</v>
      </c>
      <c r="HI4">
        <v>917</v>
      </c>
      <c r="HJ4">
        <v>990</v>
      </c>
      <c r="HK4">
        <v>1040</v>
      </c>
      <c r="HL4">
        <v>947</v>
      </c>
      <c r="HM4">
        <v>899</v>
      </c>
      <c r="HN4">
        <v>970</v>
      </c>
      <c r="HO4">
        <v>967</v>
      </c>
      <c r="HP4">
        <v>929</v>
      </c>
      <c r="HQ4">
        <v>944</v>
      </c>
      <c r="HR4">
        <v>979</v>
      </c>
      <c r="HS4">
        <v>916</v>
      </c>
      <c r="HT4">
        <v>904</v>
      </c>
      <c r="HU4">
        <v>927</v>
      </c>
      <c r="HV4">
        <v>958</v>
      </c>
      <c r="HW4">
        <v>884</v>
      </c>
      <c r="HX4">
        <v>878</v>
      </c>
      <c r="HY4">
        <v>889</v>
      </c>
      <c r="HZ4">
        <v>930</v>
      </c>
      <c r="IA4">
        <v>949</v>
      </c>
      <c r="IB4">
        <v>907</v>
      </c>
      <c r="IC4">
        <v>969</v>
      </c>
      <c r="ID4">
        <v>943</v>
      </c>
      <c r="IE4">
        <v>944</v>
      </c>
      <c r="IF4">
        <v>894</v>
      </c>
      <c r="IG4">
        <v>905</v>
      </c>
      <c r="IH4">
        <v>868</v>
      </c>
      <c r="II4">
        <v>902</v>
      </c>
      <c r="IJ4">
        <v>835</v>
      </c>
      <c r="IK4">
        <v>871</v>
      </c>
      <c r="IL4">
        <v>886</v>
      </c>
      <c r="IM4">
        <v>896</v>
      </c>
      <c r="IN4">
        <v>885</v>
      </c>
      <c r="IO4">
        <v>879</v>
      </c>
      <c r="IP4">
        <v>900</v>
      </c>
      <c r="IQ4">
        <v>866</v>
      </c>
      <c r="IR4">
        <v>900</v>
      </c>
      <c r="IS4">
        <v>910</v>
      </c>
      <c r="IT4">
        <v>879</v>
      </c>
      <c r="IU4">
        <v>870</v>
      </c>
      <c r="IV4">
        <v>868</v>
      </c>
      <c r="IW4">
        <v>868</v>
      </c>
      <c r="IX4">
        <v>918</v>
      </c>
      <c r="IY4">
        <v>912</v>
      </c>
      <c r="IZ4">
        <v>933</v>
      </c>
      <c r="JA4">
        <v>792</v>
      </c>
    </row>
    <row r="6" spans="2:261" x14ac:dyDescent="0.45">
      <c r="K6" t="s">
        <v>2</v>
      </c>
      <c r="L6">
        <v>0</v>
      </c>
      <c r="M6">
        <f>L6+60/27</f>
        <v>2.2222222222222223</v>
      </c>
      <c r="N6">
        <f t="shared" ref="N6:AM6" si="2">M6+60/27</f>
        <v>4.4444444444444446</v>
      </c>
      <c r="O6">
        <f t="shared" si="2"/>
        <v>6.666666666666667</v>
      </c>
      <c r="P6">
        <f t="shared" si="2"/>
        <v>8.8888888888888893</v>
      </c>
      <c r="Q6">
        <f t="shared" si="2"/>
        <v>11.111111111111111</v>
      </c>
      <c r="R6">
        <f t="shared" si="2"/>
        <v>13.333333333333332</v>
      </c>
      <c r="S6">
        <f t="shared" si="2"/>
        <v>15.555555555555554</v>
      </c>
      <c r="T6">
        <f t="shared" si="2"/>
        <v>17.777777777777775</v>
      </c>
      <c r="U6">
        <f t="shared" si="2"/>
        <v>19.999999999999996</v>
      </c>
      <c r="V6">
        <f t="shared" si="2"/>
        <v>22.222222222222218</v>
      </c>
      <c r="W6">
        <f t="shared" si="2"/>
        <v>24.444444444444439</v>
      </c>
      <c r="X6">
        <f t="shared" si="2"/>
        <v>26.666666666666661</v>
      </c>
      <c r="Y6">
        <f t="shared" si="2"/>
        <v>28.888888888888882</v>
      </c>
      <c r="Z6">
        <f t="shared" si="2"/>
        <v>31.111111111111104</v>
      </c>
      <c r="AA6">
        <f t="shared" si="2"/>
        <v>33.333333333333329</v>
      </c>
      <c r="AB6">
        <f t="shared" si="2"/>
        <v>35.55555555555555</v>
      </c>
      <c r="AC6">
        <f>AB6+60/27</f>
        <v>37.777777777777771</v>
      </c>
      <c r="AD6">
        <f t="shared" si="2"/>
        <v>39.999999999999993</v>
      </c>
      <c r="AE6">
        <f t="shared" si="2"/>
        <v>42.222222222222214</v>
      </c>
      <c r="AF6">
        <f t="shared" si="2"/>
        <v>44.444444444444436</v>
      </c>
      <c r="AG6">
        <f t="shared" si="2"/>
        <v>46.666666666666657</v>
      </c>
      <c r="AH6">
        <f t="shared" si="2"/>
        <v>48.888888888888879</v>
      </c>
      <c r="AI6">
        <f t="shared" si="2"/>
        <v>51.1111111111111</v>
      </c>
      <c r="AJ6">
        <f t="shared" si="2"/>
        <v>53.333333333333321</v>
      </c>
      <c r="AK6">
        <f t="shared" si="2"/>
        <v>55.555555555555543</v>
      </c>
      <c r="AL6">
        <f t="shared" si="2"/>
        <v>57.777777777777764</v>
      </c>
      <c r="AM6">
        <f t="shared" si="2"/>
        <v>59.999999999999986</v>
      </c>
    </row>
    <row r="7" spans="2:261" x14ac:dyDescent="0.45">
      <c r="K7" t="s">
        <v>9</v>
      </c>
      <c r="L7">
        <f>1/(273.15+L6)</f>
        <v>3.6609921288669233E-3</v>
      </c>
      <c r="M7">
        <f t="shared" ref="M7:AE7" si="3">1/(273.15+M6)</f>
        <v>3.6314483426473261E-3</v>
      </c>
      <c r="N7">
        <f t="shared" si="3"/>
        <v>3.6023775691956693E-3</v>
      </c>
      <c r="O7">
        <f t="shared" si="3"/>
        <v>3.5737685389242956E-3</v>
      </c>
      <c r="P7">
        <f t="shared" si="3"/>
        <v>3.5456103374239172E-3</v>
      </c>
      <c r="Q7">
        <f t="shared" si="3"/>
        <v>3.5178923915805114E-3</v>
      </c>
      <c r="R7">
        <f t="shared" si="3"/>
        <v>3.4906044563383564E-3</v>
      </c>
      <c r="S7">
        <f t="shared" si="3"/>
        <v>3.4637366020743936E-3</v>
      </c>
      <c r="T7">
        <f t="shared" si="3"/>
        <v>3.4372792025512255E-3</v>
      </c>
      <c r="U7">
        <f t="shared" si="3"/>
        <v>3.4112229234180458E-3</v>
      </c>
      <c r="V7">
        <f t="shared" si="3"/>
        <v>3.3855587112306506E-3</v>
      </c>
      <c r="W7">
        <f t="shared" si="3"/>
        <v>3.3602777829633917E-3</v>
      </c>
      <c r="X7">
        <f t="shared" si="3"/>
        <v>3.335371615987548E-3</v>
      </c>
      <c r="Y7">
        <f t="shared" si="3"/>
        <v>3.3108319384921006E-3</v>
      </c>
      <c r="Z7">
        <f t="shared" si="3"/>
        <v>3.2866507203242832E-3</v>
      </c>
      <c r="AA7">
        <f t="shared" si="3"/>
        <v>3.2628201642286156E-3</v>
      </c>
      <c r="AB7">
        <f t="shared" si="3"/>
        <v>3.2393326974643226E-3</v>
      </c>
      <c r="AC7">
        <f t="shared" si="3"/>
        <v>3.2161809637822293E-3</v>
      </c>
      <c r="AD7">
        <f t="shared" si="3"/>
        <v>3.1933578157432542E-3</v>
      </c>
      <c r="AE7">
        <f t="shared" si="3"/>
        <v>3.1708563073616714E-3</v>
      </c>
      <c r="AF7">
        <f t="shared" ref="AF7" si="4">1/(273.15+AF6)</f>
        <v>3.1486696870572186E-3</v>
      </c>
      <c r="AG7">
        <f t="shared" ref="AG7" si="5">1/(273.15+AG6)</f>
        <v>3.1267913909010375E-3</v>
      </c>
      <c r="AH7">
        <f t="shared" ref="AH7" si="6">1/(273.15+AH6)</f>
        <v>3.1052150361412533E-3</v>
      </c>
      <c r="AI7">
        <f t="shared" ref="AI7" si="7">1/(273.15+AI6)</f>
        <v>3.0839344149947751E-3</v>
      </c>
      <c r="AJ7">
        <f t="shared" ref="AJ7" si="8">1/(273.15+AJ6)</f>
        <v>3.0629434886926339E-3</v>
      </c>
      <c r="AK7">
        <f t="shared" ref="AK7" si="9">1/(273.15+AK6)</f>
        <v>3.0422363817668636E-3</v>
      </c>
      <c r="AL7">
        <f t="shared" ref="AL7" si="10">1/(273.15+AL6)</f>
        <v>3.0218073765675628E-3</v>
      </c>
      <c r="AM7">
        <f t="shared" ref="AM7" si="11">1/(273.15+AM6)</f>
        <v>3.0016509079993999E-3</v>
      </c>
    </row>
    <row r="8" spans="2:261" x14ac:dyDescent="0.45">
      <c r="B8">
        <v>3</v>
      </c>
      <c r="C8" t="s">
        <v>0</v>
      </c>
      <c r="D8">
        <v>9</v>
      </c>
      <c r="E8">
        <v>0</v>
      </c>
      <c r="F8">
        <v>1</v>
      </c>
      <c r="G8">
        <v>7</v>
      </c>
      <c r="H8">
        <v>0</v>
      </c>
      <c r="I8">
        <v>60</v>
      </c>
      <c r="J8">
        <v>0</v>
      </c>
      <c r="K8" t="s">
        <v>1</v>
      </c>
      <c r="L8">
        <v>397</v>
      </c>
      <c r="M8">
        <v>442</v>
      </c>
      <c r="N8">
        <v>427</v>
      </c>
      <c r="O8">
        <v>405</v>
      </c>
      <c r="P8">
        <v>411</v>
      </c>
      <c r="Q8">
        <v>413</v>
      </c>
      <c r="R8">
        <v>415</v>
      </c>
      <c r="S8">
        <v>398</v>
      </c>
      <c r="T8">
        <v>411</v>
      </c>
      <c r="U8">
        <v>392</v>
      </c>
      <c r="V8">
        <v>399</v>
      </c>
      <c r="W8">
        <v>391</v>
      </c>
      <c r="X8">
        <v>361</v>
      </c>
      <c r="Y8">
        <v>366</v>
      </c>
      <c r="Z8">
        <v>393</v>
      </c>
      <c r="AA8">
        <v>384</v>
      </c>
      <c r="AB8">
        <v>370</v>
      </c>
      <c r="AC8">
        <v>421</v>
      </c>
      <c r="AD8">
        <v>426</v>
      </c>
      <c r="AE8">
        <v>472</v>
      </c>
      <c r="AF8">
        <v>540</v>
      </c>
      <c r="AG8">
        <v>581</v>
      </c>
      <c r="AH8">
        <v>687</v>
      </c>
      <c r="AI8">
        <v>738</v>
      </c>
      <c r="AJ8">
        <v>871</v>
      </c>
      <c r="AK8">
        <v>1070</v>
      </c>
      <c r="AL8">
        <v>1304</v>
      </c>
      <c r="AM8">
        <v>1827</v>
      </c>
      <c r="AN8">
        <v>2135</v>
      </c>
      <c r="AO8">
        <v>2327</v>
      </c>
      <c r="AP8">
        <v>2585</v>
      </c>
      <c r="AQ8">
        <v>2843</v>
      </c>
      <c r="AR8">
        <v>3122</v>
      </c>
      <c r="AS8">
        <v>3346</v>
      </c>
      <c r="AT8">
        <v>3636</v>
      </c>
      <c r="AU8">
        <v>3615</v>
      </c>
      <c r="AV8">
        <v>3850</v>
      </c>
      <c r="AW8">
        <v>3869</v>
      </c>
      <c r="AX8">
        <v>4209</v>
      </c>
      <c r="AY8">
        <v>4308</v>
      </c>
      <c r="AZ8">
        <v>4436</v>
      </c>
      <c r="BA8">
        <v>4549</v>
      </c>
      <c r="BB8">
        <v>4629</v>
      </c>
      <c r="BC8">
        <v>4692</v>
      </c>
      <c r="BD8">
        <v>4871</v>
      </c>
      <c r="BE8">
        <v>4773</v>
      </c>
      <c r="BF8">
        <v>4873</v>
      </c>
      <c r="BG8">
        <v>4890</v>
      </c>
      <c r="BH8">
        <v>4726</v>
      </c>
      <c r="BI8">
        <v>4711</v>
      </c>
      <c r="BJ8">
        <v>4841</v>
      </c>
      <c r="BK8">
        <v>4763</v>
      </c>
      <c r="BL8">
        <v>4800</v>
      </c>
      <c r="BM8">
        <v>4779</v>
      </c>
      <c r="BN8">
        <v>4596</v>
      </c>
      <c r="BO8">
        <v>4629</v>
      </c>
      <c r="BP8">
        <v>4634</v>
      </c>
      <c r="BQ8">
        <v>4537</v>
      </c>
      <c r="BR8">
        <v>4740</v>
      </c>
      <c r="BS8">
        <v>4485</v>
      </c>
      <c r="BT8">
        <v>4458</v>
      </c>
      <c r="BU8">
        <v>4575</v>
      </c>
      <c r="BV8">
        <v>4402</v>
      </c>
      <c r="BW8">
        <v>4313</v>
      </c>
      <c r="BX8">
        <v>4378</v>
      </c>
      <c r="BY8">
        <v>4319</v>
      </c>
      <c r="BZ8">
        <v>4276</v>
      </c>
      <c r="CA8">
        <v>4209</v>
      </c>
      <c r="CB8">
        <v>4206</v>
      </c>
      <c r="CC8">
        <v>4074</v>
      </c>
      <c r="CD8">
        <v>4120</v>
      </c>
      <c r="CE8">
        <v>4036</v>
      </c>
      <c r="CF8">
        <v>4000</v>
      </c>
      <c r="CG8">
        <v>3922</v>
      </c>
      <c r="CH8">
        <v>4006</v>
      </c>
      <c r="CI8">
        <v>3847</v>
      </c>
      <c r="CJ8">
        <v>3840</v>
      </c>
      <c r="CK8">
        <v>3757</v>
      </c>
      <c r="CL8">
        <v>3764</v>
      </c>
      <c r="CM8">
        <v>3758</v>
      </c>
      <c r="CN8">
        <v>3625</v>
      </c>
      <c r="CO8">
        <v>3690</v>
      </c>
      <c r="CP8">
        <v>3754</v>
      </c>
      <c r="CQ8">
        <v>3651</v>
      </c>
      <c r="CR8">
        <v>3556</v>
      </c>
      <c r="CS8">
        <v>3532</v>
      </c>
      <c r="CT8">
        <v>3432</v>
      </c>
      <c r="CU8">
        <v>3558</v>
      </c>
      <c r="CV8">
        <v>3559</v>
      </c>
      <c r="CW8">
        <v>3402</v>
      </c>
      <c r="CX8">
        <v>3407</v>
      </c>
      <c r="CY8">
        <v>3502</v>
      </c>
      <c r="CZ8">
        <v>3431</v>
      </c>
      <c r="DA8">
        <v>3380</v>
      </c>
      <c r="DB8">
        <v>3283</v>
      </c>
      <c r="DC8">
        <v>3256</v>
      </c>
      <c r="DD8">
        <v>3235</v>
      </c>
      <c r="DE8">
        <v>3203</v>
      </c>
      <c r="DF8">
        <v>3235</v>
      </c>
      <c r="DG8">
        <v>3200</v>
      </c>
      <c r="DH8">
        <v>3149</v>
      </c>
      <c r="DI8">
        <v>3154</v>
      </c>
      <c r="DJ8">
        <v>3132</v>
      </c>
      <c r="DK8">
        <v>3157</v>
      </c>
      <c r="DL8">
        <v>3066</v>
      </c>
      <c r="DM8">
        <v>3137</v>
      </c>
      <c r="DN8">
        <v>2995</v>
      </c>
      <c r="DO8">
        <v>3063</v>
      </c>
      <c r="DP8">
        <v>2961</v>
      </c>
      <c r="DQ8">
        <v>2923</v>
      </c>
      <c r="DR8">
        <v>2911</v>
      </c>
      <c r="DS8">
        <v>2937</v>
      </c>
      <c r="DT8">
        <v>2894</v>
      </c>
      <c r="DU8">
        <v>2828</v>
      </c>
      <c r="DV8">
        <v>2890</v>
      </c>
      <c r="DW8">
        <v>2906</v>
      </c>
      <c r="DX8">
        <v>2852</v>
      </c>
      <c r="DY8">
        <v>2832</v>
      </c>
      <c r="DZ8">
        <v>2692</v>
      </c>
      <c r="EA8">
        <v>2750</v>
      </c>
      <c r="EB8">
        <v>2678</v>
      </c>
      <c r="EC8">
        <v>2706</v>
      </c>
      <c r="ED8">
        <v>2664</v>
      </c>
      <c r="EE8">
        <v>2565</v>
      </c>
      <c r="EF8">
        <v>2731</v>
      </c>
      <c r="EG8">
        <v>2596</v>
      </c>
      <c r="EH8">
        <v>2610</v>
      </c>
      <c r="EI8">
        <v>2696</v>
      </c>
      <c r="EJ8">
        <v>2588</v>
      </c>
      <c r="EK8">
        <v>2600</v>
      </c>
      <c r="EL8">
        <v>2468</v>
      </c>
      <c r="EM8">
        <v>2542</v>
      </c>
      <c r="EN8">
        <v>2578</v>
      </c>
      <c r="EO8">
        <v>2525</v>
      </c>
      <c r="EP8">
        <v>2542</v>
      </c>
      <c r="EQ8">
        <v>2477</v>
      </c>
      <c r="ER8">
        <v>2389</v>
      </c>
      <c r="ES8">
        <v>2436</v>
      </c>
      <c r="ET8">
        <v>2447</v>
      </c>
      <c r="EU8">
        <v>2386</v>
      </c>
      <c r="EV8">
        <v>2364</v>
      </c>
      <c r="EW8">
        <v>2305</v>
      </c>
      <c r="EX8">
        <v>2441</v>
      </c>
      <c r="EY8">
        <v>2368</v>
      </c>
      <c r="EZ8">
        <v>2237</v>
      </c>
      <c r="FA8">
        <v>2339</v>
      </c>
      <c r="FB8">
        <v>2341</v>
      </c>
      <c r="FC8">
        <v>2316</v>
      </c>
      <c r="FD8">
        <v>2250</v>
      </c>
      <c r="FE8">
        <v>2287</v>
      </c>
      <c r="FF8">
        <v>2235</v>
      </c>
      <c r="FG8">
        <v>2171</v>
      </c>
      <c r="FH8">
        <v>2256</v>
      </c>
      <c r="FI8">
        <v>2128</v>
      </c>
      <c r="FJ8">
        <v>2163</v>
      </c>
      <c r="FK8">
        <v>2193</v>
      </c>
      <c r="FL8">
        <v>2178</v>
      </c>
      <c r="FM8">
        <v>2088</v>
      </c>
      <c r="FN8">
        <v>2094</v>
      </c>
      <c r="FO8">
        <v>2155</v>
      </c>
      <c r="FP8">
        <v>2184</v>
      </c>
      <c r="FQ8">
        <v>2068</v>
      </c>
      <c r="FR8">
        <v>2064</v>
      </c>
      <c r="FS8">
        <v>2042</v>
      </c>
      <c r="FT8">
        <v>2120</v>
      </c>
      <c r="FU8">
        <v>2012</v>
      </c>
      <c r="FV8">
        <v>2080</v>
      </c>
      <c r="FW8">
        <v>2147</v>
      </c>
      <c r="FX8">
        <v>2073</v>
      </c>
      <c r="FY8">
        <v>2067</v>
      </c>
      <c r="FZ8">
        <v>1963</v>
      </c>
      <c r="GA8">
        <v>2062</v>
      </c>
      <c r="GB8">
        <v>1924</v>
      </c>
      <c r="GC8">
        <v>1920</v>
      </c>
      <c r="GD8">
        <v>2000</v>
      </c>
      <c r="GE8">
        <v>1925</v>
      </c>
      <c r="GF8">
        <v>2004</v>
      </c>
      <c r="GG8">
        <v>1870</v>
      </c>
      <c r="GH8">
        <v>1999</v>
      </c>
      <c r="GI8">
        <v>1908</v>
      </c>
      <c r="GJ8">
        <v>1962</v>
      </c>
      <c r="GK8">
        <v>1931</v>
      </c>
      <c r="GL8">
        <v>1878</v>
      </c>
      <c r="GM8">
        <v>1924</v>
      </c>
      <c r="GN8">
        <v>1813</v>
      </c>
      <c r="GO8">
        <v>1812</v>
      </c>
      <c r="GP8">
        <v>1852</v>
      </c>
      <c r="GQ8">
        <v>1804</v>
      </c>
      <c r="GR8">
        <v>1839</v>
      </c>
      <c r="GS8">
        <v>1791</v>
      </c>
      <c r="GT8">
        <v>1826</v>
      </c>
      <c r="GU8">
        <v>1838</v>
      </c>
      <c r="GV8">
        <v>1736</v>
      </c>
      <c r="GW8">
        <v>1790</v>
      </c>
      <c r="GX8">
        <v>1775</v>
      </c>
      <c r="GY8">
        <v>1734</v>
      </c>
      <c r="GZ8">
        <v>1794</v>
      </c>
      <c r="HA8">
        <v>1837</v>
      </c>
      <c r="HB8">
        <v>1731</v>
      </c>
      <c r="HC8">
        <v>1750</v>
      </c>
      <c r="HD8">
        <v>1695</v>
      </c>
      <c r="HE8">
        <v>1705</v>
      </c>
      <c r="HF8">
        <v>1714</v>
      </c>
      <c r="HG8">
        <v>1684</v>
      </c>
      <c r="HH8">
        <v>1655</v>
      </c>
      <c r="HI8">
        <v>1632</v>
      </c>
      <c r="HJ8">
        <v>1766</v>
      </c>
      <c r="HK8">
        <v>1639</v>
      </c>
      <c r="HL8">
        <v>1697</v>
      </c>
      <c r="HM8">
        <v>1694</v>
      </c>
      <c r="HN8">
        <v>1691</v>
      </c>
      <c r="HO8">
        <v>1619</v>
      </c>
      <c r="HP8">
        <v>1576</v>
      </c>
      <c r="HQ8">
        <v>1598</v>
      </c>
      <c r="HR8">
        <v>1679</v>
      </c>
      <c r="HS8">
        <v>1545</v>
      </c>
      <c r="HT8">
        <v>1624</v>
      </c>
      <c r="HU8">
        <v>1626</v>
      </c>
      <c r="HV8">
        <v>1540</v>
      </c>
      <c r="HW8">
        <v>1533</v>
      </c>
      <c r="HX8">
        <v>1535</v>
      </c>
      <c r="HY8">
        <v>1582</v>
      </c>
      <c r="HZ8">
        <v>1545</v>
      </c>
      <c r="IA8">
        <v>1594</v>
      </c>
      <c r="IB8">
        <v>1519</v>
      </c>
      <c r="IC8">
        <v>1493</v>
      </c>
      <c r="ID8">
        <v>1556</v>
      </c>
      <c r="IE8">
        <v>1542</v>
      </c>
      <c r="IF8">
        <v>1475</v>
      </c>
      <c r="IG8">
        <v>1483</v>
      </c>
      <c r="IH8">
        <v>1478</v>
      </c>
      <c r="II8">
        <v>1479</v>
      </c>
      <c r="IJ8">
        <v>1521</v>
      </c>
      <c r="IK8">
        <v>1412</v>
      </c>
      <c r="IL8">
        <v>1497</v>
      </c>
      <c r="IM8">
        <v>1536</v>
      </c>
      <c r="IN8">
        <v>1442</v>
      </c>
      <c r="IO8">
        <v>1489</v>
      </c>
      <c r="IP8">
        <v>1426</v>
      </c>
      <c r="IQ8">
        <v>1490</v>
      </c>
      <c r="IR8">
        <v>1431</v>
      </c>
      <c r="IS8">
        <v>1412</v>
      </c>
      <c r="IT8">
        <v>1425</v>
      </c>
      <c r="IU8">
        <v>1411</v>
      </c>
      <c r="IV8">
        <v>1427</v>
      </c>
      <c r="IW8">
        <v>1456</v>
      </c>
      <c r="IX8">
        <v>1403</v>
      </c>
      <c r="IY8">
        <v>1425</v>
      </c>
      <c r="IZ8">
        <v>1448</v>
      </c>
      <c r="JA8">
        <v>1370</v>
      </c>
    </row>
    <row r="9" spans="2:261" x14ac:dyDescent="0.45">
      <c r="K9" t="s">
        <v>10</v>
      </c>
      <c r="L9">
        <f>LN(L8/MAX($L8:$JA8))</f>
        <v>-2.5110113017817275</v>
      </c>
      <c r="M9">
        <f t="shared" ref="M9:AM9" si="12">LN(M8/MAX($L8:$JA8))</f>
        <v>-2.4036377003912195</v>
      </c>
      <c r="N9">
        <f t="shared" si="12"/>
        <v>-2.438163569240293</v>
      </c>
      <c r="O9">
        <f t="shared" si="12"/>
        <v>-2.4910605153623786</v>
      </c>
      <c r="P9">
        <f t="shared" si="12"/>
        <v>-2.4763543679726832</v>
      </c>
      <c r="Q9">
        <f t="shared" si="12"/>
        <v>-2.4714999895078851</v>
      </c>
      <c r="R9">
        <f t="shared" si="12"/>
        <v>-2.4666690622382195</v>
      </c>
      <c r="S9">
        <f t="shared" si="12"/>
        <v>-2.5084955771844801</v>
      </c>
      <c r="T9">
        <f t="shared" si="12"/>
        <v>-2.4763543679726832</v>
      </c>
      <c r="U9">
        <f t="shared" si="12"/>
        <v>-2.5236857426784551</v>
      </c>
      <c r="V9">
        <f t="shared" si="12"/>
        <v>-2.5059861655790541</v>
      </c>
      <c r="W9">
        <f t="shared" si="12"/>
        <v>-2.526240022483552</v>
      </c>
      <c r="X9">
        <f t="shared" si="12"/>
        <v>-2.6060696241360368</v>
      </c>
      <c r="Y9">
        <f t="shared" si="12"/>
        <v>-2.5923142490675515</v>
      </c>
      <c r="Z9">
        <f t="shared" si="12"/>
        <v>-2.5211379705996566</v>
      </c>
      <c r="AA9">
        <f t="shared" si="12"/>
        <v>-2.5443050298811909</v>
      </c>
      <c r="AB9">
        <f t="shared" si="12"/>
        <v>-2.5814445768306475</v>
      </c>
      <c r="AC9">
        <f t="shared" si="12"/>
        <v>-2.4523147487865362</v>
      </c>
      <c r="AD9">
        <f t="shared" si="12"/>
        <v>-2.4405082361995474</v>
      </c>
      <c r="AE9">
        <f t="shared" si="12"/>
        <v>-2.3379685968833623</v>
      </c>
      <c r="AF9">
        <f t="shared" si="12"/>
        <v>-2.2033784429105978</v>
      </c>
      <c r="AG9">
        <f t="shared" si="12"/>
        <v>-2.1301968256170065</v>
      </c>
      <c r="AH9">
        <f t="shared" si="12"/>
        <v>-1.9626132902465685</v>
      </c>
      <c r="AI9">
        <f t="shared" si="12"/>
        <v>-1.8910037578684453</v>
      </c>
      <c r="AJ9">
        <f t="shared" si="12"/>
        <v>-1.7253056056164149</v>
      </c>
      <c r="AK9">
        <f t="shared" si="12"/>
        <v>-1.5195336550129659</v>
      </c>
      <c r="AL9">
        <f t="shared" si="12"/>
        <v>-1.3217558399823195</v>
      </c>
      <c r="AM9">
        <f t="shared" si="12"/>
        <v>-0.98451702609091096</v>
      </c>
    </row>
    <row r="11" spans="2:261" x14ac:dyDescent="0.45">
      <c r="K11" t="s">
        <v>2</v>
      </c>
      <c r="L11">
        <v>0</v>
      </c>
      <c r="M11">
        <f>L11+80/34</f>
        <v>2.3529411764705883</v>
      </c>
      <c r="N11">
        <f t="shared" ref="N11:AT11" si="13">M11+80/34</f>
        <v>4.7058823529411766</v>
      </c>
      <c r="O11">
        <f t="shared" si="13"/>
        <v>7.0588235294117645</v>
      </c>
      <c r="P11">
        <f t="shared" si="13"/>
        <v>9.4117647058823533</v>
      </c>
      <c r="Q11">
        <f t="shared" si="13"/>
        <v>11.764705882352942</v>
      </c>
      <c r="R11">
        <f t="shared" si="13"/>
        <v>14.117647058823531</v>
      </c>
      <c r="S11">
        <f t="shared" si="13"/>
        <v>16.47058823529412</v>
      </c>
      <c r="T11">
        <f t="shared" si="13"/>
        <v>18.823529411764707</v>
      </c>
      <c r="U11">
        <f t="shared" si="13"/>
        <v>21.176470588235293</v>
      </c>
      <c r="V11">
        <f t="shared" si="13"/>
        <v>23.52941176470588</v>
      </c>
      <c r="W11">
        <f t="shared" si="13"/>
        <v>25.882352941176467</v>
      </c>
      <c r="X11">
        <f t="shared" si="13"/>
        <v>28.235294117647054</v>
      </c>
      <c r="Y11">
        <f t="shared" si="13"/>
        <v>30.588235294117641</v>
      </c>
      <c r="Z11">
        <f t="shared" si="13"/>
        <v>32.941176470588232</v>
      </c>
      <c r="AA11">
        <f t="shared" si="13"/>
        <v>35.294117647058819</v>
      </c>
      <c r="AB11">
        <f t="shared" si="13"/>
        <v>37.647058823529406</v>
      </c>
      <c r="AC11">
        <f t="shared" si="13"/>
        <v>39.999999999999993</v>
      </c>
      <c r="AD11">
        <f t="shared" si="13"/>
        <v>42.35294117647058</v>
      </c>
      <c r="AE11">
        <f t="shared" si="13"/>
        <v>44.705882352941167</v>
      </c>
      <c r="AF11">
        <f t="shared" si="13"/>
        <v>47.058823529411754</v>
      </c>
      <c r="AG11">
        <f t="shared" si="13"/>
        <v>49.411764705882341</v>
      </c>
      <c r="AH11">
        <f t="shared" si="13"/>
        <v>51.764705882352928</v>
      </c>
      <c r="AI11">
        <f t="shared" si="13"/>
        <v>54.117647058823515</v>
      </c>
      <c r="AJ11">
        <f t="shared" si="13"/>
        <v>56.470588235294102</v>
      </c>
      <c r="AK11">
        <f t="shared" si="13"/>
        <v>58.823529411764689</v>
      </c>
      <c r="AL11">
        <f t="shared" si="13"/>
        <v>61.176470588235276</v>
      </c>
      <c r="AM11">
        <f t="shared" si="13"/>
        <v>63.529411764705863</v>
      </c>
      <c r="AN11">
        <f t="shared" si="13"/>
        <v>65.88235294117645</v>
      </c>
      <c r="AO11">
        <f t="shared" si="13"/>
        <v>68.235294117647044</v>
      </c>
      <c r="AP11">
        <f t="shared" si="13"/>
        <v>70.588235294117638</v>
      </c>
      <c r="AQ11">
        <f t="shared" si="13"/>
        <v>72.941176470588232</v>
      </c>
      <c r="AR11">
        <f t="shared" si="13"/>
        <v>75.294117647058826</v>
      </c>
      <c r="AS11">
        <f t="shared" si="13"/>
        <v>77.64705882352942</v>
      </c>
      <c r="AT11">
        <f t="shared" si="13"/>
        <v>80.000000000000014</v>
      </c>
    </row>
    <row r="12" spans="2:261" x14ac:dyDescent="0.45">
      <c r="K12" t="s">
        <v>9</v>
      </c>
      <c r="L12">
        <f>1/(273.15+L11)</f>
        <v>3.6609921288669233E-3</v>
      </c>
      <c r="M12">
        <f t="shared" ref="M12:AT12" si="14">1/(273.15+M11)</f>
        <v>3.629725315198941E-3</v>
      </c>
      <c r="N12">
        <f t="shared" si="14"/>
        <v>3.5989880492426252E-3</v>
      </c>
      <c r="O12">
        <f t="shared" si="14"/>
        <v>3.5687669910046084E-3</v>
      </c>
      <c r="P12">
        <f t="shared" si="14"/>
        <v>3.539049244829345E-3</v>
      </c>
      <c r="Q12">
        <f t="shared" si="14"/>
        <v>3.5098223410515018E-3</v>
      </c>
      <c r="R12">
        <f t="shared" si="14"/>
        <v>3.4810742185500303E-3</v>
      </c>
      <c r="S12">
        <f t="shared" si="14"/>
        <v>3.452793208152654E-3</v>
      </c>
      <c r="T12">
        <f t="shared" si="14"/>
        <v>3.4249680168427841E-3</v>
      </c>
      <c r="U12">
        <f t="shared" si="14"/>
        <v>3.3975877127239663E-3</v>
      </c>
      <c r="V12">
        <f t="shared" si="14"/>
        <v>3.3706417106998052E-3</v>
      </c>
      <c r="W12">
        <f t="shared" si="14"/>
        <v>3.344119758829952E-3</v>
      </c>
      <c r="X12">
        <f t="shared" si="14"/>
        <v>3.3180119253252141E-3</v>
      </c>
      <c r="Y12">
        <f t="shared" si="14"/>
        <v>3.2923085861471281E-3</v>
      </c>
      <c r="Z12">
        <f t="shared" si="14"/>
        <v>3.2670004131794641E-3</v>
      </c>
      <c r="AA12">
        <f t="shared" si="14"/>
        <v>3.2420783629411374E-3</v>
      </c>
      <c r="AB12">
        <f t="shared" si="14"/>
        <v>3.2175336658118127E-3</v>
      </c>
      <c r="AC12">
        <f t="shared" si="14"/>
        <v>3.1933578157432542E-3</v>
      </c>
      <c r="AD12">
        <f t="shared" si="14"/>
        <v>3.1695425604310579E-3</v>
      </c>
      <c r="AE12">
        <f t="shared" si="14"/>
        <v>3.1460798919229031E-3</v>
      </c>
      <c r="AF12">
        <f t="shared" si="14"/>
        <v>3.1229620376408778E-3</v>
      </c>
      <c r="AG12">
        <f t="shared" si="14"/>
        <v>3.1001814517967381E-3</v>
      </c>
      <c r="AH12">
        <f t="shared" si="14"/>
        <v>3.0777308071801655E-3</v>
      </c>
      <c r="AI12">
        <f t="shared" si="14"/>
        <v>3.0556029873012734E-3</v>
      </c>
      <c r="AJ12">
        <f t="shared" si="14"/>
        <v>3.0337910788696457E-3</v>
      </c>
      <c r="AK12">
        <f t="shared" si="14"/>
        <v>3.0122883645932086E-3</v>
      </c>
      <c r="AL12">
        <f t="shared" si="14"/>
        <v>2.9910883162811981E-3</v>
      </c>
      <c r="AM12">
        <f t="shared" si="14"/>
        <v>2.9701845882363223E-3</v>
      </c>
      <c r="AN12">
        <f t="shared" si="14"/>
        <v>2.9495710109220881E-3</v>
      </c>
      <c r="AO12">
        <f t="shared" si="14"/>
        <v>2.9292415848920059E-3</v>
      </c>
      <c r="AP12">
        <f t="shared" si="14"/>
        <v>2.9091904749681276E-3</v>
      </c>
      <c r="AQ12">
        <f t="shared" si="14"/>
        <v>2.8894120046570526E-3</v>
      </c>
      <c r="AR12">
        <f t="shared" si="14"/>
        <v>2.869900650792177E-3</v>
      </c>
      <c r="AS12">
        <f t="shared" si="14"/>
        <v>2.8506510383915626E-3</v>
      </c>
      <c r="AT12">
        <f t="shared" si="14"/>
        <v>2.831657935721365E-3</v>
      </c>
    </row>
    <row r="13" spans="2:261" x14ac:dyDescent="0.45">
      <c r="B13">
        <v>4</v>
      </c>
      <c r="C13" t="s">
        <v>0</v>
      </c>
      <c r="D13">
        <v>9</v>
      </c>
      <c r="E13">
        <v>0</v>
      </c>
      <c r="F13">
        <v>1</v>
      </c>
      <c r="G13">
        <v>8</v>
      </c>
      <c r="H13">
        <v>0</v>
      </c>
      <c r="I13">
        <v>80</v>
      </c>
      <c r="J13">
        <v>0</v>
      </c>
      <c r="K13" t="s">
        <v>1</v>
      </c>
      <c r="L13">
        <v>350</v>
      </c>
      <c r="M13">
        <v>350</v>
      </c>
      <c r="N13">
        <v>337</v>
      </c>
      <c r="O13">
        <v>318</v>
      </c>
      <c r="P13">
        <v>304</v>
      </c>
      <c r="Q13">
        <v>294</v>
      </c>
      <c r="R13">
        <v>299</v>
      </c>
      <c r="S13">
        <v>333</v>
      </c>
      <c r="T13">
        <v>305</v>
      </c>
      <c r="U13">
        <v>300</v>
      </c>
      <c r="V13">
        <v>280</v>
      </c>
      <c r="W13">
        <v>306</v>
      </c>
      <c r="X13">
        <v>267</v>
      </c>
      <c r="Y13">
        <v>255</v>
      </c>
      <c r="Z13">
        <v>280</v>
      </c>
      <c r="AA13">
        <v>281</v>
      </c>
      <c r="AB13">
        <v>222</v>
      </c>
      <c r="AC13">
        <v>245</v>
      </c>
      <c r="AD13">
        <v>256</v>
      </c>
      <c r="AE13">
        <v>287</v>
      </c>
      <c r="AF13">
        <v>257</v>
      </c>
      <c r="AG13">
        <v>278</v>
      </c>
      <c r="AH13">
        <v>315</v>
      </c>
      <c r="AI13">
        <v>335</v>
      </c>
      <c r="AJ13">
        <v>381</v>
      </c>
      <c r="AK13">
        <v>453</v>
      </c>
      <c r="AL13">
        <v>506</v>
      </c>
      <c r="AM13">
        <v>547</v>
      </c>
      <c r="AN13">
        <v>646</v>
      </c>
      <c r="AO13">
        <v>861</v>
      </c>
      <c r="AP13">
        <v>934</v>
      </c>
      <c r="AQ13">
        <v>1196</v>
      </c>
      <c r="AR13">
        <v>1350</v>
      </c>
      <c r="AS13">
        <v>1813</v>
      </c>
      <c r="AT13">
        <v>2486</v>
      </c>
      <c r="AU13">
        <v>2831</v>
      </c>
      <c r="AV13">
        <v>3241</v>
      </c>
      <c r="AW13">
        <v>3672</v>
      </c>
      <c r="AX13">
        <v>3929</v>
      </c>
      <c r="AY13">
        <v>4390</v>
      </c>
      <c r="AZ13">
        <v>4518</v>
      </c>
      <c r="BA13">
        <v>4739</v>
      </c>
      <c r="BB13">
        <v>5096</v>
      </c>
      <c r="BC13">
        <v>5340</v>
      </c>
      <c r="BD13">
        <v>5485</v>
      </c>
      <c r="BE13">
        <v>5517</v>
      </c>
      <c r="BF13">
        <v>5774</v>
      </c>
      <c r="BG13">
        <v>5771</v>
      </c>
      <c r="BH13">
        <v>5861</v>
      </c>
      <c r="BI13">
        <v>5913</v>
      </c>
      <c r="BJ13">
        <v>5925</v>
      </c>
      <c r="BK13">
        <v>5961</v>
      </c>
      <c r="BL13">
        <v>6025</v>
      </c>
      <c r="BM13">
        <v>5858</v>
      </c>
      <c r="BN13">
        <v>5897</v>
      </c>
      <c r="BO13">
        <v>5861</v>
      </c>
      <c r="BP13">
        <v>5839</v>
      </c>
      <c r="BQ13">
        <v>5821</v>
      </c>
      <c r="BR13">
        <v>5586</v>
      </c>
      <c r="BS13">
        <v>5527</v>
      </c>
      <c r="BT13">
        <v>5459</v>
      </c>
      <c r="BU13">
        <v>5465</v>
      </c>
      <c r="BV13">
        <v>5286</v>
      </c>
      <c r="BW13">
        <v>5361</v>
      </c>
      <c r="BX13">
        <v>5259</v>
      </c>
      <c r="BY13">
        <v>5086</v>
      </c>
      <c r="BZ13">
        <v>5093</v>
      </c>
      <c r="CA13">
        <v>5012</v>
      </c>
      <c r="CB13">
        <v>4935</v>
      </c>
      <c r="CC13">
        <v>4871</v>
      </c>
      <c r="CD13">
        <v>4816</v>
      </c>
      <c r="CE13">
        <v>4754</v>
      </c>
      <c r="CF13">
        <v>4581</v>
      </c>
      <c r="CG13">
        <v>4638</v>
      </c>
      <c r="CH13">
        <v>4410</v>
      </c>
      <c r="CI13">
        <v>4520</v>
      </c>
      <c r="CJ13">
        <v>4340</v>
      </c>
      <c r="CK13">
        <v>4369</v>
      </c>
      <c r="CL13">
        <v>4329</v>
      </c>
      <c r="CM13">
        <v>4255</v>
      </c>
      <c r="CN13">
        <v>4065</v>
      </c>
      <c r="CO13">
        <v>4162</v>
      </c>
      <c r="CP13">
        <v>4073</v>
      </c>
      <c r="CQ13">
        <v>4075</v>
      </c>
      <c r="CR13">
        <v>4025</v>
      </c>
      <c r="CS13">
        <v>3787</v>
      </c>
      <c r="CT13">
        <v>4028</v>
      </c>
      <c r="CU13">
        <v>3862</v>
      </c>
      <c r="CV13">
        <v>3950</v>
      </c>
      <c r="CW13">
        <v>3816</v>
      </c>
      <c r="CX13">
        <v>3820</v>
      </c>
      <c r="CY13">
        <v>3656</v>
      </c>
      <c r="CZ13">
        <v>3651</v>
      </c>
      <c r="DA13">
        <v>3701</v>
      </c>
      <c r="DB13">
        <v>3605</v>
      </c>
      <c r="DC13">
        <v>3560</v>
      </c>
      <c r="DD13">
        <v>3515</v>
      </c>
      <c r="DE13">
        <v>3613</v>
      </c>
      <c r="DF13">
        <v>3466</v>
      </c>
      <c r="DG13">
        <v>3473</v>
      </c>
      <c r="DH13">
        <v>3383</v>
      </c>
      <c r="DI13">
        <v>3376</v>
      </c>
      <c r="DJ13">
        <v>3379</v>
      </c>
      <c r="DK13">
        <v>3392</v>
      </c>
      <c r="DL13">
        <v>3192</v>
      </c>
      <c r="DM13">
        <v>3310</v>
      </c>
      <c r="DN13">
        <v>3187</v>
      </c>
      <c r="DO13">
        <v>3213</v>
      </c>
      <c r="DP13">
        <v>3103</v>
      </c>
      <c r="DQ13">
        <v>3109</v>
      </c>
      <c r="DR13">
        <v>3075</v>
      </c>
      <c r="DS13">
        <v>3086</v>
      </c>
      <c r="DT13">
        <v>3088</v>
      </c>
      <c r="DU13">
        <v>3081</v>
      </c>
      <c r="DV13">
        <v>3024</v>
      </c>
      <c r="DW13">
        <v>3007</v>
      </c>
      <c r="DX13">
        <v>2906</v>
      </c>
      <c r="DY13">
        <v>2914</v>
      </c>
      <c r="DZ13">
        <v>2882</v>
      </c>
      <c r="EA13">
        <v>2886</v>
      </c>
      <c r="EB13">
        <v>2938</v>
      </c>
      <c r="EC13">
        <v>2829</v>
      </c>
      <c r="ED13">
        <v>2825</v>
      </c>
      <c r="EE13">
        <v>2793</v>
      </c>
      <c r="EF13">
        <v>2810</v>
      </c>
      <c r="EG13">
        <v>2742</v>
      </c>
      <c r="EH13">
        <v>2712</v>
      </c>
      <c r="EI13">
        <v>2680</v>
      </c>
      <c r="EJ13">
        <v>2760</v>
      </c>
      <c r="EK13">
        <v>2612</v>
      </c>
      <c r="EL13">
        <v>2704</v>
      </c>
      <c r="EM13">
        <v>2550</v>
      </c>
      <c r="EN13">
        <v>2558</v>
      </c>
      <c r="EO13">
        <v>2542</v>
      </c>
      <c r="EP13">
        <v>2526</v>
      </c>
      <c r="EQ13">
        <v>2600</v>
      </c>
      <c r="ER13">
        <v>2593</v>
      </c>
      <c r="ES13">
        <v>2520</v>
      </c>
      <c r="ET13">
        <v>2504</v>
      </c>
      <c r="EU13">
        <v>2547</v>
      </c>
      <c r="EV13">
        <v>2425</v>
      </c>
      <c r="EW13">
        <v>2453</v>
      </c>
      <c r="EX13">
        <v>2459</v>
      </c>
      <c r="EY13">
        <v>2447</v>
      </c>
      <c r="EZ13">
        <v>2405</v>
      </c>
      <c r="FA13">
        <v>2380</v>
      </c>
      <c r="FB13">
        <v>2381</v>
      </c>
      <c r="FC13">
        <v>2275</v>
      </c>
      <c r="FD13">
        <v>2372</v>
      </c>
      <c r="FE13">
        <v>2355</v>
      </c>
      <c r="FF13">
        <v>2306</v>
      </c>
      <c r="FG13">
        <v>2248</v>
      </c>
      <c r="FH13">
        <v>2265</v>
      </c>
      <c r="FI13">
        <v>2254</v>
      </c>
      <c r="FJ13">
        <v>2241</v>
      </c>
      <c r="FK13">
        <v>2292</v>
      </c>
      <c r="FL13">
        <v>2250</v>
      </c>
      <c r="FM13">
        <v>2213</v>
      </c>
      <c r="FN13">
        <v>2119</v>
      </c>
      <c r="FO13">
        <v>2223</v>
      </c>
      <c r="FP13">
        <v>2103</v>
      </c>
      <c r="FQ13">
        <v>2102</v>
      </c>
      <c r="FR13">
        <v>2055</v>
      </c>
      <c r="FS13">
        <v>2113</v>
      </c>
      <c r="FT13">
        <v>2038</v>
      </c>
      <c r="FU13">
        <v>2054</v>
      </c>
      <c r="FV13">
        <v>2107</v>
      </c>
      <c r="FW13">
        <v>2084</v>
      </c>
      <c r="FX13">
        <v>2038</v>
      </c>
      <c r="FY13">
        <v>2150</v>
      </c>
      <c r="FZ13">
        <v>1961</v>
      </c>
      <c r="GA13">
        <v>2104</v>
      </c>
      <c r="GB13">
        <v>2017</v>
      </c>
      <c r="GC13">
        <v>2010</v>
      </c>
      <c r="GD13">
        <v>1963</v>
      </c>
      <c r="GE13">
        <v>2035</v>
      </c>
      <c r="GF13">
        <v>2009</v>
      </c>
      <c r="GG13">
        <v>1998</v>
      </c>
      <c r="GH13">
        <v>1964</v>
      </c>
      <c r="GI13">
        <v>2043</v>
      </c>
      <c r="GJ13">
        <v>1890</v>
      </c>
      <c r="GK13">
        <v>1897</v>
      </c>
      <c r="GL13">
        <v>1906</v>
      </c>
      <c r="GM13">
        <v>1911</v>
      </c>
      <c r="GN13">
        <v>1900</v>
      </c>
      <c r="GO13">
        <v>1953</v>
      </c>
      <c r="GP13">
        <v>1808</v>
      </c>
      <c r="GQ13">
        <v>1865</v>
      </c>
      <c r="GR13">
        <v>1836</v>
      </c>
      <c r="GS13">
        <v>1927</v>
      </c>
      <c r="GT13">
        <v>1942</v>
      </c>
      <c r="GU13">
        <v>1804</v>
      </c>
      <c r="GV13">
        <v>1794</v>
      </c>
      <c r="GW13">
        <v>1784</v>
      </c>
      <c r="GX13">
        <v>1797</v>
      </c>
      <c r="GY13">
        <v>1774</v>
      </c>
      <c r="GZ13">
        <v>1772</v>
      </c>
      <c r="HA13">
        <v>1747</v>
      </c>
      <c r="HB13">
        <v>1769</v>
      </c>
      <c r="HC13">
        <v>1802</v>
      </c>
      <c r="HD13">
        <v>1691</v>
      </c>
      <c r="HE13">
        <v>1778</v>
      </c>
      <c r="HF13">
        <v>1657</v>
      </c>
      <c r="HG13">
        <v>1724</v>
      </c>
      <c r="HH13">
        <v>1676</v>
      </c>
      <c r="HI13">
        <v>1687</v>
      </c>
      <c r="HJ13">
        <v>1738</v>
      </c>
      <c r="HK13">
        <v>1730</v>
      </c>
      <c r="HL13">
        <v>1761</v>
      </c>
      <c r="HM13">
        <v>1710</v>
      </c>
      <c r="HN13">
        <v>1663</v>
      </c>
      <c r="HO13">
        <v>1637</v>
      </c>
      <c r="HP13">
        <v>1694</v>
      </c>
      <c r="HQ13">
        <v>1647</v>
      </c>
      <c r="HR13">
        <v>1674</v>
      </c>
      <c r="HS13">
        <v>1585</v>
      </c>
      <c r="HT13">
        <v>1581</v>
      </c>
      <c r="HU13">
        <v>1579</v>
      </c>
      <c r="HV13">
        <v>1543</v>
      </c>
      <c r="HW13">
        <v>1635</v>
      </c>
      <c r="HX13">
        <v>1594</v>
      </c>
      <c r="HY13">
        <v>1605</v>
      </c>
      <c r="HZ13">
        <v>1607</v>
      </c>
      <c r="IA13">
        <v>1546</v>
      </c>
      <c r="IB13">
        <v>1641</v>
      </c>
      <c r="IC13">
        <v>1622</v>
      </c>
      <c r="ID13">
        <v>1541</v>
      </c>
      <c r="IE13">
        <v>1581</v>
      </c>
      <c r="IF13">
        <v>1569</v>
      </c>
      <c r="IG13">
        <v>1620</v>
      </c>
      <c r="IH13">
        <v>1555</v>
      </c>
      <c r="II13">
        <v>1551</v>
      </c>
      <c r="IJ13">
        <v>1476</v>
      </c>
      <c r="IK13">
        <v>1547</v>
      </c>
      <c r="IL13">
        <v>1425</v>
      </c>
      <c r="IM13">
        <v>1520</v>
      </c>
      <c r="IN13">
        <v>1452</v>
      </c>
      <c r="IO13">
        <v>1496</v>
      </c>
      <c r="IP13">
        <v>1397</v>
      </c>
      <c r="IQ13">
        <v>1466</v>
      </c>
      <c r="IR13">
        <v>1486</v>
      </c>
      <c r="IS13">
        <v>1485</v>
      </c>
      <c r="IT13">
        <v>1449</v>
      </c>
      <c r="IU13">
        <v>1367</v>
      </c>
      <c r="IV13">
        <v>1365</v>
      </c>
      <c r="IW13">
        <v>1359</v>
      </c>
      <c r="IX13">
        <v>1384</v>
      </c>
      <c r="IY13">
        <v>1440</v>
      </c>
      <c r="IZ13">
        <v>1382</v>
      </c>
      <c r="JA13">
        <v>1344</v>
      </c>
    </row>
    <row r="14" spans="2:261" x14ac:dyDescent="0.45">
      <c r="K14" t="s">
        <v>10</v>
      </c>
      <c r="L14">
        <f>LN(L13/MAX($L13:$JA13))</f>
        <v>-2.8457396038753964</v>
      </c>
      <c r="M14">
        <f t="shared" ref="M14:AT14" si="15">LN(M13/MAX($L13:$JA13))</f>
        <v>-2.8457396038753964</v>
      </c>
      <c r="N14">
        <f t="shared" si="15"/>
        <v>-2.8835898280064942</v>
      </c>
      <c r="O14">
        <f t="shared" si="15"/>
        <v>-2.9416213755786789</v>
      </c>
      <c r="P14">
        <f t="shared" si="15"/>
        <v>-2.9866450569526339</v>
      </c>
      <c r="Q14">
        <f t="shared" si="15"/>
        <v>-3.0200929910201739</v>
      </c>
      <c r="R14">
        <f t="shared" si="15"/>
        <v>-3.0032291849681694</v>
      </c>
      <c r="S14">
        <f t="shared" si="15"/>
        <v>-2.8955302683784119</v>
      </c>
      <c r="T14">
        <f t="shared" si="15"/>
        <v>-2.9833609817514439</v>
      </c>
      <c r="U14">
        <f t="shared" si="15"/>
        <v>-2.9998902837026549</v>
      </c>
      <c r="V14">
        <f t="shared" si="15"/>
        <v>-3.0688831551896061</v>
      </c>
      <c r="W14">
        <f t="shared" si="15"/>
        <v>-2.9800876564064751</v>
      </c>
      <c r="X14">
        <f t="shared" si="15"/>
        <v>-3.1164240999586061</v>
      </c>
      <c r="Y14">
        <f t="shared" si="15"/>
        <v>-3.1624092132004296</v>
      </c>
      <c r="Z14">
        <f t="shared" si="15"/>
        <v>-3.0688831551896061</v>
      </c>
      <c r="AA14">
        <f t="shared" si="15"/>
        <v>-3.0653180890251099</v>
      </c>
      <c r="AB14">
        <f t="shared" si="15"/>
        <v>-3.300995376486576</v>
      </c>
      <c r="AC14">
        <f t="shared" si="15"/>
        <v>-3.2024145478141288</v>
      </c>
      <c r="AD14">
        <f t="shared" si="15"/>
        <v>-3.1584953138792935</v>
      </c>
      <c r="AE14">
        <f t="shared" si="15"/>
        <v>-3.0441905425992348</v>
      </c>
      <c r="AF14">
        <f t="shared" si="15"/>
        <v>-3.1545966734636357</v>
      </c>
      <c r="AG14">
        <f t="shared" si="15"/>
        <v>-3.0760516446682185</v>
      </c>
      <c r="AH14">
        <f t="shared" si="15"/>
        <v>-2.9511001195332227</v>
      </c>
      <c r="AI14">
        <f t="shared" si="15"/>
        <v>-2.8895422265337896</v>
      </c>
      <c r="AJ14">
        <f t="shared" si="15"/>
        <v>-2.760873383232155</v>
      </c>
      <c r="AK14">
        <f t="shared" si="15"/>
        <v>-2.5877806328758215</v>
      </c>
      <c r="AL14">
        <f t="shared" si="15"/>
        <v>-2.47713608907139</v>
      </c>
      <c r="AM14">
        <f t="shared" si="15"/>
        <v>-2.3992239559368747</v>
      </c>
      <c r="AN14">
        <f t="shared" si="15"/>
        <v>-2.232873254576254</v>
      </c>
      <c r="AO14">
        <f t="shared" si="15"/>
        <v>-1.9455782539311248</v>
      </c>
      <c r="AP14">
        <f t="shared" si="15"/>
        <v>-1.8641963201300131</v>
      </c>
      <c r="AQ14">
        <f t="shared" si="15"/>
        <v>-1.6169348238482788</v>
      </c>
      <c r="AR14">
        <f t="shared" si="15"/>
        <v>-1.4958128869263805</v>
      </c>
      <c r="AS14">
        <f t="shared" si="15"/>
        <v>-1.2009345476040045</v>
      </c>
      <c r="AT14">
        <f t="shared" si="15"/>
        <v>-0.88524248628819935</v>
      </c>
    </row>
    <row r="16" spans="2:261" x14ac:dyDescent="0.45">
      <c r="K16" t="s">
        <v>2</v>
      </c>
      <c r="L16">
        <v>0</v>
      </c>
      <c r="M16">
        <f>L16+100/42</f>
        <v>2.3809523809523809</v>
      </c>
      <c r="N16">
        <f t="shared" ref="N16:BA16" si="16">M16+100/42</f>
        <v>4.7619047619047619</v>
      </c>
      <c r="O16">
        <f t="shared" si="16"/>
        <v>7.1428571428571423</v>
      </c>
      <c r="P16">
        <f t="shared" si="16"/>
        <v>9.5238095238095237</v>
      </c>
      <c r="Q16">
        <f t="shared" si="16"/>
        <v>11.904761904761905</v>
      </c>
      <c r="R16">
        <f t="shared" si="16"/>
        <v>14.285714285714286</v>
      </c>
      <c r="S16">
        <f t="shared" si="16"/>
        <v>16.666666666666668</v>
      </c>
      <c r="T16">
        <f t="shared" si="16"/>
        <v>19.047619047619047</v>
      </c>
      <c r="U16">
        <f t="shared" si="16"/>
        <v>21.428571428571427</v>
      </c>
      <c r="V16">
        <f t="shared" si="16"/>
        <v>23.809523809523807</v>
      </c>
      <c r="W16">
        <f t="shared" si="16"/>
        <v>26.190476190476186</v>
      </c>
      <c r="X16">
        <f t="shared" si="16"/>
        <v>28.571428571428566</v>
      </c>
      <c r="Y16">
        <f t="shared" si="16"/>
        <v>30.952380952380945</v>
      </c>
      <c r="Z16">
        <f t="shared" si="16"/>
        <v>33.333333333333329</v>
      </c>
      <c r="AA16">
        <f t="shared" si="16"/>
        <v>35.714285714285708</v>
      </c>
      <c r="AB16">
        <f t="shared" si="16"/>
        <v>38.095238095238088</v>
      </c>
      <c r="AC16">
        <f t="shared" si="16"/>
        <v>40.476190476190467</v>
      </c>
      <c r="AD16">
        <f t="shared" si="16"/>
        <v>42.857142857142847</v>
      </c>
      <c r="AE16">
        <f t="shared" si="16"/>
        <v>45.238095238095227</v>
      </c>
      <c r="AF16">
        <f t="shared" si="16"/>
        <v>47.619047619047606</v>
      </c>
      <c r="AG16">
        <f t="shared" si="16"/>
        <v>49.999999999999986</v>
      </c>
      <c r="AH16">
        <f t="shared" si="16"/>
        <v>52.380952380952365</v>
      </c>
      <c r="AI16">
        <f t="shared" si="16"/>
        <v>54.761904761904745</v>
      </c>
      <c r="AJ16">
        <f t="shared" si="16"/>
        <v>57.142857142857125</v>
      </c>
      <c r="AK16">
        <f t="shared" si="16"/>
        <v>59.523809523809504</v>
      </c>
      <c r="AL16">
        <f t="shared" si="16"/>
        <v>61.904761904761884</v>
      </c>
      <c r="AM16">
        <f t="shared" si="16"/>
        <v>64.285714285714263</v>
      </c>
      <c r="AN16">
        <f t="shared" si="16"/>
        <v>66.666666666666643</v>
      </c>
      <c r="AO16">
        <f t="shared" si="16"/>
        <v>69.047619047619023</v>
      </c>
      <c r="AP16">
        <f t="shared" si="16"/>
        <v>71.428571428571402</v>
      </c>
      <c r="AQ16">
        <f t="shared" si="16"/>
        <v>73.809523809523782</v>
      </c>
      <c r="AR16">
        <f t="shared" si="16"/>
        <v>76.190476190476161</v>
      </c>
      <c r="AS16">
        <f t="shared" si="16"/>
        <v>78.571428571428541</v>
      </c>
      <c r="AT16">
        <f t="shared" si="16"/>
        <v>80.952380952380921</v>
      </c>
      <c r="AU16">
        <f t="shared" si="16"/>
        <v>83.3333333333333</v>
      </c>
      <c r="AV16">
        <f t="shared" si="16"/>
        <v>85.71428571428568</v>
      </c>
      <c r="AW16">
        <f t="shared" si="16"/>
        <v>88.095238095238059</v>
      </c>
      <c r="AX16">
        <f t="shared" si="16"/>
        <v>90.476190476190439</v>
      </c>
      <c r="AY16">
        <f t="shared" si="16"/>
        <v>92.857142857142819</v>
      </c>
      <c r="AZ16">
        <f t="shared" si="16"/>
        <v>95.238095238095198</v>
      </c>
      <c r="BA16">
        <f t="shared" si="16"/>
        <v>97.619047619047578</v>
      </c>
      <c r="BB16">
        <f>BA16+100/42</f>
        <v>99.999999999999957</v>
      </c>
    </row>
    <row r="17" spans="2:261" x14ac:dyDescent="0.45">
      <c r="K17" t="s">
        <v>9</v>
      </c>
      <c r="L17">
        <f>1/(273.15+L16)</f>
        <v>3.6609921288669233E-3</v>
      </c>
      <c r="M17">
        <f t="shared" ref="M17:BB17" si="17">1/(273.15+M16)</f>
        <v>3.6293563077348496E-3</v>
      </c>
      <c r="N17">
        <f t="shared" si="17"/>
        <v>3.5982625532243006E-3</v>
      </c>
      <c r="O17">
        <f t="shared" si="17"/>
        <v>3.5676970515532225E-3</v>
      </c>
      <c r="P17">
        <f t="shared" si="17"/>
        <v>3.5376464543517266E-3</v>
      </c>
      <c r="Q17">
        <f t="shared" si="17"/>
        <v>3.5080978592250444E-3</v>
      </c>
      <c r="R17">
        <f t="shared" si="17"/>
        <v>3.4790387912825233E-3</v>
      </c>
      <c r="S17">
        <f t="shared" si="17"/>
        <v>3.4504571855770889E-3</v>
      </c>
      <c r="T17">
        <f t="shared" si="17"/>
        <v>3.4223413704032664E-3</v>
      </c>
      <c r="U17">
        <f t="shared" si="17"/>
        <v>3.3946800514051551E-3</v>
      </c>
      <c r="V17">
        <f t="shared" si="17"/>
        <v>3.3674622964489313E-3</v>
      </c>
      <c r="W17">
        <f t="shared" si="17"/>
        <v>3.3406775212172792E-3</v>
      </c>
      <c r="X17">
        <f t="shared" si="17"/>
        <v>3.3143154754859028E-3</v>
      </c>
      <c r="Y17">
        <f t="shared" si="17"/>
        <v>3.2883662300447064E-3</v>
      </c>
      <c r="Z17">
        <f t="shared" si="17"/>
        <v>3.2628201642286156E-3</v>
      </c>
      <c r="AA17">
        <f t="shared" si="17"/>
        <v>3.237667954025115E-3</v>
      </c>
      <c r="AB17">
        <f t="shared" si="17"/>
        <v>3.212900560727646E-3</v>
      </c>
      <c r="AC17">
        <f t="shared" si="17"/>
        <v>3.1885092201058285E-3</v>
      </c>
      <c r="AD17">
        <f t="shared" si="17"/>
        <v>3.1644854320652793E-3</v>
      </c>
      <c r="AE17">
        <f t="shared" si="17"/>
        <v>3.1408209507713708E-3</v>
      </c>
      <c r="AF17">
        <f t="shared" si="17"/>
        <v>3.1175077752128447E-3</v>
      </c>
      <c r="AG17">
        <f t="shared" si="17"/>
        <v>3.0945381401825778E-3</v>
      </c>
      <c r="AH17">
        <f t="shared" si="17"/>
        <v>3.0719045076541625E-3</v>
      </c>
      <c r="AI17">
        <f t="shared" si="17"/>
        <v>3.0495995585341595E-3</v>
      </c>
      <c r="AJ17">
        <f t="shared" si="17"/>
        <v>3.0276161847710911E-3</v>
      </c>
      <c r="AK17">
        <f t="shared" si="17"/>
        <v>3.0059474818032823E-3</v>
      </c>
      <c r="AL17">
        <f t="shared" si="17"/>
        <v>2.9845867413287102E-3</v>
      </c>
      <c r="AM17">
        <f t="shared" si="17"/>
        <v>2.9635274443809406E-3</v>
      </c>
      <c r="AN17">
        <f t="shared" si="17"/>
        <v>2.9427632546961601E-3</v>
      </c>
      <c r="AO17">
        <f t="shared" si="17"/>
        <v>2.9222880123571039E-3</v>
      </c>
      <c r="AP17">
        <f t="shared" si="17"/>
        <v>2.9020957277005044E-3</v>
      </c>
      <c r="AQ17">
        <f t="shared" si="17"/>
        <v>2.8821805754753885E-3</v>
      </c>
      <c r="AR17">
        <f t="shared" si="17"/>
        <v>2.8625368892402697E-3</v>
      </c>
      <c r="AS17">
        <f t="shared" si="17"/>
        <v>2.8431591559878967E-3</v>
      </c>
      <c r="AT17">
        <f t="shared" si="17"/>
        <v>2.8240420109868687E-3</v>
      </c>
      <c r="AU17">
        <f t="shared" si="17"/>
        <v>2.8051802328299597E-3</v>
      </c>
      <c r="AV17">
        <f t="shared" si="17"/>
        <v>2.7865687386795651E-3</v>
      </c>
      <c r="AW17">
        <f t="shared" si="17"/>
        <v>2.7682025797011664E-3</v>
      </c>
      <c r="AX17">
        <f t="shared" si="17"/>
        <v>2.7500769366762051E-3</v>
      </c>
      <c r="AY17">
        <f t="shared" si="17"/>
        <v>2.7321871157861871E-3</v>
      </c>
      <c r="AZ17">
        <f t="shared" si="17"/>
        <v>2.7145285445602792E-3</v>
      </c>
      <c r="BA17">
        <f t="shared" si="17"/>
        <v>2.6970967679790401E-3</v>
      </c>
      <c r="BB17">
        <f t="shared" si="17"/>
        <v>2.679887444727322E-3</v>
      </c>
    </row>
    <row r="18" spans="2:261" x14ac:dyDescent="0.45">
      <c r="B18">
        <v>5</v>
      </c>
      <c r="C18" t="s">
        <v>0</v>
      </c>
      <c r="D18">
        <v>9</v>
      </c>
      <c r="E18">
        <v>0</v>
      </c>
      <c r="F18">
        <v>1</v>
      </c>
      <c r="G18">
        <v>9</v>
      </c>
      <c r="H18">
        <v>0</v>
      </c>
      <c r="I18">
        <v>100</v>
      </c>
      <c r="J18">
        <v>0</v>
      </c>
      <c r="K18" t="s">
        <v>1</v>
      </c>
      <c r="L18">
        <v>52</v>
      </c>
      <c r="M18">
        <v>65</v>
      </c>
      <c r="N18">
        <v>73</v>
      </c>
      <c r="O18">
        <v>75</v>
      </c>
      <c r="P18">
        <v>69</v>
      </c>
      <c r="Q18">
        <v>73</v>
      </c>
      <c r="R18">
        <v>78</v>
      </c>
      <c r="S18">
        <v>98</v>
      </c>
      <c r="T18">
        <v>66</v>
      </c>
      <c r="U18">
        <v>64</v>
      </c>
      <c r="V18">
        <v>78</v>
      </c>
      <c r="W18">
        <v>44</v>
      </c>
      <c r="X18">
        <v>53</v>
      </c>
      <c r="Y18">
        <v>67</v>
      </c>
      <c r="Z18">
        <v>52</v>
      </c>
      <c r="AA18">
        <v>69</v>
      </c>
      <c r="AB18">
        <v>89</v>
      </c>
      <c r="AC18">
        <v>64</v>
      </c>
      <c r="AD18">
        <v>67</v>
      </c>
      <c r="AE18">
        <v>63</v>
      </c>
      <c r="AF18">
        <v>35</v>
      </c>
      <c r="AG18">
        <v>70</v>
      </c>
      <c r="AH18">
        <v>55</v>
      </c>
      <c r="AI18">
        <v>65</v>
      </c>
      <c r="AJ18">
        <v>72</v>
      </c>
      <c r="AK18">
        <v>97</v>
      </c>
      <c r="AL18">
        <v>73</v>
      </c>
      <c r="AM18">
        <v>116</v>
      </c>
      <c r="AN18">
        <v>119</v>
      </c>
      <c r="AO18">
        <v>132</v>
      </c>
      <c r="AP18">
        <v>191</v>
      </c>
      <c r="AQ18">
        <v>219</v>
      </c>
      <c r="AR18">
        <v>267</v>
      </c>
      <c r="AS18">
        <v>314</v>
      </c>
      <c r="AT18">
        <v>391</v>
      </c>
      <c r="AU18">
        <v>496</v>
      </c>
      <c r="AV18">
        <v>638</v>
      </c>
      <c r="AW18">
        <v>711</v>
      </c>
      <c r="AX18">
        <v>849</v>
      </c>
      <c r="AY18">
        <v>1029</v>
      </c>
      <c r="AZ18">
        <v>1411</v>
      </c>
      <c r="BA18">
        <v>1624</v>
      </c>
      <c r="BB18">
        <v>2492</v>
      </c>
      <c r="BC18">
        <v>2923</v>
      </c>
      <c r="BD18">
        <v>3388</v>
      </c>
      <c r="BE18">
        <v>3672</v>
      </c>
      <c r="BF18">
        <v>4035</v>
      </c>
      <c r="BG18">
        <v>4436</v>
      </c>
      <c r="BH18">
        <v>4571</v>
      </c>
      <c r="BI18">
        <v>4905</v>
      </c>
      <c r="BJ18">
        <v>5060</v>
      </c>
      <c r="BK18">
        <v>5416</v>
      </c>
      <c r="BL18">
        <v>5551</v>
      </c>
      <c r="BM18">
        <v>5735</v>
      </c>
      <c r="BN18">
        <v>5821</v>
      </c>
      <c r="BO18">
        <v>5705</v>
      </c>
      <c r="BP18">
        <v>5776</v>
      </c>
      <c r="BQ18">
        <v>6000</v>
      </c>
      <c r="BR18">
        <v>5863</v>
      </c>
      <c r="BS18">
        <v>5628</v>
      </c>
      <c r="BT18">
        <v>5657</v>
      </c>
      <c r="BU18">
        <v>5740</v>
      </c>
      <c r="BV18">
        <v>5743</v>
      </c>
      <c r="BW18">
        <v>5563</v>
      </c>
      <c r="BX18">
        <v>5690</v>
      </c>
      <c r="BY18">
        <v>5570</v>
      </c>
      <c r="BZ18">
        <v>5392</v>
      </c>
      <c r="CA18">
        <v>5262</v>
      </c>
      <c r="CB18">
        <v>5212</v>
      </c>
      <c r="CC18">
        <v>5280</v>
      </c>
      <c r="CD18">
        <v>5006</v>
      </c>
      <c r="CE18">
        <v>4922</v>
      </c>
      <c r="CF18">
        <v>4996</v>
      </c>
      <c r="CG18">
        <v>4806</v>
      </c>
      <c r="CH18">
        <v>4797</v>
      </c>
      <c r="CI18">
        <v>4755</v>
      </c>
      <c r="CJ18">
        <v>4670</v>
      </c>
      <c r="CK18">
        <v>4652</v>
      </c>
      <c r="CL18">
        <v>4593</v>
      </c>
      <c r="CM18">
        <v>4481</v>
      </c>
      <c r="CN18">
        <v>4462</v>
      </c>
      <c r="CO18">
        <v>4266</v>
      </c>
      <c r="CP18">
        <v>4337</v>
      </c>
      <c r="CQ18">
        <v>4318</v>
      </c>
      <c r="CR18">
        <v>4221</v>
      </c>
      <c r="CS18">
        <v>4156</v>
      </c>
      <c r="CT18">
        <v>4198</v>
      </c>
      <c r="CU18">
        <v>4100</v>
      </c>
      <c r="CV18">
        <v>3995</v>
      </c>
      <c r="CW18">
        <v>4099</v>
      </c>
      <c r="CX18">
        <v>3887</v>
      </c>
      <c r="CY18">
        <v>4002</v>
      </c>
      <c r="CZ18">
        <v>3855</v>
      </c>
      <c r="DA18">
        <v>3871</v>
      </c>
      <c r="DB18">
        <v>3797</v>
      </c>
      <c r="DC18">
        <v>3753</v>
      </c>
      <c r="DD18">
        <v>3715</v>
      </c>
      <c r="DE18">
        <v>3655</v>
      </c>
      <c r="DF18">
        <v>3608</v>
      </c>
      <c r="DG18">
        <v>3577</v>
      </c>
      <c r="DH18">
        <v>3522</v>
      </c>
      <c r="DI18">
        <v>3473</v>
      </c>
      <c r="DJ18">
        <v>3435</v>
      </c>
      <c r="DK18">
        <v>3380</v>
      </c>
      <c r="DL18">
        <v>3477</v>
      </c>
      <c r="DM18">
        <v>3299</v>
      </c>
      <c r="DN18">
        <v>3271</v>
      </c>
      <c r="DO18">
        <v>3258</v>
      </c>
      <c r="DP18">
        <v>3355</v>
      </c>
      <c r="DQ18">
        <v>3214</v>
      </c>
      <c r="DR18">
        <v>3243</v>
      </c>
      <c r="DS18">
        <v>3225</v>
      </c>
      <c r="DT18">
        <v>3108</v>
      </c>
      <c r="DU18">
        <v>3220</v>
      </c>
      <c r="DV18">
        <v>3019</v>
      </c>
      <c r="DW18">
        <v>2999</v>
      </c>
      <c r="DX18">
        <v>2957</v>
      </c>
      <c r="DY18">
        <v>3001</v>
      </c>
      <c r="DZ18">
        <v>3052</v>
      </c>
      <c r="EA18">
        <v>2983</v>
      </c>
      <c r="EB18">
        <v>2822</v>
      </c>
      <c r="EC18">
        <v>2850</v>
      </c>
      <c r="ED18">
        <v>2945</v>
      </c>
      <c r="EE18">
        <v>2801</v>
      </c>
      <c r="EF18">
        <v>2889</v>
      </c>
      <c r="EG18">
        <v>2786</v>
      </c>
      <c r="EH18">
        <v>2896</v>
      </c>
      <c r="EI18">
        <v>2676</v>
      </c>
      <c r="EJ18">
        <v>2755</v>
      </c>
      <c r="EK18">
        <v>2729</v>
      </c>
      <c r="EL18">
        <v>2677</v>
      </c>
      <c r="EM18">
        <v>2648</v>
      </c>
      <c r="EN18">
        <v>2693</v>
      </c>
      <c r="EO18">
        <v>2588</v>
      </c>
      <c r="EP18">
        <v>2611</v>
      </c>
      <c r="EQ18">
        <v>2509</v>
      </c>
      <c r="ER18">
        <v>2468</v>
      </c>
      <c r="ES18">
        <v>2508</v>
      </c>
      <c r="ET18">
        <v>2505</v>
      </c>
      <c r="EU18">
        <v>2517</v>
      </c>
      <c r="EV18">
        <v>2513</v>
      </c>
      <c r="EW18">
        <v>2452</v>
      </c>
      <c r="EX18">
        <v>2453</v>
      </c>
      <c r="EY18">
        <v>2400</v>
      </c>
      <c r="EZ18">
        <v>2520</v>
      </c>
      <c r="FA18">
        <v>2409</v>
      </c>
      <c r="FB18">
        <v>2416</v>
      </c>
      <c r="FC18">
        <v>2381</v>
      </c>
      <c r="FD18">
        <v>2420</v>
      </c>
      <c r="FE18">
        <v>2311</v>
      </c>
      <c r="FF18">
        <v>2275</v>
      </c>
      <c r="FG18">
        <v>2311</v>
      </c>
      <c r="FH18">
        <v>2281</v>
      </c>
      <c r="FI18">
        <v>2424</v>
      </c>
      <c r="FJ18">
        <v>2273</v>
      </c>
      <c r="FK18">
        <v>2271</v>
      </c>
      <c r="FL18">
        <v>2205</v>
      </c>
      <c r="FM18">
        <v>2229</v>
      </c>
      <c r="FN18">
        <v>2207</v>
      </c>
      <c r="FO18">
        <v>2214</v>
      </c>
      <c r="FP18">
        <v>2168</v>
      </c>
      <c r="FQ18">
        <v>2179</v>
      </c>
      <c r="FR18">
        <v>2073</v>
      </c>
      <c r="FS18">
        <v>2127</v>
      </c>
      <c r="FT18">
        <v>2121</v>
      </c>
      <c r="FU18">
        <v>2120</v>
      </c>
      <c r="FV18">
        <v>2142</v>
      </c>
      <c r="FW18">
        <v>2044</v>
      </c>
      <c r="FX18">
        <v>2094</v>
      </c>
      <c r="FY18">
        <v>2008</v>
      </c>
      <c r="FZ18">
        <v>1995</v>
      </c>
      <c r="GA18">
        <v>2054</v>
      </c>
      <c r="GB18">
        <v>2031</v>
      </c>
      <c r="GC18">
        <v>2052</v>
      </c>
      <c r="GD18">
        <v>1939</v>
      </c>
      <c r="GE18">
        <v>1935</v>
      </c>
      <c r="GF18">
        <v>1955</v>
      </c>
      <c r="GG18">
        <v>2017</v>
      </c>
      <c r="GH18">
        <v>1952</v>
      </c>
      <c r="GI18">
        <v>1874</v>
      </c>
      <c r="GJ18">
        <v>1892</v>
      </c>
      <c r="GK18">
        <v>1881</v>
      </c>
      <c r="GL18">
        <v>1793</v>
      </c>
      <c r="GM18">
        <v>1812</v>
      </c>
      <c r="GN18">
        <v>1836</v>
      </c>
      <c r="GO18">
        <v>1916</v>
      </c>
      <c r="GP18">
        <v>1900</v>
      </c>
      <c r="GQ18">
        <v>1820</v>
      </c>
      <c r="GR18">
        <v>1904</v>
      </c>
      <c r="GS18">
        <v>1846</v>
      </c>
      <c r="GT18">
        <v>1805</v>
      </c>
      <c r="GU18">
        <v>1741</v>
      </c>
      <c r="GV18">
        <v>1877</v>
      </c>
      <c r="GW18">
        <v>1744</v>
      </c>
      <c r="GX18">
        <v>1823</v>
      </c>
      <c r="GY18">
        <v>1765</v>
      </c>
      <c r="GZ18">
        <v>1783</v>
      </c>
      <c r="HA18">
        <v>1721</v>
      </c>
      <c r="HB18">
        <v>1662</v>
      </c>
      <c r="HC18">
        <v>1759</v>
      </c>
      <c r="HD18">
        <v>1678</v>
      </c>
      <c r="HE18">
        <v>1708</v>
      </c>
      <c r="HF18">
        <v>1749</v>
      </c>
      <c r="HG18">
        <v>1791</v>
      </c>
      <c r="HH18">
        <v>1689</v>
      </c>
      <c r="HI18">
        <v>1634</v>
      </c>
      <c r="HJ18">
        <v>1689</v>
      </c>
      <c r="HK18">
        <v>1644</v>
      </c>
      <c r="HL18">
        <v>1701</v>
      </c>
      <c r="HM18">
        <v>1675</v>
      </c>
      <c r="HN18">
        <v>1655</v>
      </c>
      <c r="HO18">
        <v>1649</v>
      </c>
      <c r="HP18">
        <v>1655</v>
      </c>
      <c r="HQ18">
        <v>1609</v>
      </c>
      <c r="HR18">
        <v>1549</v>
      </c>
      <c r="HS18">
        <v>1637</v>
      </c>
      <c r="HT18">
        <v>1515</v>
      </c>
      <c r="HU18">
        <v>1588</v>
      </c>
      <c r="HV18">
        <v>1548</v>
      </c>
      <c r="HW18">
        <v>1626</v>
      </c>
      <c r="HX18">
        <v>1558</v>
      </c>
      <c r="HY18">
        <v>1527</v>
      </c>
      <c r="HZ18">
        <v>1573</v>
      </c>
      <c r="IA18">
        <v>1485</v>
      </c>
      <c r="IB18">
        <v>1536</v>
      </c>
      <c r="IC18">
        <v>1582</v>
      </c>
      <c r="ID18">
        <v>1540</v>
      </c>
      <c r="IE18">
        <v>1476</v>
      </c>
      <c r="IF18">
        <v>1482</v>
      </c>
      <c r="IG18">
        <v>1493</v>
      </c>
      <c r="IH18">
        <v>1478</v>
      </c>
      <c r="II18">
        <v>1421</v>
      </c>
      <c r="IJ18">
        <v>1418</v>
      </c>
      <c r="IK18">
        <v>1475</v>
      </c>
      <c r="IL18">
        <v>1474</v>
      </c>
      <c r="IM18">
        <v>1506</v>
      </c>
      <c r="IN18">
        <v>1476</v>
      </c>
      <c r="IO18">
        <v>1393</v>
      </c>
      <c r="IP18">
        <v>1441</v>
      </c>
      <c r="IQ18">
        <v>1352</v>
      </c>
      <c r="IR18">
        <v>1380</v>
      </c>
      <c r="IS18">
        <v>1403</v>
      </c>
      <c r="IT18">
        <v>1443</v>
      </c>
      <c r="IU18">
        <v>1377</v>
      </c>
      <c r="IV18">
        <v>1347</v>
      </c>
      <c r="IW18">
        <v>1404</v>
      </c>
      <c r="IX18">
        <v>1356</v>
      </c>
      <c r="IY18">
        <v>1381</v>
      </c>
      <c r="IZ18">
        <v>1354</v>
      </c>
      <c r="JA18">
        <v>1331</v>
      </c>
    </row>
    <row r="19" spans="2:261" x14ac:dyDescent="0.45">
      <c r="K19" t="s">
        <v>10</v>
      </c>
      <c r="L19">
        <f>LN(L18/MAX($L18:$JA18))</f>
        <v>-4.7482710296287651</v>
      </c>
      <c r="M19">
        <f t="shared" ref="M19:BB19" si="18">LN(M18/MAX($L18:$JA18))</f>
        <v>-4.5251274783145545</v>
      </c>
      <c r="N19">
        <f t="shared" si="18"/>
        <v>-4.4090553070618013</v>
      </c>
      <c r="O19">
        <f t="shared" si="18"/>
        <v>-4.3820266346738812</v>
      </c>
      <c r="P19">
        <f t="shared" si="18"/>
        <v>-4.4654082436129325</v>
      </c>
      <c r="Q19">
        <f t="shared" si="18"/>
        <v>-4.4090553070618013</v>
      </c>
      <c r="R19">
        <f t="shared" si="18"/>
        <v>-4.3428059215206005</v>
      </c>
      <c r="S19">
        <f t="shared" si="18"/>
        <v>-4.1145472695396199</v>
      </c>
      <c r="T19">
        <f t="shared" si="18"/>
        <v>-4.5098600061837661</v>
      </c>
      <c r="U19">
        <f t="shared" si="18"/>
        <v>-4.5406316648505198</v>
      </c>
      <c r="V19">
        <f t="shared" si="18"/>
        <v>-4.3428059215206005</v>
      </c>
      <c r="W19">
        <f t="shared" si="18"/>
        <v>-4.9153251142919308</v>
      </c>
      <c r="X19">
        <f t="shared" si="18"/>
        <v>-4.7292228346580698</v>
      </c>
      <c r="Y19">
        <f t="shared" si="18"/>
        <v>-4.4948221288192256</v>
      </c>
      <c r="Z19">
        <f t="shared" si="18"/>
        <v>-4.7482710296287651</v>
      </c>
      <c r="AA19">
        <f t="shared" si="18"/>
        <v>-4.4654082436129325</v>
      </c>
      <c r="AB19">
        <f t="shared" si="18"/>
        <v>-4.2108783784780526</v>
      </c>
      <c r="AC19">
        <f t="shared" si="18"/>
        <v>-4.5406316648505198</v>
      </c>
      <c r="AD19">
        <f t="shared" si="18"/>
        <v>-4.4948221288192256</v>
      </c>
      <c r="AE19">
        <f t="shared" si="18"/>
        <v>-4.5563800218186596</v>
      </c>
      <c r="AF19">
        <f t="shared" si="18"/>
        <v>-5.1441666867207783</v>
      </c>
      <c r="AG19">
        <f t="shared" si="18"/>
        <v>-4.4510195061608329</v>
      </c>
      <c r="AH19">
        <f t="shared" si="18"/>
        <v>-4.692181562977721</v>
      </c>
      <c r="AI19">
        <f t="shared" si="18"/>
        <v>-4.5251274783145545</v>
      </c>
      <c r="AJ19">
        <f t="shared" si="18"/>
        <v>-4.4228486291941369</v>
      </c>
      <c r="AK19">
        <f t="shared" si="18"/>
        <v>-4.1248037697068094</v>
      </c>
      <c r="AL19">
        <f t="shared" si="18"/>
        <v>-4.4090553070618013</v>
      </c>
      <c r="AM19">
        <f t="shared" si="18"/>
        <v>-3.9459245571038273</v>
      </c>
      <c r="AN19">
        <f t="shared" si="18"/>
        <v>-3.9203912550986626</v>
      </c>
      <c r="AO19">
        <f t="shared" si="18"/>
        <v>-3.8167128256238212</v>
      </c>
      <c r="AP19">
        <f t="shared" si="18"/>
        <v>-3.4472413201635623</v>
      </c>
      <c r="AQ19">
        <f t="shared" si="18"/>
        <v>-3.3104430183936913</v>
      </c>
      <c r="AR19">
        <f t="shared" si="18"/>
        <v>-3.1122660898099426</v>
      </c>
      <c r="AS19">
        <f t="shared" si="18"/>
        <v>-2.9501217623019387</v>
      </c>
      <c r="AT19">
        <f t="shared" si="18"/>
        <v>-2.7308071882248264</v>
      </c>
      <c r="AU19">
        <f t="shared" si="18"/>
        <v>-2.4929388214852644</v>
      </c>
      <c r="AV19">
        <f t="shared" si="18"/>
        <v>-2.241176464865402</v>
      </c>
      <c r="AW19">
        <f t="shared" si="18"/>
        <v>-2.1328423184069512</v>
      </c>
      <c r="AX19">
        <f t="shared" si="18"/>
        <v>-1.9554555618988447</v>
      </c>
      <c r="AY19">
        <f t="shared" si="18"/>
        <v>-1.7631720123761423</v>
      </c>
      <c r="AZ19">
        <f t="shared" si="18"/>
        <v>-1.447460796357378</v>
      </c>
      <c r="BA19">
        <f t="shared" si="18"/>
        <v>-1.3068672274885689</v>
      </c>
      <c r="BB19">
        <f t="shared" si="18"/>
        <v>-0.87867386830284833</v>
      </c>
    </row>
    <row r="21" spans="2:261" x14ac:dyDescent="0.45">
      <c r="K21" t="s">
        <v>2</v>
      </c>
      <c r="L21">
        <v>0</v>
      </c>
      <c r="M21">
        <f>L21+120/48</f>
        <v>2.5</v>
      </c>
      <c r="N21">
        <f t="shared" ref="N21:BH21" si="19">M21+120/48</f>
        <v>5</v>
      </c>
      <c r="O21">
        <f t="shared" si="19"/>
        <v>7.5</v>
      </c>
      <c r="P21">
        <f t="shared" si="19"/>
        <v>10</v>
      </c>
      <c r="Q21">
        <f t="shared" si="19"/>
        <v>12.5</v>
      </c>
      <c r="R21">
        <f t="shared" si="19"/>
        <v>15</v>
      </c>
      <c r="S21">
        <f t="shared" si="19"/>
        <v>17.5</v>
      </c>
      <c r="T21">
        <f t="shared" si="19"/>
        <v>20</v>
      </c>
      <c r="U21">
        <f t="shared" si="19"/>
        <v>22.5</v>
      </c>
      <c r="V21">
        <f t="shared" si="19"/>
        <v>25</v>
      </c>
      <c r="W21">
        <f t="shared" si="19"/>
        <v>27.5</v>
      </c>
      <c r="X21">
        <f t="shared" si="19"/>
        <v>30</v>
      </c>
      <c r="Y21">
        <f t="shared" si="19"/>
        <v>32.5</v>
      </c>
      <c r="Z21">
        <f t="shared" si="19"/>
        <v>35</v>
      </c>
      <c r="AA21">
        <f t="shared" si="19"/>
        <v>37.5</v>
      </c>
      <c r="AB21">
        <f t="shared" si="19"/>
        <v>40</v>
      </c>
      <c r="AC21">
        <f t="shared" si="19"/>
        <v>42.5</v>
      </c>
      <c r="AD21">
        <f t="shared" si="19"/>
        <v>45</v>
      </c>
      <c r="AE21">
        <f t="shared" si="19"/>
        <v>47.5</v>
      </c>
      <c r="AF21">
        <f t="shared" si="19"/>
        <v>50</v>
      </c>
      <c r="AG21">
        <f t="shared" si="19"/>
        <v>52.5</v>
      </c>
      <c r="AH21">
        <f t="shared" si="19"/>
        <v>55</v>
      </c>
      <c r="AI21">
        <f t="shared" si="19"/>
        <v>57.5</v>
      </c>
      <c r="AJ21">
        <f t="shared" si="19"/>
        <v>60</v>
      </c>
      <c r="AK21">
        <f t="shared" si="19"/>
        <v>62.5</v>
      </c>
      <c r="AL21">
        <f t="shared" si="19"/>
        <v>65</v>
      </c>
      <c r="AM21">
        <f t="shared" si="19"/>
        <v>67.5</v>
      </c>
      <c r="AN21">
        <f t="shared" si="19"/>
        <v>70</v>
      </c>
      <c r="AO21">
        <f t="shared" si="19"/>
        <v>72.5</v>
      </c>
      <c r="AP21">
        <f t="shared" si="19"/>
        <v>75</v>
      </c>
      <c r="AQ21">
        <f t="shared" si="19"/>
        <v>77.5</v>
      </c>
      <c r="AR21">
        <f t="shared" si="19"/>
        <v>80</v>
      </c>
      <c r="AS21">
        <f t="shared" si="19"/>
        <v>82.5</v>
      </c>
      <c r="AT21">
        <f t="shared" si="19"/>
        <v>85</v>
      </c>
      <c r="AU21">
        <f t="shared" si="19"/>
        <v>87.5</v>
      </c>
      <c r="AV21">
        <f t="shared" si="19"/>
        <v>90</v>
      </c>
      <c r="AW21">
        <f t="shared" si="19"/>
        <v>92.5</v>
      </c>
      <c r="AX21">
        <f t="shared" si="19"/>
        <v>95</v>
      </c>
      <c r="AY21">
        <f t="shared" si="19"/>
        <v>97.5</v>
      </c>
      <c r="AZ21">
        <f t="shared" si="19"/>
        <v>100</v>
      </c>
      <c r="BA21">
        <f t="shared" si="19"/>
        <v>102.5</v>
      </c>
      <c r="BB21">
        <f t="shared" si="19"/>
        <v>105</v>
      </c>
      <c r="BC21">
        <f t="shared" si="19"/>
        <v>107.5</v>
      </c>
      <c r="BD21">
        <f t="shared" si="19"/>
        <v>110</v>
      </c>
      <c r="BE21">
        <f t="shared" si="19"/>
        <v>112.5</v>
      </c>
      <c r="BF21">
        <f t="shared" si="19"/>
        <v>115</v>
      </c>
      <c r="BG21">
        <f t="shared" si="19"/>
        <v>117.5</v>
      </c>
      <c r="BH21">
        <f t="shared" si="19"/>
        <v>120</v>
      </c>
    </row>
    <row r="22" spans="2:261" x14ac:dyDescent="0.45">
      <c r="K22" t="s">
        <v>9</v>
      </c>
      <c r="L22">
        <f>1/(273.15+L21)</f>
        <v>3.6609921288669233E-3</v>
      </c>
      <c r="M22">
        <f t="shared" ref="M22:BH22" si="20">1/(273.15+M21)</f>
        <v>3.627788862688192E-3</v>
      </c>
      <c r="N22">
        <f t="shared" si="20"/>
        <v>3.5951824555096176E-3</v>
      </c>
      <c r="O22">
        <f t="shared" si="20"/>
        <v>3.5631569570639589E-3</v>
      </c>
      <c r="P22">
        <f t="shared" si="20"/>
        <v>3.5316969803990822E-3</v>
      </c>
      <c r="Q22">
        <f t="shared" si="20"/>
        <v>3.5007876772273766E-3</v>
      </c>
      <c r="R22">
        <f t="shared" si="20"/>
        <v>3.4704147145583901E-3</v>
      </c>
      <c r="S22">
        <f t="shared" si="20"/>
        <v>3.4405642525374164E-3</v>
      </c>
      <c r="T22">
        <f t="shared" si="20"/>
        <v>3.4112229234180458E-3</v>
      </c>
      <c r="U22">
        <f t="shared" si="20"/>
        <v>3.3823778116015561E-3</v>
      </c>
      <c r="V22">
        <f t="shared" si="20"/>
        <v>3.3540164346805303E-3</v>
      </c>
      <c r="W22">
        <f t="shared" si="20"/>
        <v>3.3261267254282392E-3</v>
      </c>
      <c r="X22">
        <f t="shared" si="20"/>
        <v>3.298697014679202E-3</v>
      </c>
      <c r="Y22">
        <f t="shared" si="20"/>
        <v>3.2717160150498941E-3</v>
      </c>
      <c r="Z22">
        <f t="shared" si="20"/>
        <v>3.2451728054518907E-3</v>
      </c>
      <c r="AA22">
        <f t="shared" si="20"/>
        <v>3.2190568163528088E-3</v>
      </c>
      <c r="AB22">
        <f t="shared" si="20"/>
        <v>3.1933578157432542E-3</v>
      </c>
      <c r="AC22">
        <f t="shared" si="20"/>
        <v>3.1680658957706324E-3</v>
      </c>
      <c r="AD22">
        <f t="shared" si="20"/>
        <v>3.1431714600031434E-3</v>
      </c>
      <c r="AE22">
        <f t="shared" si="20"/>
        <v>3.1186652112895684E-3</v>
      </c>
      <c r="AF22">
        <f t="shared" si="20"/>
        <v>3.0945381401825778E-3</v>
      </c>
      <c r="AG22">
        <f t="shared" si="20"/>
        <v>3.0707815138952864E-3</v>
      </c>
      <c r="AH22">
        <f t="shared" si="20"/>
        <v>3.0473868657626088E-3</v>
      </c>
      <c r="AI22">
        <f t="shared" si="20"/>
        <v>3.0243459851807047E-3</v>
      </c>
      <c r="AJ22">
        <f t="shared" si="20"/>
        <v>3.0016509079993999E-3</v>
      </c>
      <c r="AK22">
        <f t="shared" si="20"/>
        <v>2.9792939073439596E-3</v>
      </c>
      <c r="AL22">
        <f t="shared" si="20"/>
        <v>2.9572674848440043E-3</v>
      </c>
      <c r="AM22">
        <f t="shared" si="20"/>
        <v>2.9355643622486424E-3</v>
      </c>
      <c r="AN22">
        <f t="shared" si="20"/>
        <v>2.9141774734081308E-3</v>
      </c>
      <c r="AO22">
        <f t="shared" si="20"/>
        <v>2.8930999566035009E-3</v>
      </c>
      <c r="AP22">
        <f t="shared" si="20"/>
        <v>2.8723251472066642E-3</v>
      </c>
      <c r="AQ22">
        <f t="shared" si="20"/>
        <v>2.8518465706544988E-3</v>
      </c>
      <c r="AR22">
        <f t="shared" si="20"/>
        <v>2.831657935721365E-3</v>
      </c>
      <c r="AS22">
        <f t="shared" si="20"/>
        <v>2.8117531280753552E-3</v>
      </c>
      <c r="AT22">
        <f t="shared" si="20"/>
        <v>2.7921262041044259E-3</v>
      </c>
      <c r="AU22">
        <f t="shared" si="20"/>
        <v>2.772771384999307E-3</v>
      </c>
      <c r="AV22">
        <f t="shared" si="20"/>
        <v>2.7536830510808208E-3</v>
      </c>
      <c r="AW22">
        <f t="shared" si="20"/>
        <v>2.7348557363599071E-3</v>
      </c>
      <c r="AX22">
        <f t="shared" si="20"/>
        <v>2.7162841233192994E-3</v>
      </c>
      <c r="AY22">
        <f t="shared" si="20"/>
        <v>2.697963037906381E-3</v>
      </c>
      <c r="AZ22">
        <f t="shared" si="20"/>
        <v>2.6798874447273215E-3</v>
      </c>
      <c r="BA22">
        <f t="shared" si="20"/>
        <v>2.662052442433116E-3</v>
      </c>
      <c r="BB22">
        <f t="shared" si="20"/>
        <v>2.6444532592886424E-3</v>
      </c>
      <c r="BC22">
        <f t="shared" si="20"/>
        <v>2.6270852489163276E-3</v>
      </c>
      <c r="BD22">
        <f t="shared" si="20"/>
        <v>2.6099438862064468E-3</v>
      </c>
      <c r="BE22">
        <f t="shared" si="20"/>
        <v>2.5930247633864905E-3</v>
      </c>
      <c r="BF22">
        <f t="shared" si="20"/>
        <v>2.5763235862424324E-3</v>
      </c>
      <c r="BG22">
        <f t="shared" si="20"/>
        <v>2.5598361704850889E-3</v>
      </c>
      <c r="BH22">
        <f t="shared" si="20"/>
        <v>2.5435584382551188E-3</v>
      </c>
    </row>
    <row r="23" spans="2:261" x14ac:dyDescent="0.45">
      <c r="B23">
        <v>6</v>
      </c>
      <c r="C23" t="s">
        <v>0</v>
      </c>
      <c r="D23">
        <v>9</v>
      </c>
      <c r="E23">
        <v>0</v>
      </c>
      <c r="F23">
        <v>1</v>
      </c>
      <c r="G23">
        <v>10</v>
      </c>
      <c r="H23">
        <v>0</v>
      </c>
      <c r="I23">
        <v>120</v>
      </c>
      <c r="J23">
        <v>0</v>
      </c>
      <c r="K23" t="s">
        <v>1</v>
      </c>
      <c r="L23">
        <v>28</v>
      </c>
      <c r="M23">
        <v>15</v>
      </c>
      <c r="N23">
        <v>22</v>
      </c>
      <c r="O23">
        <v>33</v>
      </c>
      <c r="P23">
        <v>16</v>
      </c>
      <c r="Q23">
        <v>23</v>
      </c>
      <c r="R23">
        <v>24</v>
      </c>
      <c r="S23">
        <v>35</v>
      </c>
      <c r="T23">
        <v>30</v>
      </c>
      <c r="U23">
        <v>28</v>
      </c>
      <c r="V23">
        <v>13</v>
      </c>
      <c r="W23">
        <v>20</v>
      </c>
      <c r="X23">
        <v>32</v>
      </c>
      <c r="Y23">
        <v>24</v>
      </c>
      <c r="Z23">
        <v>18</v>
      </c>
      <c r="AA23">
        <v>29</v>
      </c>
      <c r="AB23">
        <v>33</v>
      </c>
      <c r="AC23">
        <v>16</v>
      </c>
      <c r="AD23">
        <v>25</v>
      </c>
      <c r="AE23">
        <v>30</v>
      </c>
      <c r="AF23">
        <v>32</v>
      </c>
      <c r="AG23">
        <v>39</v>
      </c>
      <c r="AH23">
        <v>31</v>
      </c>
      <c r="AI23">
        <v>22</v>
      </c>
      <c r="AJ23">
        <v>26</v>
      </c>
      <c r="AK23">
        <v>25</v>
      </c>
      <c r="AL23">
        <v>45</v>
      </c>
      <c r="AM23">
        <v>31</v>
      </c>
      <c r="AN23">
        <v>30</v>
      </c>
      <c r="AO23">
        <v>48</v>
      </c>
      <c r="AP23">
        <v>47</v>
      </c>
      <c r="AQ23">
        <v>67</v>
      </c>
      <c r="AR23">
        <v>74</v>
      </c>
      <c r="AS23">
        <v>96</v>
      </c>
      <c r="AT23">
        <v>113</v>
      </c>
      <c r="AU23">
        <v>138</v>
      </c>
      <c r="AV23">
        <v>172</v>
      </c>
      <c r="AW23">
        <v>203</v>
      </c>
      <c r="AX23">
        <v>208</v>
      </c>
      <c r="AY23">
        <v>302</v>
      </c>
      <c r="AZ23">
        <v>380</v>
      </c>
      <c r="BA23">
        <v>470</v>
      </c>
      <c r="BB23">
        <v>570</v>
      </c>
      <c r="BC23">
        <v>699</v>
      </c>
      <c r="BD23">
        <v>872</v>
      </c>
      <c r="BE23">
        <v>1140</v>
      </c>
      <c r="BF23">
        <v>1364</v>
      </c>
      <c r="BG23">
        <v>1731</v>
      </c>
      <c r="BH23">
        <v>2684</v>
      </c>
      <c r="BI23">
        <v>2924</v>
      </c>
      <c r="BJ23">
        <v>3244</v>
      </c>
      <c r="BK23">
        <v>3654</v>
      </c>
      <c r="BL23">
        <v>3916</v>
      </c>
      <c r="BM23">
        <v>4274</v>
      </c>
      <c r="BN23">
        <v>4600</v>
      </c>
      <c r="BO23">
        <v>4724</v>
      </c>
      <c r="BP23">
        <v>4971</v>
      </c>
      <c r="BQ23">
        <v>5011</v>
      </c>
      <c r="BR23">
        <v>5117</v>
      </c>
      <c r="BS23">
        <v>5256</v>
      </c>
      <c r="BT23">
        <v>5307</v>
      </c>
      <c r="BU23">
        <v>5392</v>
      </c>
      <c r="BV23">
        <v>5357</v>
      </c>
      <c r="BW23">
        <v>5310</v>
      </c>
      <c r="BX23">
        <v>5175</v>
      </c>
      <c r="BY23">
        <v>5233</v>
      </c>
      <c r="BZ23">
        <v>5163</v>
      </c>
      <c r="CA23">
        <v>5231</v>
      </c>
      <c r="CB23">
        <v>5301</v>
      </c>
      <c r="CC23">
        <v>5063</v>
      </c>
      <c r="CD23">
        <v>4961</v>
      </c>
      <c r="CE23">
        <v>4769</v>
      </c>
      <c r="CF23">
        <v>4841</v>
      </c>
      <c r="CG23">
        <v>4718</v>
      </c>
      <c r="CH23">
        <v>4753</v>
      </c>
      <c r="CI23">
        <v>4561</v>
      </c>
      <c r="CJ23">
        <v>4523</v>
      </c>
      <c r="CK23">
        <v>4482</v>
      </c>
      <c r="CL23">
        <v>4378</v>
      </c>
      <c r="CM23">
        <v>4203</v>
      </c>
      <c r="CN23">
        <v>4278</v>
      </c>
      <c r="CO23">
        <v>4146</v>
      </c>
      <c r="CP23">
        <v>4088</v>
      </c>
      <c r="CQ23">
        <v>4008</v>
      </c>
      <c r="CR23">
        <v>3961</v>
      </c>
      <c r="CS23">
        <v>3967</v>
      </c>
      <c r="CT23">
        <v>3898</v>
      </c>
      <c r="CU23">
        <v>3896</v>
      </c>
      <c r="CV23">
        <v>3763</v>
      </c>
      <c r="CW23">
        <v>3791</v>
      </c>
      <c r="CX23">
        <v>3814</v>
      </c>
      <c r="CY23">
        <v>3664</v>
      </c>
      <c r="CZ23">
        <v>3655</v>
      </c>
      <c r="DA23">
        <v>3538</v>
      </c>
      <c r="DB23">
        <v>3642</v>
      </c>
      <c r="DC23">
        <v>3658</v>
      </c>
      <c r="DD23">
        <v>3447</v>
      </c>
      <c r="DE23">
        <v>3399</v>
      </c>
      <c r="DF23">
        <v>3352</v>
      </c>
      <c r="DG23">
        <v>3360</v>
      </c>
      <c r="DH23">
        <v>3291</v>
      </c>
      <c r="DI23">
        <v>3226</v>
      </c>
      <c r="DJ23">
        <v>3222</v>
      </c>
      <c r="DK23">
        <v>3153</v>
      </c>
      <c r="DL23">
        <v>3223</v>
      </c>
      <c r="DM23">
        <v>3062</v>
      </c>
      <c r="DN23">
        <v>3154</v>
      </c>
      <c r="DO23">
        <v>3104</v>
      </c>
      <c r="DP23">
        <v>2990</v>
      </c>
      <c r="DQ23">
        <v>2935</v>
      </c>
      <c r="DR23">
        <v>3020</v>
      </c>
      <c r="DS23">
        <v>2997</v>
      </c>
      <c r="DT23">
        <v>2951</v>
      </c>
      <c r="DU23">
        <v>2953</v>
      </c>
      <c r="DV23">
        <v>2774</v>
      </c>
      <c r="DW23">
        <v>2928</v>
      </c>
      <c r="DX23">
        <v>2843</v>
      </c>
      <c r="DY23">
        <v>2788</v>
      </c>
      <c r="DZ23">
        <v>2806</v>
      </c>
      <c r="EA23">
        <v>2745</v>
      </c>
      <c r="EB23">
        <v>2709</v>
      </c>
      <c r="EC23">
        <v>2715</v>
      </c>
      <c r="ED23">
        <v>2706</v>
      </c>
      <c r="EE23">
        <v>2592</v>
      </c>
      <c r="EF23">
        <v>2698</v>
      </c>
      <c r="EG23">
        <v>2646</v>
      </c>
      <c r="EH23">
        <v>2574</v>
      </c>
      <c r="EI23">
        <v>2514</v>
      </c>
      <c r="EJ23">
        <v>2548</v>
      </c>
      <c r="EK23">
        <v>2413</v>
      </c>
      <c r="EL23">
        <v>2516</v>
      </c>
      <c r="EM23">
        <v>2453</v>
      </c>
      <c r="EN23">
        <v>2401</v>
      </c>
      <c r="EO23">
        <v>2351</v>
      </c>
      <c r="EP23">
        <v>2394</v>
      </c>
      <c r="EQ23">
        <v>2331</v>
      </c>
      <c r="ER23">
        <v>2349</v>
      </c>
      <c r="ES23">
        <v>2314</v>
      </c>
      <c r="ET23">
        <v>2370</v>
      </c>
      <c r="EU23">
        <v>2295</v>
      </c>
      <c r="EV23">
        <v>2262</v>
      </c>
      <c r="EW23">
        <v>2344</v>
      </c>
      <c r="EX23">
        <v>2273</v>
      </c>
      <c r="EY23">
        <v>2284</v>
      </c>
      <c r="EZ23">
        <v>2187</v>
      </c>
      <c r="FA23">
        <v>2091</v>
      </c>
      <c r="FB23">
        <v>2275</v>
      </c>
      <c r="FC23">
        <v>2211</v>
      </c>
      <c r="FD23">
        <v>2236</v>
      </c>
      <c r="FE23">
        <v>2106</v>
      </c>
      <c r="FF23">
        <v>2168</v>
      </c>
      <c r="FG23">
        <v>2061</v>
      </c>
      <c r="FH23">
        <v>2135</v>
      </c>
      <c r="FI23">
        <v>2077</v>
      </c>
      <c r="FJ23">
        <v>2035</v>
      </c>
      <c r="FK23">
        <v>2013</v>
      </c>
      <c r="FL23">
        <v>2073</v>
      </c>
      <c r="FM23">
        <v>2053</v>
      </c>
      <c r="FN23">
        <v>2004</v>
      </c>
      <c r="FO23">
        <v>2028</v>
      </c>
      <c r="FP23">
        <v>1964</v>
      </c>
      <c r="FQ23">
        <v>1959</v>
      </c>
      <c r="FR23">
        <v>1945</v>
      </c>
      <c r="FS23">
        <v>1881</v>
      </c>
      <c r="FT23">
        <v>1892</v>
      </c>
      <c r="FU23">
        <v>1929</v>
      </c>
      <c r="FV23">
        <v>1946</v>
      </c>
      <c r="FW23">
        <v>1871</v>
      </c>
      <c r="FX23">
        <v>1916</v>
      </c>
      <c r="FY23">
        <v>1862</v>
      </c>
      <c r="FZ23">
        <v>1853</v>
      </c>
      <c r="GA23">
        <v>1898</v>
      </c>
      <c r="GB23">
        <v>1813</v>
      </c>
      <c r="GC23">
        <v>1783</v>
      </c>
      <c r="GD23">
        <v>1773</v>
      </c>
      <c r="GE23">
        <v>1761</v>
      </c>
      <c r="GF23">
        <v>1787</v>
      </c>
      <c r="GG23">
        <v>1744</v>
      </c>
      <c r="GH23">
        <v>1742</v>
      </c>
      <c r="GI23">
        <v>1765</v>
      </c>
      <c r="GJ23">
        <v>1673</v>
      </c>
      <c r="GK23">
        <v>1732</v>
      </c>
      <c r="GL23">
        <v>1760</v>
      </c>
      <c r="GM23">
        <v>1720</v>
      </c>
      <c r="GN23">
        <v>1678</v>
      </c>
      <c r="GO23">
        <v>1715</v>
      </c>
      <c r="GP23">
        <v>1682</v>
      </c>
      <c r="GQ23">
        <v>1677</v>
      </c>
      <c r="GR23">
        <v>1646</v>
      </c>
      <c r="GS23">
        <v>1719</v>
      </c>
      <c r="GT23">
        <v>1561</v>
      </c>
      <c r="GU23">
        <v>1562</v>
      </c>
      <c r="GV23">
        <v>1661</v>
      </c>
      <c r="GW23">
        <v>1614</v>
      </c>
      <c r="GX23">
        <v>1615</v>
      </c>
      <c r="GY23">
        <v>1598</v>
      </c>
      <c r="GZ23">
        <v>1556</v>
      </c>
      <c r="HA23">
        <v>1603</v>
      </c>
      <c r="HB23">
        <v>1592</v>
      </c>
      <c r="HC23">
        <v>1620</v>
      </c>
      <c r="HD23">
        <v>1573</v>
      </c>
      <c r="HE23">
        <v>1486</v>
      </c>
      <c r="HF23">
        <v>1496</v>
      </c>
      <c r="HG23">
        <v>1591</v>
      </c>
      <c r="HH23">
        <v>1536</v>
      </c>
      <c r="HI23">
        <v>1501</v>
      </c>
      <c r="HJ23">
        <v>1520</v>
      </c>
      <c r="HK23">
        <v>1496</v>
      </c>
      <c r="HL23">
        <v>1462</v>
      </c>
      <c r="HM23">
        <v>1448</v>
      </c>
      <c r="HN23">
        <v>1519</v>
      </c>
      <c r="HO23">
        <v>1355</v>
      </c>
      <c r="HP23">
        <v>1436</v>
      </c>
      <c r="HQ23">
        <v>1493</v>
      </c>
      <c r="HR23">
        <v>1364</v>
      </c>
      <c r="HS23">
        <v>1418</v>
      </c>
      <c r="HT23">
        <v>1376</v>
      </c>
      <c r="HU23">
        <v>1387</v>
      </c>
      <c r="HV23">
        <v>1464</v>
      </c>
      <c r="HW23">
        <v>1439</v>
      </c>
      <c r="HX23">
        <v>1381</v>
      </c>
      <c r="HY23">
        <v>1452</v>
      </c>
      <c r="HZ23">
        <v>1393</v>
      </c>
      <c r="IA23">
        <v>1337</v>
      </c>
      <c r="IB23">
        <v>1420</v>
      </c>
      <c r="IC23">
        <v>1352</v>
      </c>
      <c r="ID23">
        <v>1295</v>
      </c>
      <c r="IE23">
        <v>1397</v>
      </c>
      <c r="IF23">
        <v>1311</v>
      </c>
      <c r="IG23">
        <v>1384</v>
      </c>
      <c r="IH23">
        <v>1277</v>
      </c>
      <c r="II23">
        <v>1294</v>
      </c>
      <c r="IJ23">
        <v>1377</v>
      </c>
      <c r="IK23">
        <v>1317</v>
      </c>
      <c r="IL23">
        <v>1276</v>
      </c>
      <c r="IM23">
        <v>1329</v>
      </c>
      <c r="IN23">
        <v>1306</v>
      </c>
      <c r="IO23">
        <v>1246</v>
      </c>
      <c r="IP23">
        <v>1314</v>
      </c>
      <c r="IQ23">
        <v>1256</v>
      </c>
      <c r="IR23">
        <v>1214</v>
      </c>
      <c r="IS23">
        <v>1297</v>
      </c>
      <c r="IT23">
        <v>1227</v>
      </c>
      <c r="IU23">
        <v>1240</v>
      </c>
      <c r="IV23">
        <v>1237</v>
      </c>
      <c r="IW23">
        <v>1155</v>
      </c>
      <c r="IX23">
        <v>1238</v>
      </c>
      <c r="IY23">
        <v>1264</v>
      </c>
      <c r="IZ23">
        <v>1285</v>
      </c>
      <c r="JA23">
        <v>1216</v>
      </c>
    </row>
    <row r="24" spans="2:261" x14ac:dyDescent="0.45">
      <c r="K24" t="s">
        <v>10</v>
      </c>
      <c r="L24">
        <f>LN(L23/MAX($L23:$JA23))</f>
        <v>-5.2604671424169389</v>
      </c>
      <c r="M24">
        <f t="shared" ref="M24:BH24" si="21">LN(M23/MAX($L23:$JA23))</f>
        <v>-5.8846214514899327</v>
      </c>
      <c r="N24">
        <f t="shared" si="21"/>
        <v>-5.5016291992338271</v>
      </c>
      <c r="O24">
        <f t="shared" si="21"/>
        <v>-5.0961640911256625</v>
      </c>
      <c r="P24">
        <f t="shared" si="21"/>
        <v>-5.8200829303523616</v>
      </c>
      <c r="Q24">
        <f t="shared" si="21"/>
        <v>-5.4571774366629935</v>
      </c>
      <c r="R24">
        <f t="shared" si="21"/>
        <v>-5.414617822244197</v>
      </c>
      <c r="S24">
        <f t="shared" si="21"/>
        <v>-5.0373235911027292</v>
      </c>
      <c r="T24">
        <f t="shared" si="21"/>
        <v>-5.1914742709299873</v>
      </c>
      <c r="U24">
        <f t="shared" si="21"/>
        <v>-5.2604671424169389</v>
      </c>
      <c r="V24">
        <f t="shared" si="21"/>
        <v>-6.027722295130606</v>
      </c>
      <c r="W24">
        <f t="shared" si="21"/>
        <v>-5.5969393790381519</v>
      </c>
      <c r="X24">
        <f t="shared" si="21"/>
        <v>-5.1269357497924162</v>
      </c>
      <c r="Y24">
        <f t="shared" si="21"/>
        <v>-5.414617822244197</v>
      </c>
      <c r="Z24">
        <f t="shared" si="21"/>
        <v>-5.7022998946959786</v>
      </c>
      <c r="AA24">
        <f t="shared" si="21"/>
        <v>-5.2253758226056686</v>
      </c>
      <c r="AB24">
        <f t="shared" si="21"/>
        <v>-5.0961640911256625</v>
      </c>
      <c r="AC24">
        <f t="shared" si="21"/>
        <v>-5.8200829303523616</v>
      </c>
      <c r="AD24">
        <f t="shared" si="21"/>
        <v>-5.3737958277239422</v>
      </c>
      <c r="AE24">
        <f t="shared" si="21"/>
        <v>-5.1914742709299873</v>
      </c>
      <c r="AF24">
        <f t="shared" si="21"/>
        <v>-5.1269357497924162</v>
      </c>
      <c r="AG24">
        <f t="shared" si="21"/>
        <v>-4.9291100064624969</v>
      </c>
      <c r="AH24">
        <f t="shared" si="21"/>
        <v>-5.1586844481069969</v>
      </c>
      <c r="AI24">
        <f t="shared" si="21"/>
        <v>-5.5016291992338271</v>
      </c>
      <c r="AJ24">
        <f t="shared" si="21"/>
        <v>-5.3345751145706606</v>
      </c>
      <c r="AK24">
        <f t="shared" si="21"/>
        <v>-5.3737958277239422</v>
      </c>
      <c r="AL24">
        <f t="shared" si="21"/>
        <v>-4.7860091628218235</v>
      </c>
      <c r="AM24">
        <f t="shared" si="21"/>
        <v>-5.1586844481069969</v>
      </c>
      <c r="AN24">
        <f t="shared" si="21"/>
        <v>-5.1914742709299873</v>
      </c>
      <c r="AO24">
        <f t="shared" si="21"/>
        <v>-4.7214706416842516</v>
      </c>
      <c r="AP24">
        <f t="shared" si="21"/>
        <v>-4.7425240508820838</v>
      </c>
      <c r="AQ24">
        <f t="shared" si="21"/>
        <v>-4.3879790332011765</v>
      </c>
      <c r="AR24">
        <f t="shared" si="21"/>
        <v>-4.288606559387973</v>
      </c>
      <c r="AS24">
        <f t="shared" si="21"/>
        <v>-4.0283234611243071</v>
      </c>
      <c r="AT24">
        <f t="shared" si="21"/>
        <v>-3.8652838338798023</v>
      </c>
      <c r="AU24">
        <f t="shared" si="21"/>
        <v>-3.6654179674349385</v>
      </c>
      <c r="AV24">
        <f t="shared" si="21"/>
        <v>-3.44517717577869</v>
      </c>
      <c r="AW24">
        <f t="shared" si="21"/>
        <v>-3.2794656735503556</v>
      </c>
      <c r="AX24">
        <f t="shared" si="21"/>
        <v>-3.2551335728908248</v>
      </c>
      <c r="AY24">
        <f t="shared" si="21"/>
        <v>-2.8822446352172735</v>
      </c>
      <c r="AZ24">
        <f t="shared" si="21"/>
        <v>-2.6525003998717116</v>
      </c>
      <c r="BA24">
        <f t="shared" si="21"/>
        <v>-2.4399389578880388</v>
      </c>
      <c r="BB24">
        <f t="shared" si="21"/>
        <v>-2.247035291763547</v>
      </c>
      <c r="BC24">
        <f t="shared" si="21"/>
        <v>-2.0430209103583326</v>
      </c>
      <c r="BD24">
        <f t="shared" si="21"/>
        <v>-1.8218822286831633</v>
      </c>
      <c r="BE24">
        <f t="shared" si="21"/>
        <v>-1.5538881112036018</v>
      </c>
      <c r="BF24">
        <f t="shared" si="21"/>
        <v>-1.3744948141887356</v>
      </c>
      <c r="BG24">
        <f t="shared" si="21"/>
        <v>-1.1362170974159338</v>
      </c>
      <c r="BH24">
        <f t="shared" si="21"/>
        <v>-0.69760815450057057</v>
      </c>
    </row>
    <row r="26" spans="2:261" x14ac:dyDescent="0.45">
      <c r="K26" t="s">
        <v>2</v>
      </c>
      <c r="L26">
        <v>0</v>
      </c>
      <c r="M26">
        <f>L26+140/55</f>
        <v>2.5454545454545454</v>
      </c>
      <c r="N26">
        <f t="shared" ref="N26:BO26" si="22">M26+140/55</f>
        <v>5.0909090909090908</v>
      </c>
      <c r="O26">
        <f t="shared" si="22"/>
        <v>7.6363636363636367</v>
      </c>
      <c r="P26">
        <f t="shared" si="22"/>
        <v>10.181818181818182</v>
      </c>
      <c r="Q26">
        <f t="shared" si="22"/>
        <v>12.727272727272727</v>
      </c>
      <c r="R26">
        <f t="shared" si="22"/>
        <v>15.272727272727272</v>
      </c>
      <c r="S26">
        <f t="shared" si="22"/>
        <v>17.818181818181817</v>
      </c>
      <c r="T26">
        <f t="shared" si="22"/>
        <v>20.363636363636363</v>
      </c>
      <c r="U26">
        <f t="shared" si="22"/>
        <v>22.90909090909091</v>
      </c>
      <c r="V26">
        <f t="shared" si="22"/>
        <v>25.454545454545457</v>
      </c>
      <c r="W26">
        <f t="shared" si="22"/>
        <v>28.000000000000004</v>
      </c>
      <c r="X26">
        <f t="shared" si="22"/>
        <v>30.54545454545455</v>
      </c>
      <c r="Y26">
        <f t="shared" si="22"/>
        <v>33.090909090909093</v>
      </c>
      <c r="Z26">
        <f t="shared" si="22"/>
        <v>35.63636363636364</v>
      </c>
      <c r="AA26">
        <f t="shared" si="22"/>
        <v>38.181818181818187</v>
      </c>
      <c r="AB26">
        <f t="shared" si="22"/>
        <v>40.727272727272734</v>
      </c>
      <c r="AC26">
        <f t="shared" si="22"/>
        <v>43.27272727272728</v>
      </c>
      <c r="AD26">
        <f t="shared" si="22"/>
        <v>45.818181818181827</v>
      </c>
      <c r="AE26">
        <f t="shared" si="22"/>
        <v>48.363636363636374</v>
      </c>
      <c r="AF26">
        <f t="shared" si="22"/>
        <v>50.909090909090921</v>
      </c>
      <c r="AG26">
        <f t="shared" si="22"/>
        <v>53.454545454545467</v>
      </c>
      <c r="AH26">
        <f t="shared" si="22"/>
        <v>56.000000000000014</v>
      </c>
      <c r="AI26">
        <f t="shared" si="22"/>
        <v>58.545454545454561</v>
      </c>
      <c r="AJ26">
        <f t="shared" si="22"/>
        <v>61.090909090909108</v>
      </c>
      <c r="AK26">
        <f t="shared" si="22"/>
        <v>63.636363636363654</v>
      </c>
      <c r="AL26">
        <f t="shared" si="22"/>
        <v>66.181818181818201</v>
      </c>
      <c r="AM26">
        <f t="shared" si="22"/>
        <v>68.727272727272748</v>
      </c>
      <c r="AN26">
        <f t="shared" si="22"/>
        <v>71.272727272727295</v>
      </c>
      <c r="AO26">
        <f t="shared" si="22"/>
        <v>73.818181818181841</v>
      </c>
      <c r="AP26">
        <f t="shared" si="22"/>
        <v>76.363636363636388</v>
      </c>
      <c r="AQ26">
        <f t="shared" si="22"/>
        <v>78.909090909090935</v>
      </c>
      <c r="AR26">
        <f t="shared" si="22"/>
        <v>81.454545454545482</v>
      </c>
      <c r="AS26">
        <f t="shared" si="22"/>
        <v>84.000000000000028</v>
      </c>
      <c r="AT26">
        <f t="shared" si="22"/>
        <v>86.545454545454575</v>
      </c>
      <c r="AU26">
        <f t="shared" si="22"/>
        <v>89.090909090909122</v>
      </c>
      <c r="AV26">
        <f t="shared" si="22"/>
        <v>91.636363636363669</v>
      </c>
      <c r="AW26">
        <f t="shared" si="22"/>
        <v>94.181818181818215</v>
      </c>
      <c r="AX26">
        <f t="shared" si="22"/>
        <v>96.727272727272762</v>
      </c>
      <c r="AY26">
        <f t="shared" si="22"/>
        <v>99.272727272727309</v>
      </c>
      <c r="AZ26">
        <f t="shared" si="22"/>
        <v>101.81818181818186</v>
      </c>
      <c r="BA26">
        <f t="shared" si="22"/>
        <v>104.3636363636364</v>
      </c>
      <c r="BB26">
        <f t="shared" si="22"/>
        <v>106.90909090909095</v>
      </c>
      <c r="BC26">
        <f t="shared" si="22"/>
        <v>109.4545454545455</v>
      </c>
      <c r="BD26">
        <f t="shared" si="22"/>
        <v>112.00000000000004</v>
      </c>
      <c r="BE26">
        <f t="shared" si="22"/>
        <v>114.54545454545459</v>
      </c>
      <c r="BF26">
        <f t="shared" si="22"/>
        <v>117.09090909090914</v>
      </c>
      <c r="BG26">
        <f t="shared" si="22"/>
        <v>119.63636363636368</v>
      </c>
      <c r="BH26">
        <f t="shared" si="22"/>
        <v>122.18181818181823</v>
      </c>
      <c r="BI26">
        <f t="shared" si="22"/>
        <v>124.72727272727278</v>
      </c>
      <c r="BJ26">
        <f t="shared" si="22"/>
        <v>127.27272727272732</v>
      </c>
      <c r="BK26">
        <f t="shared" si="22"/>
        <v>129.81818181818187</v>
      </c>
      <c r="BL26">
        <f t="shared" si="22"/>
        <v>132.3636363636364</v>
      </c>
      <c r="BM26">
        <f t="shared" si="22"/>
        <v>134.90909090909093</v>
      </c>
      <c r="BN26">
        <f t="shared" si="22"/>
        <v>137.45454545454547</v>
      </c>
      <c r="BO26">
        <f t="shared" si="22"/>
        <v>140</v>
      </c>
    </row>
    <row r="27" spans="2:261" x14ac:dyDescent="0.45">
      <c r="K27" t="s">
        <v>9</v>
      </c>
      <c r="L27">
        <f>1/(273.15+L26)</f>
        <v>3.6609921288669233E-3</v>
      </c>
      <c r="M27">
        <f t="shared" ref="M27:BO27" si="23">1/(273.15+M26)</f>
        <v>3.6271907407712726E-3</v>
      </c>
      <c r="N27">
        <f t="shared" si="23"/>
        <v>3.5940078087987851E-3</v>
      </c>
      <c r="O27">
        <f t="shared" si="23"/>
        <v>3.561426513201561E-3</v>
      </c>
      <c r="P27">
        <f t="shared" si="23"/>
        <v>3.5294306386665173E-3</v>
      </c>
      <c r="Q27">
        <f t="shared" si="23"/>
        <v>3.4980045474059117E-3</v>
      </c>
      <c r="R27">
        <f t="shared" si="23"/>
        <v>3.4671331536727979E-3</v>
      </c>
      <c r="S27">
        <f t="shared" si="23"/>
        <v>3.4368018996141412E-3</v>
      </c>
      <c r="T27">
        <f t="shared" si="23"/>
        <v>3.406996732380407E-3</v>
      </c>
      <c r="U27">
        <f t="shared" si="23"/>
        <v>3.3777040824159795E-3</v>
      </c>
      <c r="V27">
        <f t="shared" si="23"/>
        <v>3.3489108428599703E-3</v>
      </c>
      <c r="W27">
        <f t="shared" si="23"/>
        <v>3.3206043499916988E-3</v>
      </c>
      <c r="X27">
        <f t="shared" si="23"/>
        <v>3.2927723646595723E-3</v>
      </c>
      <c r="Y27">
        <f t="shared" si="23"/>
        <v>3.2654030546361303E-3</v>
      </c>
      <c r="Z27">
        <f t="shared" si="23"/>
        <v>3.2384849778458189E-3</v>
      </c>
      <c r="AA27">
        <f t="shared" si="23"/>
        <v>3.2120070664155465E-3</v>
      </c>
      <c r="AB27">
        <f t="shared" si="23"/>
        <v>3.1859586115013105E-3</v>
      </c>
      <c r="AC27">
        <f t="shared" si="23"/>
        <v>3.1603292488471984E-3</v>
      </c>
      <c r="AD27">
        <f t="shared" si="23"/>
        <v>3.1351089450358401E-3</v>
      </c>
      <c r="AE27">
        <f t="shared" si="23"/>
        <v>3.1102879843920095E-3</v>
      </c>
      <c r="AF27">
        <f t="shared" si="23"/>
        <v>3.0858569565034434E-3</v>
      </c>
      <c r="AG27">
        <f t="shared" si="23"/>
        <v>3.0618067443252193E-3</v>
      </c>
      <c r="AH27">
        <f t="shared" si="23"/>
        <v>3.0381285128360932E-3</v>
      </c>
      <c r="AI27">
        <f t="shared" si="23"/>
        <v>3.0148136982171489E-3</v>
      </c>
      <c r="AJ27">
        <f t="shared" si="23"/>
        <v>2.9918539975249208E-3</v>
      </c>
      <c r="AK27">
        <f t="shared" si="23"/>
        <v>2.9692413588328186E-3</v>
      </c>
      <c r="AL27">
        <f t="shared" si="23"/>
        <v>2.9469679718162702E-3</v>
      </c>
      <c r="AM27">
        <f t="shared" si="23"/>
        <v>2.9250262587584594E-3</v>
      </c>
      <c r="AN27">
        <f t="shared" si="23"/>
        <v>2.9034088659548917E-3</v>
      </c>
      <c r="AO27">
        <f t="shared" si="23"/>
        <v>2.8821086554963122E-3</v>
      </c>
      <c r="AP27">
        <f t="shared" si="23"/>
        <v>2.8611186974106875E-3</v>
      </c>
      <c r="AQ27">
        <f t="shared" si="23"/>
        <v>2.8404322621460756E-3</v>
      </c>
      <c r="AR27">
        <f t="shared" si="23"/>
        <v>2.8200428133772575E-3</v>
      </c>
      <c r="AS27">
        <f t="shared" si="23"/>
        <v>2.7999440011199778E-3</v>
      </c>
      <c r="AT27">
        <f t="shared" si="23"/>
        <v>2.7801296551375533E-3</v>
      </c>
      <c r="AU27">
        <f t="shared" si="23"/>
        <v>2.7605937786254753E-3</v>
      </c>
      <c r="AV27">
        <f t="shared" si="23"/>
        <v>2.7413305421604174E-3</v>
      </c>
      <c r="AW27">
        <f t="shared" si="23"/>
        <v>2.7223342779008324E-3</v>
      </c>
      <c r="AX27">
        <f t="shared" si="23"/>
        <v>2.7035994740270113E-3</v>
      </c>
      <c r="AY27">
        <f t="shared" si="23"/>
        <v>2.6851207694091514E-3</v>
      </c>
      <c r="AZ27">
        <f t="shared" si="23"/>
        <v>2.6668929484925993E-3</v>
      </c>
      <c r="BA27">
        <f t="shared" si="23"/>
        <v>2.6489109363900163E-3</v>
      </c>
      <c r="BB27">
        <f t="shared" si="23"/>
        <v>2.631169794170763E-3</v>
      </c>
      <c r="BC27">
        <f t="shared" si="23"/>
        <v>2.6136647143383267E-3</v>
      </c>
      <c r="BD27">
        <f t="shared" si="23"/>
        <v>2.5963910164870825E-3</v>
      </c>
      <c r="BE27">
        <f t="shared" si="23"/>
        <v>2.5793441431301509E-3</v>
      </c>
      <c r="BF27">
        <f t="shared" si="23"/>
        <v>2.5625196556905406E-3</v>
      </c>
      <c r="BG27">
        <f t="shared" si="23"/>
        <v>2.5459132306481663E-3</v>
      </c>
      <c r="BH27">
        <f t="shared" si="23"/>
        <v>2.529520655835719E-3</v>
      </c>
      <c r="BI27">
        <f t="shared" si="23"/>
        <v>2.5133378268767208E-3</v>
      </c>
      <c r="BJ27">
        <f t="shared" si="23"/>
        <v>2.4973607437594361E-3</v>
      </c>
      <c r="BK27">
        <f t="shared" si="23"/>
        <v>2.4815855075406359E-3</v>
      </c>
      <c r="BL27">
        <f t="shared" si="23"/>
        <v>2.4660083171735062E-3</v>
      </c>
      <c r="BM27">
        <f t="shared" si="23"/>
        <v>2.450625466454279E-3</v>
      </c>
      <c r="BN27">
        <f t="shared" si="23"/>
        <v>2.4354333410824395E-3</v>
      </c>
      <c r="BO27">
        <f t="shared" si="23"/>
        <v>2.4204284158296022E-3</v>
      </c>
    </row>
    <row r="28" spans="2:261" x14ac:dyDescent="0.45">
      <c r="B28">
        <v>7</v>
      </c>
      <c r="C28" t="s">
        <v>0</v>
      </c>
      <c r="D28">
        <v>9</v>
      </c>
      <c r="E28">
        <v>0</v>
      </c>
      <c r="F28">
        <v>1</v>
      </c>
      <c r="G28">
        <v>11</v>
      </c>
      <c r="H28">
        <v>0</v>
      </c>
      <c r="I28">
        <v>140</v>
      </c>
      <c r="J28">
        <v>0</v>
      </c>
      <c r="K28" t="s">
        <v>1</v>
      </c>
      <c r="L28">
        <v>31</v>
      </c>
      <c r="M28">
        <v>20</v>
      </c>
      <c r="N28">
        <v>16</v>
      </c>
      <c r="O28">
        <v>17</v>
      </c>
      <c r="P28">
        <v>23</v>
      </c>
      <c r="Q28">
        <v>15</v>
      </c>
      <c r="R28">
        <v>11</v>
      </c>
      <c r="S28">
        <v>29</v>
      </c>
      <c r="T28">
        <v>19</v>
      </c>
      <c r="U28">
        <v>20</v>
      </c>
      <c r="V28">
        <v>18</v>
      </c>
      <c r="W28">
        <v>17</v>
      </c>
      <c r="X28">
        <v>28</v>
      </c>
      <c r="Y28">
        <v>15</v>
      </c>
      <c r="Z28">
        <v>24</v>
      </c>
      <c r="AA28">
        <v>25</v>
      </c>
      <c r="AB28">
        <v>19</v>
      </c>
      <c r="AC28">
        <v>23</v>
      </c>
      <c r="AD28">
        <v>19</v>
      </c>
      <c r="AE28">
        <v>27</v>
      </c>
      <c r="AF28">
        <v>23</v>
      </c>
      <c r="AG28">
        <v>14</v>
      </c>
      <c r="AH28">
        <v>29</v>
      </c>
      <c r="AI28">
        <v>31</v>
      </c>
      <c r="AJ28">
        <v>24</v>
      </c>
      <c r="AK28">
        <v>20</v>
      </c>
      <c r="AL28">
        <v>28</v>
      </c>
      <c r="AM28">
        <v>26</v>
      </c>
      <c r="AN28">
        <v>32</v>
      </c>
      <c r="AO28">
        <v>17</v>
      </c>
      <c r="AP28">
        <v>22</v>
      </c>
      <c r="AQ28">
        <v>37</v>
      </c>
      <c r="AR28">
        <v>27</v>
      </c>
      <c r="AS28">
        <v>33</v>
      </c>
      <c r="AT28">
        <v>39</v>
      </c>
      <c r="AU28">
        <v>33</v>
      </c>
      <c r="AV28">
        <v>33</v>
      </c>
      <c r="AW28">
        <v>42</v>
      </c>
      <c r="AX28">
        <v>67</v>
      </c>
      <c r="AY28">
        <v>80</v>
      </c>
      <c r="AZ28">
        <v>83</v>
      </c>
      <c r="BA28">
        <v>100</v>
      </c>
      <c r="BB28">
        <v>123</v>
      </c>
      <c r="BC28">
        <v>147</v>
      </c>
      <c r="BD28">
        <v>191</v>
      </c>
      <c r="BE28">
        <v>241</v>
      </c>
      <c r="BF28">
        <v>313</v>
      </c>
      <c r="BG28">
        <v>369</v>
      </c>
      <c r="BH28">
        <v>463</v>
      </c>
      <c r="BI28">
        <v>568</v>
      </c>
      <c r="BJ28">
        <v>656</v>
      </c>
      <c r="BK28">
        <v>844</v>
      </c>
      <c r="BL28">
        <v>1080</v>
      </c>
      <c r="BM28">
        <v>1283</v>
      </c>
      <c r="BN28">
        <v>1645</v>
      </c>
      <c r="BO28">
        <v>2361</v>
      </c>
      <c r="BP28">
        <v>2762</v>
      </c>
      <c r="BQ28">
        <v>3067</v>
      </c>
      <c r="BR28">
        <v>3459</v>
      </c>
      <c r="BS28">
        <v>3654</v>
      </c>
      <c r="BT28">
        <v>3970</v>
      </c>
      <c r="BU28">
        <v>4000</v>
      </c>
      <c r="BV28">
        <v>4258</v>
      </c>
      <c r="BW28">
        <v>4346</v>
      </c>
      <c r="BX28">
        <v>4409</v>
      </c>
      <c r="BY28">
        <v>4494</v>
      </c>
      <c r="BZ28">
        <v>4563</v>
      </c>
      <c r="CA28">
        <v>4513</v>
      </c>
      <c r="CB28">
        <v>4550</v>
      </c>
      <c r="CC28">
        <v>4525</v>
      </c>
      <c r="CD28">
        <v>4458</v>
      </c>
      <c r="CE28">
        <v>4456</v>
      </c>
      <c r="CF28">
        <v>4391</v>
      </c>
      <c r="CG28">
        <v>4313</v>
      </c>
      <c r="CH28">
        <v>4348</v>
      </c>
      <c r="CI28">
        <v>4199</v>
      </c>
      <c r="CJ28">
        <v>4291</v>
      </c>
      <c r="CK28">
        <v>4159</v>
      </c>
      <c r="CL28">
        <v>4047</v>
      </c>
      <c r="CM28">
        <v>4025</v>
      </c>
      <c r="CN28">
        <v>3933</v>
      </c>
      <c r="CO28">
        <v>3931</v>
      </c>
      <c r="CP28">
        <v>3836</v>
      </c>
      <c r="CQ28">
        <v>3691</v>
      </c>
      <c r="CR28">
        <v>3682</v>
      </c>
      <c r="CS28">
        <v>3700</v>
      </c>
      <c r="CT28">
        <v>3718</v>
      </c>
      <c r="CU28">
        <v>3487</v>
      </c>
      <c r="CV28">
        <v>3395</v>
      </c>
      <c r="CW28">
        <v>3433</v>
      </c>
      <c r="CX28">
        <v>3385</v>
      </c>
      <c r="CY28">
        <v>3327</v>
      </c>
      <c r="CZ28">
        <v>3269</v>
      </c>
      <c r="DA28">
        <v>3103</v>
      </c>
      <c r="DB28">
        <v>3296</v>
      </c>
      <c r="DC28">
        <v>3138</v>
      </c>
      <c r="DD28">
        <v>3111</v>
      </c>
      <c r="DE28">
        <v>2918</v>
      </c>
      <c r="DF28">
        <v>3122</v>
      </c>
      <c r="DG28">
        <v>3035</v>
      </c>
      <c r="DH28">
        <v>2778</v>
      </c>
      <c r="DI28">
        <v>3030</v>
      </c>
      <c r="DJ28">
        <v>2914</v>
      </c>
      <c r="DK28">
        <v>2779</v>
      </c>
      <c r="DL28">
        <v>2845</v>
      </c>
      <c r="DM28">
        <v>2838</v>
      </c>
      <c r="DN28">
        <v>2707</v>
      </c>
      <c r="DO28">
        <v>2778</v>
      </c>
      <c r="DP28">
        <v>2700</v>
      </c>
      <c r="DQ28">
        <v>2784</v>
      </c>
      <c r="DR28">
        <v>2747</v>
      </c>
      <c r="DS28">
        <v>2641</v>
      </c>
      <c r="DT28">
        <v>2583</v>
      </c>
      <c r="DU28">
        <v>2476</v>
      </c>
      <c r="DV28">
        <v>2555</v>
      </c>
      <c r="DW28">
        <v>2457</v>
      </c>
      <c r="DX28">
        <v>2462</v>
      </c>
      <c r="DY28">
        <v>2457</v>
      </c>
      <c r="DZ28">
        <v>2342</v>
      </c>
      <c r="EA28">
        <v>2424</v>
      </c>
      <c r="EB28">
        <v>2398</v>
      </c>
      <c r="EC28">
        <v>2280</v>
      </c>
      <c r="ED28">
        <v>2280</v>
      </c>
      <c r="EE28">
        <v>2278</v>
      </c>
      <c r="EF28">
        <v>2208</v>
      </c>
      <c r="EG28">
        <v>2279</v>
      </c>
      <c r="EH28">
        <v>2218</v>
      </c>
      <c r="EI28">
        <v>2283</v>
      </c>
      <c r="EJ28">
        <v>2237</v>
      </c>
      <c r="EK28">
        <v>2182</v>
      </c>
      <c r="EL28">
        <v>2186</v>
      </c>
      <c r="EM28">
        <v>2061</v>
      </c>
      <c r="EN28">
        <v>2124</v>
      </c>
      <c r="EO28">
        <v>2105</v>
      </c>
      <c r="EP28">
        <v>2128</v>
      </c>
      <c r="EQ28">
        <v>2020</v>
      </c>
      <c r="ER28">
        <v>2060</v>
      </c>
      <c r="ES28">
        <v>2058</v>
      </c>
      <c r="ET28">
        <v>1988</v>
      </c>
      <c r="EU28">
        <v>1988</v>
      </c>
      <c r="EV28">
        <v>2025</v>
      </c>
      <c r="EW28">
        <v>1946</v>
      </c>
      <c r="EX28">
        <v>1982</v>
      </c>
      <c r="EY28">
        <v>1948</v>
      </c>
      <c r="EZ28">
        <v>1928</v>
      </c>
      <c r="FA28">
        <v>1870</v>
      </c>
      <c r="FB28">
        <v>1895</v>
      </c>
      <c r="FC28">
        <v>1946</v>
      </c>
      <c r="FD28">
        <v>1814</v>
      </c>
      <c r="FE28">
        <v>1795</v>
      </c>
      <c r="FF28">
        <v>1849</v>
      </c>
      <c r="FG28">
        <v>1812</v>
      </c>
      <c r="FH28">
        <v>1804</v>
      </c>
      <c r="FI28">
        <v>1712</v>
      </c>
      <c r="FJ28">
        <v>1811</v>
      </c>
      <c r="FK28">
        <v>1743</v>
      </c>
      <c r="FL28">
        <v>1736</v>
      </c>
      <c r="FM28">
        <v>1772</v>
      </c>
      <c r="FN28">
        <v>1803</v>
      </c>
      <c r="FO28">
        <v>1774</v>
      </c>
      <c r="FP28">
        <v>1738</v>
      </c>
      <c r="FQ28">
        <v>1657</v>
      </c>
      <c r="FR28">
        <v>1681</v>
      </c>
      <c r="FS28">
        <v>1623</v>
      </c>
      <c r="FT28">
        <v>1709</v>
      </c>
      <c r="FU28">
        <v>1577</v>
      </c>
      <c r="FV28">
        <v>1575</v>
      </c>
      <c r="FW28">
        <v>1629</v>
      </c>
      <c r="FX28">
        <v>1568</v>
      </c>
      <c r="FY28">
        <v>1574</v>
      </c>
      <c r="FZ28">
        <v>1512</v>
      </c>
      <c r="GA28">
        <v>1613</v>
      </c>
      <c r="GB28">
        <v>1593</v>
      </c>
      <c r="GC28">
        <v>1595</v>
      </c>
      <c r="GD28">
        <v>1485</v>
      </c>
      <c r="GE28">
        <v>1551</v>
      </c>
      <c r="GF28">
        <v>1478</v>
      </c>
      <c r="GG28">
        <v>1465</v>
      </c>
      <c r="GH28">
        <v>1541</v>
      </c>
      <c r="GI28">
        <v>1426</v>
      </c>
      <c r="GJ28">
        <v>1479</v>
      </c>
      <c r="GK28">
        <v>1439</v>
      </c>
      <c r="GL28">
        <v>1412</v>
      </c>
      <c r="GM28">
        <v>1440</v>
      </c>
      <c r="GN28">
        <v>1405</v>
      </c>
      <c r="GO28">
        <v>1401</v>
      </c>
      <c r="GP28">
        <v>1392</v>
      </c>
      <c r="GQ28">
        <v>1437</v>
      </c>
      <c r="GR28">
        <v>1423</v>
      </c>
      <c r="GS28">
        <v>1433</v>
      </c>
      <c r="GT28">
        <v>1357</v>
      </c>
      <c r="GU28">
        <v>1383</v>
      </c>
      <c r="GV28">
        <v>1377</v>
      </c>
      <c r="GW28">
        <v>1376</v>
      </c>
      <c r="GX28">
        <v>1402</v>
      </c>
      <c r="GY28">
        <v>1337</v>
      </c>
      <c r="GZ28">
        <v>1353</v>
      </c>
      <c r="HA28">
        <v>1316</v>
      </c>
      <c r="HB28">
        <v>1307</v>
      </c>
      <c r="HC28">
        <v>1343</v>
      </c>
      <c r="HD28">
        <v>1334</v>
      </c>
      <c r="HE28">
        <v>1299</v>
      </c>
      <c r="HF28">
        <v>1283</v>
      </c>
      <c r="HG28">
        <v>1273</v>
      </c>
      <c r="HH28">
        <v>1271</v>
      </c>
      <c r="HI28">
        <v>1236</v>
      </c>
      <c r="HJ28">
        <v>1332</v>
      </c>
      <c r="HK28">
        <v>1215</v>
      </c>
      <c r="HL28">
        <v>1266</v>
      </c>
      <c r="HM28">
        <v>1289</v>
      </c>
      <c r="HN28">
        <v>1203</v>
      </c>
      <c r="HO28">
        <v>1268</v>
      </c>
      <c r="HP28">
        <v>1261</v>
      </c>
      <c r="HQ28">
        <v>1187</v>
      </c>
      <c r="HR28">
        <v>1181</v>
      </c>
      <c r="HS28">
        <v>1203</v>
      </c>
      <c r="HT28">
        <v>1234</v>
      </c>
      <c r="HU28">
        <v>1226</v>
      </c>
      <c r="HV28">
        <v>1151</v>
      </c>
      <c r="HW28">
        <v>1210</v>
      </c>
      <c r="HX28">
        <v>1127</v>
      </c>
      <c r="HY28">
        <v>1168</v>
      </c>
      <c r="HZ28">
        <v>1174</v>
      </c>
      <c r="IA28">
        <v>1214</v>
      </c>
      <c r="IB28">
        <v>1129</v>
      </c>
      <c r="IC28">
        <v>1205</v>
      </c>
      <c r="ID28">
        <v>1102</v>
      </c>
      <c r="IE28">
        <v>1036</v>
      </c>
      <c r="IF28">
        <v>1127</v>
      </c>
      <c r="IG28">
        <v>1157</v>
      </c>
      <c r="IH28">
        <v>1067</v>
      </c>
      <c r="II28">
        <v>1109</v>
      </c>
      <c r="IJ28">
        <v>1100</v>
      </c>
      <c r="IK28">
        <v>1055</v>
      </c>
      <c r="IL28">
        <v>1081</v>
      </c>
      <c r="IM28">
        <v>1035</v>
      </c>
      <c r="IN28">
        <v>1051</v>
      </c>
      <c r="IO28">
        <v>1088</v>
      </c>
      <c r="IP28">
        <v>1070</v>
      </c>
      <c r="IQ28">
        <v>1061</v>
      </c>
      <c r="IR28">
        <v>999</v>
      </c>
      <c r="IS28">
        <v>1049</v>
      </c>
      <c r="IT28">
        <v>1080</v>
      </c>
      <c r="IU28">
        <v>990</v>
      </c>
      <c r="IV28">
        <v>1036</v>
      </c>
      <c r="IW28">
        <v>1047</v>
      </c>
      <c r="IX28">
        <v>1047</v>
      </c>
      <c r="IY28">
        <v>1008</v>
      </c>
      <c r="IZ28">
        <v>984</v>
      </c>
      <c r="JA28">
        <v>1033</v>
      </c>
    </row>
    <row r="29" spans="2:261" x14ac:dyDescent="0.45">
      <c r="K29" t="s">
        <v>10</v>
      </c>
      <c r="L29">
        <f>LN(L28/MAX($L28:$JA28))</f>
        <v>-4.9917483764422563</v>
      </c>
      <c r="M29">
        <f t="shared" ref="M29:BO29" si="24">LN(M28/MAX($L28:$JA28))</f>
        <v>-5.4300033073734113</v>
      </c>
      <c r="N29">
        <f t="shared" si="24"/>
        <v>-5.653146858687621</v>
      </c>
      <c r="O29">
        <f t="shared" si="24"/>
        <v>-5.5925222368711864</v>
      </c>
      <c r="P29">
        <f t="shared" si="24"/>
        <v>-5.2902413649982529</v>
      </c>
      <c r="Q29">
        <f t="shared" si="24"/>
        <v>-5.7176853798251921</v>
      </c>
      <c r="R29">
        <f t="shared" si="24"/>
        <v>-6.0278403081290319</v>
      </c>
      <c r="S29">
        <f t="shared" si="24"/>
        <v>-5.0584397509409289</v>
      </c>
      <c r="T29">
        <f t="shared" si="24"/>
        <v>-5.4812966017609623</v>
      </c>
      <c r="U29">
        <f t="shared" si="24"/>
        <v>-5.4300033073734113</v>
      </c>
      <c r="V29">
        <f t="shared" si="24"/>
        <v>-5.5353638230312381</v>
      </c>
      <c r="W29">
        <f t="shared" si="24"/>
        <v>-5.5925222368711864</v>
      </c>
      <c r="X29">
        <f t="shared" si="24"/>
        <v>-5.0935310707521984</v>
      </c>
      <c r="Y29">
        <f t="shared" si="24"/>
        <v>-5.7176853798251921</v>
      </c>
      <c r="Z29">
        <f t="shared" si="24"/>
        <v>-5.2476817505794573</v>
      </c>
      <c r="AA29">
        <f t="shared" si="24"/>
        <v>-5.2068597560592016</v>
      </c>
      <c r="AB29">
        <f t="shared" si="24"/>
        <v>-5.4812966017609623</v>
      </c>
      <c r="AC29">
        <f t="shared" si="24"/>
        <v>-5.2902413649982529</v>
      </c>
      <c r="AD29">
        <f t="shared" si="24"/>
        <v>-5.4812966017609623</v>
      </c>
      <c r="AE29">
        <f t="shared" si="24"/>
        <v>-5.1298987149230735</v>
      </c>
      <c r="AF29">
        <f t="shared" si="24"/>
        <v>-5.2902413649982529</v>
      </c>
      <c r="AG29">
        <f t="shared" si="24"/>
        <v>-5.7866782513121438</v>
      </c>
      <c r="AH29">
        <f t="shared" si="24"/>
        <v>-5.0584397509409289</v>
      </c>
      <c r="AI29">
        <f t="shared" si="24"/>
        <v>-4.9917483764422563</v>
      </c>
      <c r="AJ29">
        <f t="shared" si="24"/>
        <v>-5.2476817505794573</v>
      </c>
      <c r="AK29">
        <f t="shared" si="24"/>
        <v>-5.4300033073734113</v>
      </c>
      <c r="AL29">
        <f t="shared" si="24"/>
        <v>-5.0935310707521984</v>
      </c>
      <c r="AM29">
        <f t="shared" si="24"/>
        <v>-5.16763904290592</v>
      </c>
      <c r="AN29">
        <f t="shared" si="24"/>
        <v>-4.9599996781276756</v>
      </c>
      <c r="AO29">
        <f t="shared" si="24"/>
        <v>-5.5925222368711864</v>
      </c>
      <c r="AP29">
        <f t="shared" si="24"/>
        <v>-5.3346931275690865</v>
      </c>
      <c r="AQ29">
        <f t="shared" si="24"/>
        <v>-4.8148176682831778</v>
      </c>
      <c r="AR29">
        <f t="shared" si="24"/>
        <v>-5.1298987149230735</v>
      </c>
      <c r="AS29">
        <f t="shared" si="24"/>
        <v>-4.9292280194609219</v>
      </c>
      <c r="AT29">
        <f t="shared" si="24"/>
        <v>-4.7621739347977563</v>
      </c>
      <c r="AU29">
        <f t="shared" si="24"/>
        <v>-4.9292280194609219</v>
      </c>
      <c r="AV29">
        <f t="shared" si="24"/>
        <v>-4.9292280194609219</v>
      </c>
      <c r="AW29">
        <f t="shared" si="24"/>
        <v>-4.6880659626440346</v>
      </c>
      <c r="AX29">
        <f t="shared" si="24"/>
        <v>-4.2210429615364369</v>
      </c>
      <c r="AY29">
        <f t="shared" si="24"/>
        <v>-4.0437089462535205</v>
      </c>
      <c r="AZ29">
        <f t="shared" si="24"/>
        <v>-4.0068949731308043</v>
      </c>
      <c r="BA29">
        <f t="shared" si="24"/>
        <v>-3.8205653949393112</v>
      </c>
      <c r="BB29">
        <f t="shared" si="24"/>
        <v>-3.6135512255549851</v>
      </c>
      <c r="BC29">
        <f t="shared" si="24"/>
        <v>-3.4353029941486661</v>
      </c>
      <c r="BD29">
        <f t="shared" si="24"/>
        <v>-3.1734621528807727</v>
      </c>
      <c r="BE29">
        <f t="shared" si="24"/>
        <v>-2.9409386474367474</v>
      </c>
      <c r="BF29">
        <f t="shared" si="24"/>
        <v>-2.6795323903872492</v>
      </c>
      <c r="BG29">
        <f t="shared" si="24"/>
        <v>-2.5149389368868755</v>
      </c>
      <c r="BH29">
        <f t="shared" si="24"/>
        <v>-2.2880085268411685</v>
      </c>
      <c r="BI29">
        <f t="shared" si="24"/>
        <v>-2.0836141622062514</v>
      </c>
      <c r="BJ29">
        <f t="shared" si="24"/>
        <v>-1.9395747919833135</v>
      </c>
      <c r="BK29">
        <f t="shared" si="24"/>
        <v>-1.6875830863314454</v>
      </c>
      <c r="BL29">
        <f t="shared" si="24"/>
        <v>-1.4410192608091372</v>
      </c>
      <c r="BM29">
        <f t="shared" si="24"/>
        <v>-1.2687792163117662</v>
      </c>
      <c r="BN29">
        <f t="shared" si="24"/>
        <v>-1.0202399177279302</v>
      </c>
      <c r="BO29">
        <f t="shared" si="24"/>
        <v>-0.65889504384188957</v>
      </c>
    </row>
    <row r="31" spans="2:261" x14ac:dyDescent="0.45">
      <c r="K31" t="s">
        <v>2</v>
      </c>
      <c r="L31">
        <v>0</v>
      </c>
      <c r="M31">
        <f>L31+160/61</f>
        <v>2.622950819672131</v>
      </c>
      <c r="N31">
        <f t="shared" ref="N31:BU31" si="25">M31+160/61</f>
        <v>5.2459016393442619</v>
      </c>
      <c r="O31">
        <f t="shared" si="25"/>
        <v>7.8688524590163933</v>
      </c>
      <c r="P31">
        <f t="shared" si="25"/>
        <v>10.491803278688524</v>
      </c>
      <c r="Q31">
        <f t="shared" si="25"/>
        <v>13.114754098360654</v>
      </c>
      <c r="R31">
        <f t="shared" si="25"/>
        <v>15.737704918032785</v>
      </c>
      <c r="S31">
        <f t="shared" si="25"/>
        <v>18.360655737704917</v>
      </c>
      <c r="T31">
        <f t="shared" si="25"/>
        <v>20.983606557377048</v>
      </c>
      <c r="U31">
        <f t="shared" si="25"/>
        <v>23.606557377049178</v>
      </c>
      <c r="V31">
        <f t="shared" si="25"/>
        <v>26.229508196721309</v>
      </c>
      <c r="W31">
        <f t="shared" si="25"/>
        <v>28.852459016393439</v>
      </c>
      <c r="X31">
        <f t="shared" si="25"/>
        <v>31.47540983606557</v>
      </c>
      <c r="Y31">
        <f t="shared" si="25"/>
        <v>34.0983606557377</v>
      </c>
      <c r="Z31">
        <f t="shared" si="25"/>
        <v>36.721311475409834</v>
      </c>
      <c r="AA31">
        <f t="shared" si="25"/>
        <v>39.344262295081968</v>
      </c>
      <c r="AB31">
        <f t="shared" si="25"/>
        <v>41.967213114754102</v>
      </c>
      <c r="AC31">
        <f t="shared" si="25"/>
        <v>44.590163934426236</v>
      </c>
      <c r="AD31">
        <f t="shared" si="25"/>
        <v>47.21311475409837</v>
      </c>
      <c r="AE31">
        <f t="shared" si="25"/>
        <v>49.836065573770504</v>
      </c>
      <c r="AF31">
        <f t="shared" si="25"/>
        <v>52.459016393442639</v>
      </c>
      <c r="AG31">
        <f t="shared" si="25"/>
        <v>55.081967213114773</v>
      </c>
      <c r="AH31">
        <f t="shared" si="25"/>
        <v>57.704918032786907</v>
      </c>
      <c r="AI31">
        <f t="shared" si="25"/>
        <v>60.327868852459041</v>
      </c>
      <c r="AJ31">
        <f t="shared" si="25"/>
        <v>62.950819672131175</v>
      </c>
      <c r="AK31">
        <f t="shared" si="25"/>
        <v>65.573770491803302</v>
      </c>
      <c r="AL31">
        <f t="shared" si="25"/>
        <v>68.196721311475429</v>
      </c>
      <c r="AM31">
        <f t="shared" si="25"/>
        <v>70.819672131147556</v>
      </c>
      <c r="AN31">
        <f t="shared" si="25"/>
        <v>73.442622950819683</v>
      </c>
      <c r="AO31">
        <f t="shared" si="25"/>
        <v>76.06557377049181</v>
      </c>
      <c r="AP31">
        <f t="shared" si="25"/>
        <v>78.688524590163937</v>
      </c>
      <c r="AQ31">
        <f t="shared" si="25"/>
        <v>81.311475409836063</v>
      </c>
      <c r="AR31">
        <f t="shared" si="25"/>
        <v>83.93442622950819</v>
      </c>
      <c r="AS31">
        <f t="shared" si="25"/>
        <v>86.557377049180317</v>
      </c>
      <c r="AT31">
        <f t="shared" si="25"/>
        <v>89.180327868852444</v>
      </c>
      <c r="AU31">
        <f t="shared" si="25"/>
        <v>91.803278688524571</v>
      </c>
      <c r="AV31">
        <f t="shared" si="25"/>
        <v>94.426229508196698</v>
      </c>
      <c r="AW31">
        <f t="shared" si="25"/>
        <v>97.049180327868825</v>
      </c>
      <c r="AX31">
        <f t="shared" si="25"/>
        <v>99.672131147540952</v>
      </c>
      <c r="AY31">
        <f t="shared" si="25"/>
        <v>102.29508196721308</v>
      </c>
      <c r="AZ31">
        <f t="shared" si="25"/>
        <v>104.91803278688521</v>
      </c>
      <c r="BA31">
        <f t="shared" si="25"/>
        <v>107.54098360655733</v>
      </c>
      <c r="BB31">
        <f t="shared" si="25"/>
        <v>110.16393442622946</v>
      </c>
      <c r="BC31">
        <f t="shared" si="25"/>
        <v>112.78688524590159</v>
      </c>
      <c r="BD31">
        <f t="shared" si="25"/>
        <v>115.40983606557371</v>
      </c>
      <c r="BE31">
        <f t="shared" si="25"/>
        <v>118.03278688524584</v>
      </c>
      <c r="BF31">
        <f t="shared" si="25"/>
        <v>120.65573770491797</v>
      </c>
      <c r="BG31">
        <f t="shared" si="25"/>
        <v>123.27868852459009</v>
      </c>
      <c r="BH31">
        <f t="shared" si="25"/>
        <v>125.90163934426222</v>
      </c>
      <c r="BI31">
        <f t="shared" si="25"/>
        <v>128.52459016393436</v>
      </c>
      <c r="BJ31">
        <f t="shared" si="25"/>
        <v>131.14754098360649</v>
      </c>
      <c r="BK31">
        <f t="shared" si="25"/>
        <v>133.77049180327862</v>
      </c>
      <c r="BL31">
        <f t="shared" si="25"/>
        <v>136.39344262295074</v>
      </c>
      <c r="BM31">
        <f t="shared" si="25"/>
        <v>139.01639344262287</v>
      </c>
      <c r="BN31">
        <f t="shared" si="25"/>
        <v>141.639344262295</v>
      </c>
      <c r="BO31">
        <f t="shared" si="25"/>
        <v>144.26229508196712</v>
      </c>
      <c r="BP31">
        <f t="shared" si="25"/>
        <v>146.88524590163925</v>
      </c>
      <c r="BQ31">
        <f t="shared" si="25"/>
        <v>149.50819672131138</v>
      </c>
      <c r="BR31">
        <f t="shared" si="25"/>
        <v>152.13114754098351</v>
      </c>
      <c r="BS31">
        <f t="shared" si="25"/>
        <v>154.75409836065563</v>
      </c>
      <c r="BT31">
        <f t="shared" si="25"/>
        <v>157.37704918032776</v>
      </c>
      <c r="BU31">
        <f t="shared" si="25"/>
        <v>159.99999999999989</v>
      </c>
    </row>
    <row r="32" spans="2:261" x14ac:dyDescent="0.45">
      <c r="K32" t="s">
        <v>9</v>
      </c>
      <c r="L32">
        <f>1/(273.15+L31)</f>
        <v>3.6609921288669233E-3</v>
      </c>
      <c r="M32">
        <f t="shared" ref="M32:BU32" si="26">1/(273.15+M31)</f>
        <v>3.6261714465749026E-3</v>
      </c>
      <c r="N32">
        <f t="shared" si="26"/>
        <v>3.5920069013640797E-3</v>
      </c>
      <c r="O32">
        <f t="shared" si="26"/>
        <v>3.5584801206383098E-3</v>
      </c>
      <c r="P32">
        <f t="shared" si="26"/>
        <v>3.5255734113968499E-3</v>
      </c>
      <c r="Q32">
        <f t="shared" si="26"/>
        <v>3.493269729099796E-3</v>
      </c>
      <c r="R32">
        <f t="shared" si="26"/>
        <v>3.4615526482296433E-3</v>
      </c>
      <c r="S32">
        <f t="shared" si="26"/>
        <v>3.4304063344421233E-3</v>
      </c>
      <c r="T32">
        <f t="shared" si="26"/>
        <v>3.399815518207127E-3</v>
      </c>
      <c r="U32">
        <f t="shared" si="26"/>
        <v>3.3697654698475045E-3</v>
      </c>
      <c r="V32">
        <f t="shared" si="26"/>
        <v>3.340241975890024E-3</v>
      </c>
      <c r="W32">
        <f t="shared" si="26"/>
        <v>3.3112313166487085E-3</v>
      </c>
      <c r="X32">
        <f t="shared" si="26"/>
        <v>3.2827202449662715E-3</v>
      </c>
      <c r="Y32">
        <f t="shared" si="26"/>
        <v>3.2546959660444512E-3</v>
      </c>
      <c r="Z32">
        <f t="shared" si="26"/>
        <v>3.2271461182987122E-3</v>
      </c>
      <c r="AA32">
        <f t="shared" si="26"/>
        <v>3.2000587551771443E-3</v>
      </c>
      <c r="AB32">
        <f t="shared" si="26"/>
        <v>3.1734223278873596E-3</v>
      </c>
      <c r="AC32">
        <f t="shared" si="26"/>
        <v>3.1472256689789317E-3</v>
      </c>
      <c r="AD32">
        <f t="shared" si="26"/>
        <v>3.1214579767323454E-3</v>
      </c>
      <c r="AE32">
        <f t="shared" si="26"/>
        <v>3.0961088003085961E-3</v>
      </c>
      <c r="AF32">
        <f t="shared" si="26"/>
        <v>3.0711680256165622E-3</v>
      </c>
      <c r="AG32">
        <f t="shared" si="26"/>
        <v>3.0466258618579924E-3</v>
      </c>
      <c r="AH32">
        <f t="shared" si="26"/>
        <v>3.022472828712501E-3</v>
      </c>
      <c r="AI32">
        <f t="shared" si="26"/>
        <v>2.9986997441273414E-3</v>
      </c>
      <c r="AJ32">
        <f t="shared" si="26"/>
        <v>2.9752977126789142E-3</v>
      </c>
      <c r="AK32">
        <f t="shared" si="26"/>
        <v>2.9522581144750181E-3</v>
      </c>
      <c r="AL32">
        <f t="shared" si="26"/>
        <v>2.9295725945687645E-3</v>
      </c>
      <c r="AM32">
        <f t="shared" si="26"/>
        <v>2.907233052856833E-3</v>
      </c>
      <c r="AN32">
        <f t="shared" si="26"/>
        <v>2.8852316344364221E-3</v>
      </c>
      <c r="AO32">
        <f t="shared" si="26"/>
        <v>2.8635607203967677E-3</v>
      </c>
      <c r="AP32">
        <f t="shared" si="26"/>
        <v>2.8422129190225588E-3</v>
      </c>
      <c r="AQ32">
        <f t="shared" si="26"/>
        <v>2.8211810573879103E-3</v>
      </c>
      <c r="AR32">
        <f t="shared" si="26"/>
        <v>2.8004581733208156E-3</v>
      </c>
      <c r="AS32">
        <f t="shared" si="26"/>
        <v>2.7800375077191618E-3</v>
      </c>
      <c r="AT32">
        <f t="shared" si="26"/>
        <v>2.7599124972004989E-3</v>
      </c>
      <c r="AU32">
        <f t="shared" si="26"/>
        <v>2.7400767670687693E-3</v>
      </c>
      <c r="AV32">
        <f t="shared" si="26"/>
        <v>2.720524124582166E-3</v>
      </c>
      <c r="AW32">
        <f t="shared" si="26"/>
        <v>2.7012485525071796E-3</v>
      </c>
      <c r="AX32">
        <f t="shared" si="26"/>
        <v>2.6822442029447529E-3</v>
      </c>
      <c r="AY32">
        <f t="shared" si="26"/>
        <v>2.6635053914152167E-3</v>
      </c>
      <c r="AZ32">
        <f t="shared" si="26"/>
        <v>2.6450265911894602E-3</v>
      </c>
      <c r="BA32">
        <f t="shared" si="26"/>
        <v>2.6268024278544412E-3</v>
      </c>
      <c r="BB32">
        <f t="shared" si="26"/>
        <v>2.6088276741018262E-3</v>
      </c>
      <c r="BC32">
        <f t="shared" si="26"/>
        <v>2.5910972447291351E-3</v>
      </c>
      <c r="BD32">
        <f t="shared" si="26"/>
        <v>2.5736061918433567E-3</v>
      </c>
      <c r="BE32">
        <f t="shared" si="26"/>
        <v>2.5563497002575211E-3</v>
      </c>
      <c r="BF32">
        <f t="shared" si="26"/>
        <v>2.5393230830712495E-3</v>
      </c>
      <c r="BG32">
        <f t="shared" si="26"/>
        <v>2.5225217774267387E-3</v>
      </c>
      <c r="BH32">
        <f t="shared" si="26"/>
        <v>2.5059413404321319E-3</v>
      </c>
      <c r="BI32">
        <f t="shared" si="26"/>
        <v>2.4895774452446014E-3</v>
      </c>
      <c r="BJ32">
        <f t="shared" si="26"/>
        <v>2.4734258773059124E-3</v>
      </c>
      <c r="BK32">
        <f t="shared" si="26"/>
        <v>2.4574825307235679E-3</v>
      </c>
      <c r="BL32">
        <f t="shared" si="26"/>
        <v>2.4417434047910216E-3</v>
      </c>
      <c r="BM32">
        <f t="shared" si="26"/>
        <v>2.4262046006407571E-3</v>
      </c>
      <c r="BN32">
        <f t="shared" si="26"/>
        <v>2.4108623180243579E-3</v>
      </c>
      <c r="BO32">
        <f t="shared" si="26"/>
        <v>2.3957128522139729E-3</v>
      </c>
      <c r="BP32">
        <f t="shared" si="26"/>
        <v>2.38075259101988E-3</v>
      </c>
      <c r="BQ32">
        <f t="shared" si="26"/>
        <v>2.3659780119190997E-3</v>
      </c>
      <c r="BR32">
        <f t="shared" si="26"/>
        <v>2.3513856792902674E-3</v>
      </c>
      <c r="BS32">
        <f t="shared" si="26"/>
        <v>2.3369722417502015E-3</v>
      </c>
      <c r="BT32">
        <f t="shared" si="26"/>
        <v>2.3227344295878296E-3</v>
      </c>
      <c r="BU32">
        <f t="shared" si="26"/>
        <v>2.3086690522913546E-3</v>
      </c>
    </row>
    <row r="33" spans="2:261" x14ac:dyDescent="0.45">
      <c r="B33">
        <v>8</v>
      </c>
      <c r="C33" t="s">
        <v>0</v>
      </c>
      <c r="D33">
        <v>9</v>
      </c>
      <c r="E33">
        <v>0</v>
      </c>
      <c r="F33">
        <v>1</v>
      </c>
      <c r="G33">
        <v>12</v>
      </c>
      <c r="H33">
        <v>0</v>
      </c>
      <c r="I33">
        <v>160</v>
      </c>
      <c r="J33">
        <v>0</v>
      </c>
      <c r="K33" t="s">
        <v>1</v>
      </c>
      <c r="L33">
        <v>18</v>
      </c>
      <c r="M33">
        <v>22</v>
      </c>
      <c r="N33">
        <v>19</v>
      </c>
      <c r="O33">
        <v>18</v>
      </c>
      <c r="P33">
        <v>36</v>
      </c>
      <c r="Q33">
        <v>20</v>
      </c>
      <c r="R33">
        <v>28</v>
      </c>
      <c r="S33">
        <v>21</v>
      </c>
      <c r="T33">
        <v>19</v>
      </c>
      <c r="U33">
        <v>22</v>
      </c>
      <c r="V33">
        <v>28</v>
      </c>
      <c r="W33">
        <v>20</v>
      </c>
      <c r="X33">
        <v>19</v>
      </c>
      <c r="Y33">
        <v>28</v>
      </c>
      <c r="Z33">
        <v>17</v>
      </c>
      <c r="AA33">
        <v>25</v>
      </c>
      <c r="AB33">
        <v>27</v>
      </c>
      <c r="AC33">
        <v>26</v>
      </c>
      <c r="AD33">
        <v>10</v>
      </c>
      <c r="AE33">
        <v>14</v>
      </c>
      <c r="AF33">
        <v>16</v>
      </c>
      <c r="AG33">
        <v>18</v>
      </c>
      <c r="AH33">
        <v>29</v>
      </c>
      <c r="AI33">
        <v>14</v>
      </c>
      <c r="AJ33">
        <v>9</v>
      </c>
      <c r="AK33">
        <v>33</v>
      </c>
      <c r="AL33">
        <v>28</v>
      </c>
      <c r="AM33">
        <v>32</v>
      </c>
      <c r="AN33">
        <v>26</v>
      </c>
      <c r="AO33">
        <v>16</v>
      </c>
      <c r="AP33">
        <v>34</v>
      </c>
      <c r="AQ33">
        <v>38</v>
      </c>
      <c r="AR33">
        <v>16</v>
      </c>
      <c r="AS33">
        <v>19</v>
      </c>
      <c r="AT33">
        <v>16</v>
      </c>
      <c r="AU33">
        <v>25</v>
      </c>
      <c r="AV33">
        <v>23</v>
      </c>
      <c r="AW33">
        <v>26</v>
      </c>
      <c r="AX33">
        <v>26</v>
      </c>
      <c r="AY33">
        <v>35</v>
      </c>
      <c r="AZ33">
        <v>29</v>
      </c>
      <c r="BA33">
        <v>47</v>
      </c>
      <c r="BB33">
        <v>56</v>
      </c>
      <c r="BC33">
        <v>45</v>
      </c>
      <c r="BD33">
        <v>62</v>
      </c>
      <c r="BE33">
        <v>89</v>
      </c>
      <c r="BF33">
        <v>97</v>
      </c>
      <c r="BG33">
        <v>109</v>
      </c>
      <c r="BH33">
        <v>120</v>
      </c>
      <c r="BI33">
        <v>118</v>
      </c>
      <c r="BJ33">
        <v>154</v>
      </c>
      <c r="BK33">
        <v>218</v>
      </c>
      <c r="BL33">
        <v>244</v>
      </c>
      <c r="BM33">
        <v>318</v>
      </c>
      <c r="BN33">
        <v>359</v>
      </c>
      <c r="BO33">
        <v>487</v>
      </c>
      <c r="BP33">
        <v>638</v>
      </c>
      <c r="BQ33">
        <v>748</v>
      </c>
      <c r="BR33">
        <v>917</v>
      </c>
      <c r="BS33">
        <v>1124</v>
      </c>
      <c r="BT33">
        <v>1367</v>
      </c>
      <c r="BU33">
        <v>2006</v>
      </c>
      <c r="BV33">
        <v>2335</v>
      </c>
      <c r="BW33">
        <v>2553</v>
      </c>
      <c r="BX33">
        <v>2843</v>
      </c>
      <c r="BY33">
        <v>3025</v>
      </c>
      <c r="BZ33">
        <v>3247</v>
      </c>
      <c r="CA33">
        <v>3337</v>
      </c>
      <c r="CB33">
        <v>3416</v>
      </c>
      <c r="CC33">
        <v>3574</v>
      </c>
      <c r="CD33">
        <v>3536</v>
      </c>
      <c r="CE33">
        <v>3554</v>
      </c>
      <c r="CF33">
        <v>3576</v>
      </c>
      <c r="CG33">
        <v>3715</v>
      </c>
      <c r="CH33">
        <v>3562</v>
      </c>
      <c r="CI33">
        <v>3594</v>
      </c>
      <c r="CJ33">
        <v>3510</v>
      </c>
      <c r="CK33">
        <v>3584</v>
      </c>
      <c r="CL33">
        <v>3337</v>
      </c>
      <c r="CM33">
        <v>3425</v>
      </c>
      <c r="CN33">
        <v>3415</v>
      </c>
      <c r="CO33">
        <v>3443</v>
      </c>
      <c r="CP33">
        <v>3264</v>
      </c>
      <c r="CQ33">
        <v>3122</v>
      </c>
      <c r="CR33">
        <v>3275</v>
      </c>
      <c r="CS33">
        <v>3065</v>
      </c>
      <c r="CT33">
        <v>3143</v>
      </c>
      <c r="CU33">
        <v>3070</v>
      </c>
      <c r="CV33">
        <v>2979</v>
      </c>
      <c r="CW33">
        <v>2899</v>
      </c>
      <c r="CX33">
        <v>2806</v>
      </c>
      <c r="CY33">
        <v>2748</v>
      </c>
      <c r="CZ33">
        <v>2819</v>
      </c>
      <c r="DA33">
        <v>2861</v>
      </c>
      <c r="DB33">
        <v>2764</v>
      </c>
      <c r="DC33">
        <v>2649</v>
      </c>
      <c r="DD33">
        <v>2636</v>
      </c>
      <c r="DE33">
        <v>2641</v>
      </c>
      <c r="DF33">
        <v>2581</v>
      </c>
      <c r="DG33">
        <v>2534</v>
      </c>
      <c r="DH33">
        <v>2489</v>
      </c>
      <c r="DI33">
        <v>2497</v>
      </c>
      <c r="DJ33">
        <v>2417</v>
      </c>
      <c r="DK33">
        <v>2446</v>
      </c>
      <c r="DL33">
        <v>2349</v>
      </c>
      <c r="DM33">
        <v>2392</v>
      </c>
      <c r="DN33">
        <v>2355</v>
      </c>
      <c r="DO33">
        <v>2370</v>
      </c>
      <c r="DP33">
        <v>2304</v>
      </c>
      <c r="DQ33">
        <v>2222</v>
      </c>
      <c r="DR33">
        <v>2207</v>
      </c>
      <c r="DS33">
        <v>2141</v>
      </c>
      <c r="DT33">
        <v>2140</v>
      </c>
      <c r="DU33">
        <v>2113</v>
      </c>
      <c r="DV33">
        <v>2195</v>
      </c>
      <c r="DW33">
        <v>2128</v>
      </c>
      <c r="DX33">
        <v>2038</v>
      </c>
      <c r="DY33">
        <v>2081</v>
      </c>
      <c r="DZ33">
        <v>2036</v>
      </c>
      <c r="EA33">
        <v>2024</v>
      </c>
      <c r="EB33">
        <v>1952</v>
      </c>
      <c r="EC33">
        <v>1975</v>
      </c>
      <c r="ED33">
        <v>1913</v>
      </c>
      <c r="EE33">
        <v>1903</v>
      </c>
      <c r="EF33">
        <v>1883</v>
      </c>
      <c r="EG33">
        <v>1945</v>
      </c>
      <c r="EH33">
        <v>1880</v>
      </c>
      <c r="EI33">
        <v>1784</v>
      </c>
      <c r="EJ33">
        <v>1823</v>
      </c>
      <c r="EK33">
        <v>1757</v>
      </c>
      <c r="EL33">
        <v>1806</v>
      </c>
      <c r="EM33">
        <v>1665</v>
      </c>
      <c r="EN33">
        <v>1746</v>
      </c>
      <c r="EO33">
        <v>1732</v>
      </c>
      <c r="EP33">
        <v>1765</v>
      </c>
      <c r="EQ33">
        <v>1736</v>
      </c>
      <c r="ER33">
        <v>1705</v>
      </c>
      <c r="ES33">
        <v>1686</v>
      </c>
      <c r="ET33">
        <v>1731</v>
      </c>
      <c r="EU33">
        <v>1706</v>
      </c>
      <c r="EV33">
        <v>1622</v>
      </c>
      <c r="EW33">
        <v>1595</v>
      </c>
      <c r="EX33">
        <v>1639</v>
      </c>
      <c r="EY33">
        <v>1581</v>
      </c>
      <c r="EZ33">
        <v>1580</v>
      </c>
      <c r="FA33">
        <v>1486</v>
      </c>
      <c r="FB33">
        <v>1601</v>
      </c>
      <c r="FC33">
        <v>1468</v>
      </c>
      <c r="FD33">
        <v>1485</v>
      </c>
      <c r="FE33">
        <v>1492</v>
      </c>
      <c r="FF33">
        <v>1450</v>
      </c>
      <c r="FG33">
        <v>1459</v>
      </c>
      <c r="FH33">
        <v>1490</v>
      </c>
      <c r="FI33">
        <v>1445</v>
      </c>
      <c r="FJ33">
        <v>1416</v>
      </c>
      <c r="FK33">
        <v>1428</v>
      </c>
      <c r="FL33">
        <v>1382</v>
      </c>
      <c r="FM33">
        <v>1474</v>
      </c>
      <c r="FN33">
        <v>1371</v>
      </c>
      <c r="FO33">
        <v>1377</v>
      </c>
      <c r="FP33">
        <v>1367</v>
      </c>
      <c r="FQ33">
        <v>1416</v>
      </c>
      <c r="FR33">
        <v>1385</v>
      </c>
      <c r="FS33">
        <v>1389</v>
      </c>
      <c r="FT33">
        <v>1375</v>
      </c>
      <c r="FU33">
        <v>1285</v>
      </c>
      <c r="FV33">
        <v>1308</v>
      </c>
      <c r="FW33">
        <v>1382</v>
      </c>
      <c r="FX33">
        <v>1332</v>
      </c>
      <c r="FY33">
        <v>1218</v>
      </c>
      <c r="FZ33">
        <v>1301</v>
      </c>
      <c r="GA33">
        <v>1238</v>
      </c>
      <c r="GB33">
        <v>1215</v>
      </c>
      <c r="GC33">
        <v>1272</v>
      </c>
      <c r="GD33">
        <v>1246</v>
      </c>
      <c r="GE33">
        <v>1253</v>
      </c>
      <c r="GF33">
        <v>1223</v>
      </c>
      <c r="GG33">
        <v>1286</v>
      </c>
      <c r="GH33">
        <v>1182</v>
      </c>
      <c r="GI33">
        <v>1279</v>
      </c>
      <c r="GJ33">
        <v>1182</v>
      </c>
      <c r="GK33">
        <v>1232</v>
      </c>
      <c r="GL33">
        <v>1118</v>
      </c>
      <c r="GM33">
        <v>1209</v>
      </c>
      <c r="GN33">
        <v>1218</v>
      </c>
      <c r="GO33">
        <v>1186</v>
      </c>
      <c r="GP33">
        <v>1125</v>
      </c>
      <c r="GQ33">
        <v>1145</v>
      </c>
      <c r="GR33">
        <v>1152</v>
      </c>
      <c r="GS33">
        <v>1061</v>
      </c>
      <c r="GT33">
        <v>1135</v>
      </c>
      <c r="GU33">
        <v>1047</v>
      </c>
      <c r="GV33">
        <v>1069</v>
      </c>
      <c r="GW33">
        <v>1128</v>
      </c>
      <c r="GX33">
        <v>1084</v>
      </c>
      <c r="GY33">
        <v>1035</v>
      </c>
      <c r="GZ33">
        <v>1080</v>
      </c>
      <c r="HA33">
        <v>1088</v>
      </c>
      <c r="HB33">
        <v>1036</v>
      </c>
      <c r="HC33">
        <v>999</v>
      </c>
      <c r="HD33">
        <v>1014</v>
      </c>
      <c r="HE33">
        <v>1032</v>
      </c>
      <c r="HF33">
        <v>963</v>
      </c>
      <c r="HG33">
        <v>963</v>
      </c>
      <c r="HH33">
        <v>971</v>
      </c>
      <c r="HI33">
        <v>969</v>
      </c>
      <c r="HJ33">
        <v>1009</v>
      </c>
      <c r="HK33">
        <v>1017</v>
      </c>
      <c r="HL33">
        <v>1008</v>
      </c>
      <c r="HM33">
        <v>1014</v>
      </c>
      <c r="HN33">
        <v>1014</v>
      </c>
      <c r="HO33">
        <v>981</v>
      </c>
      <c r="HP33">
        <v>1031</v>
      </c>
      <c r="HQ33">
        <v>948</v>
      </c>
      <c r="HR33">
        <v>957</v>
      </c>
      <c r="HS33">
        <v>943</v>
      </c>
      <c r="HT33">
        <v>1031</v>
      </c>
      <c r="HU33">
        <v>956</v>
      </c>
      <c r="HV33">
        <v>902</v>
      </c>
      <c r="HW33">
        <v>927</v>
      </c>
      <c r="HX33">
        <v>870</v>
      </c>
      <c r="HY33">
        <v>904</v>
      </c>
      <c r="HZ33">
        <v>926</v>
      </c>
      <c r="IA33">
        <v>895</v>
      </c>
      <c r="IB33">
        <v>872</v>
      </c>
      <c r="IC33">
        <v>910</v>
      </c>
      <c r="ID33">
        <v>875</v>
      </c>
      <c r="IE33">
        <v>910</v>
      </c>
      <c r="IF33">
        <v>877</v>
      </c>
      <c r="IG33">
        <v>846</v>
      </c>
      <c r="IH33">
        <v>886</v>
      </c>
      <c r="II33">
        <v>860</v>
      </c>
      <c r="IJ33">
        <v>789</v>
      </c>
      <c r="IK33">
        <v>866</v>
      </c>
      <c r="IL33">
        <v>860</v>
      </c>
      <c r="IM33">
        <v>885</v>
      </c>
      <c r="IN33">
        <v>834</v>
      </c>
      <c r="IO33">
        <v>824</v>
      </c>
      <c r="IP33">
        <v>825</v>
      </c>
      <c r="IQ33">
        <v>819</v>
      </c>
      <c r="IR33">
        <v>894</v>
      </c>
      <c r="IS33">
        <v>845</v>
      </c>
      <c r="IT33">
        <v>901</v>
      </c>
      <c r="IU33">
        <v>840</v>
      </c>
      <c r="IV33">
        <v>761</v>
      </c>
      <c r="IW33">
        <v>821</v>
      </c>
      <c r="IX33">
        <v>866</v>
      </c>
      <c r="IY33">
        <v>831</v>
      </c>
      <c r="IZ33">
        <v>840</v>
      </c>
      <c r="JA33">
        <v>782</v>
      </c>
    </row>
    <row r="34" spans="2:261" x14ac:dyDescent="0.45">
      <c r="K34" t="s">
        <v>10</v>
      </c>
      <c r="L34">
        <f>LN(L33/MAX($L33:$JA33))</f>
        <v>-5.3297621992556952</v>
      </c>
      <c r="M34">
        <f t="shared" ref="M34:BU34" si="27">LN(M33/MAX($L33:$JA33))</f>
        <v>-5.1290915037935436</v>
      </c>
      <c r="N34">
        <f t="shared" si="27"/>
        <v>-5.2756949779854194</v>
      </c>
      <c r="O34">
        <f t="shared" si="27"/>
        <v>-5.3297621992556952</v>
      </c>
      <c r="P34">
        <f t="shared" si="27"/>
        <v>-4.6366150186957498</v>
      </c>
      <c r="Q34">
        <f t="shared" si="27"/>
        <v>-5.2244016835978684</v>
      </c>
      <c r="R34">
        <f t="shared" si="27"/>
        <v>-4.8879294469766554</v>
      </c>
      <c r="S34">
        <f t="shared" si="27"/>
        <v>-5.1756115194284362</v>
      </c>
      <c r="T34">
        <f t="shared" si="27"/>
        <v>-5.2756949779854194</v>
      </c>
      <c r="U34">
        <f t="shared" si="27"/>
        <v>-5.1290915037935436</v>
      </c>
      <c r="V34">
        <f t="shared" si="27"/>
        <v>-4.8879294469766554</v>
      </c>
      <c r="W34">
        <f t="shared" si="27"/>
        <v>-5.2244016835978684</v>
      </c>
      <c r="X34">
        <f t="shared" si="27"/>
        <v>-5.2756949779854194</v>
      </c>
      <c r="Y34">
        <f t="shared" si="27"/>
        <v>-4.8879294469766554</v>
      </c>
      <c r="Z34">
        <f t="shared" si="27"/>
        <v>-5.3869206130956435</v>
      </c>
      <c r="AA34">
        <f t="shared" si="27"/>
        <v>-5.0012581322836587</v>
      </c>
      <c r="AB34">
        <f t="shared" si="27"/>
        <v>-4.9242970911475306</v>
      </c>
      <c r="AC34">
        <f t="shared" si="27"/>
        <v>-4.9620374191303771</v>
      </c>
      <c r="AD34">
        <f t="shared" si="27"/>
        <v>-5.9175488641578138</v>
      </c>
      <c r="AE34">
        <f t="shared" si="27"/>
        <v>-5.5810766275366008</v>
      </c>
      <c r="AF34">
        <f t="shared" si="27"/>
        <v>-5.4475452349120781</v>
      </c>
      <c r="AG34">
        <f t="shared" si="27"/>
        <v>-5.3297621992556952</v>
      </c>
      <c r="AH34">
        <f t="shared" si="27"/>
        <v>-4.8528381271653851</v>
      </c>
      <c r="AI34">
        <f t="shared" si="27"/>
        <v>-5.5810766275366008</v>
      </c>
      <c r="AJ34">
        <f t="shared" si="27"/>
        <v>-6.0229093798156406</v>
      </c>
      <c r="AK34">
        <f t="shared" si="27"/>
        <v>-4.723626395685379</v>
      </c>
      <c r="AL34">
        <f t="shared" si="27"/>
        <v>-4.8879294469766554</v>
      </c>
      <c r="AM34">
        <f t="shared" si="27"/>
        <v>-4.7543980543521327</v>
      </c>
      <c r="AN34">
        <f t="shared" si="27"/>
        <v>-4.9620374191303771</v>
      </c>
      <c r="AO34">
        <f t="shared" si="27"/>
        <v>-5.4475452349120781</v>
      </c>
      <c r="AP34">
        <f t="shared" si="27"/>
        <v>-4.6937734325356981</v>
      </c>
      <c r="AQ34">
        <f t="shared" si="27"/>
        <v>-4.582547797425474</v>
      </c>
      <c r="AR34">
        <f t="shared" si="27"/>
        <v>-5.4475452349120781</v>
      </c>
      <c r="AS34">
        <f t="shared" si="27"/>
        <v>-5.2756949779854194</v>
      </c>
      <c r="AT34">
        <f t="shared" si="27"/>
        <v>-5.4475452349120781</v>
      </c>
      <c r="AU34">
        <f t="shared" si="27"/>
        <v>-5.0012581322836587</v>
      </c>
      <c r="AV34">
        <f t="shared" si="27"/>
        <v>-5.08463974122271</v>
      </c>
      <c r="AW34">
        <f t="shared" si="27"/>
        <v>-4.9620374191303771</v>
      </c>
      <c r="AX34">
        <f t="shared" si="27"/>
        <v>-4.9620374191303771</v>
      </c>
      <c r="AY34">
        <f t="shared" si="27"/>
        <v>-4.6647858956624457</v>
      </c>
      <c r="AZ34">
        <f t="shared" si="27"/>
        <v>-4.8528381271653851</v>
      </c>
      <c r="BA34">
        <f t="shared" si="27"/>
        <v>-4.3699863554418013</v>
      </c>
      <c r="BB34">
        <f t="shared" si="27"/>
        <v>-4.19478226641671</v>
      </c>
      <c r="BC34">
        <f t="shared" si="27"/>
        <v>-4.4134714673815401</v>
      </c>
      <c r="BD34">
        <f t="shared" si="27"/>
        <v>-4.092999572106768</v>
      </c>
      <c r="BE34">
        <f t="shared" si="27"/>
        <v>-3.7314975874197196</v>
      </c>
      <c r="BF34">
        <f t="shared" si="27"/>
        <v>-3.6454229786484769</v>
      </c>
      <c r="BG34">
        <f t="shared" si="27"/>
        <v>-3.5287860749227158</v>
      </c>
      <c r="BH34">
        <f t="shared" si="27"/>
        <v>-3.4326422143698134</v>
      </c>
      <c r="BI34">
        <f t="shared" si="27"/>
        <v>-3.4494493326861946</v>
      </c>
      <c r="BJ34">
        <f t="shared" si="27"/>
        <v>-3.1831813547382302</v>
      </c>
      <c r="BK34">
        <f t="shared" si="27"/>
        <v>-2.8356388943627704</v>
      </c>
      <c r="BL34">
        <f t="shared" si="27"/>
        <v>-2.7229657318586575</v>
      </c>
      <c r="BM34">
        <f t="shared" si="27"/>
        <v>-2.4580825743716828</v>
      </c>
      <c r="BN34">
        <f t="shared" si="27"/>
        <v>-2.3368115686635806</v>
      </c>
      <c r="BO34">
        <f t="shared" si="27"/>
        <v>-2.03186983406927</v>
      </c>
      <c r="BP34">
        <f t="shared" si="27"/>
        <v>-1.7617956738070697</v>
      </c>
      <c r="BQ34">
        <f t="shared" si="27"/>
        <v>-1.6027309791773823</v>
      </c>
      <c r="BR34">
        <f t="shared" si="27"/>
        <v>-1.3990264848953946</v>
      </c>
      <c r="BS34">
        <f t="shared" si="27"/>
        <v>-1.1954849266982233</v>
      </c>
      <c r="BT34">
        <f t="shared" si="27"/>
        <v>-0.99976012042790996</v>
      </c>
      <c r="BU34">
        <f t="shared" si="27"/>
        <v>-0.61623598862997864</v>
      </c>
    </row>
    <row r="36" spans="2:261" x14ac:dyDescent="0.45">
      <c r="K36" t="s">
        <v>2</v>
      </c>
      <c r="L36">
        <v>0</v>
      </c>
      <c r="M36">
        <f>L36+180/66</f>
        <v>2.7272727272727271</v>
      </c>
      <c r="N36">
        <f t="shared" ref="N36:BY36" si="28">M36+180/66</f>
        <v>5.4545454545454541</v>
      </c>
      <c r="O36">
        <f t="shared" si="28"/>
        <v>8.1818181818181817</v>
      </c>
      <c r="P36">
        <f t="shared" si="28"/>
        <v>10.909090909090908</v>
      </c>
      <c r="Q36">
        <f t="shared" si="28"/>
        <v>13.636363636363635</v>
      </c>
      <c r="R36">
        <f t="shared" si="28"/>
        <v>16.363636363636363</v>
      </c>
      <c r="S36">
        <f t="shared" si="28"/>
        <v>19.09090909090909</v>
      </c>
      <c r="T36">
        <f t="shared" si="28"/>
        <v>21.818181818181817</v>
      </c>
      <c r="U36">
        <f t="shared" si="28"/>
        <v>24.545454545454543</v>
      </c>
      <c r="V36">
        <f t="shared" si="28"/>
        <v>27.27272727272727</v>
      </c>
      <c r="W36">
        <f t="shared" si="28"/>
        <v>29.999999999999996</v>
      </c>
      <c r="X36">
        <f t="shared" si="28"/>
        <v>32.727272727272727</v>
      </c>
      <c r="Y36">
        <f t="shared" si="28"/>
        <v>35.454545454545453</v>
      </c>
      <c r="Z36">
        <f t="shared" si="28"/>
        <v>38.18181818181818</v>
      </c>
      <c r="AA36">
        <f t="shared" si="28"/>
        <v>40.909090909090907</v>
      </c>
      <c r="AB36">
        <f t="shared" si="28"/>
        <v>43.636363636363633</v>
      </c>
      <c r="AC36">
        <f t="shared" si="28"/>
        <v>46.36363636363636</v>
      </c>
      <c r="AD36">
        <f t="shared" si="28"/>
        <v>49.090909090909086</v>
      </c>
      <c r="AE36">
        <f t="shared" si="28"/>
        <v>51.818181818181813</v>
      </c>
      <c r="AF36">
        <f t="shared" si="28"/>
        <v>54.54545454545454</v>
      </c>
      <c r="AG36">
        <f t="shared" si="28"/>
        <v>57.272727272727266</v>
      </c>
      <c r="AH36">
        <f t="shared" si="28"/>
        <v>59.999999999999993</v>
      </c>
      <c r="AI36">
        <f t="shared" si="28"/>
        <v>62.72727272727272</v>
      </c>
      <c r="AJ36">
        <f t="shared" si="28"/>
        <v>65.454545454545453</v>
      </c>
      <c r="AK36">
        <f t="shared" si="28"/>
        <v>68.181818181818187</v>
      </c>
      <c r="AL36">
        <f t="shared" si="28"/>
        <v>70.909090909090921</v>
      </c>
      <c r="AM36">
        <f t="shared" si="28"/>
        <v>73.636363636363654</v>
      </c>
      <c r="AN36">
        <f t="shared" si="28"/>
        <v>76.363636363636388</v>
      </c>
      <c r="AO36">
        <f t="shared" si="28"/>
        <v>79.090909090909122</v>
      </c>
      <c r="AP36">
        <f t="shared" si="28"/>
        <v>81.818181818181856</v>
      </c>
      <c r="AQ36">
        <f t="shared" si="28"/>
        <v>84.545454545454589</v>
      </c>
      <c r="AR36">
        <f t="shared" si="28"/>
        <v>87.272727272727323</v>
      </c>
      <c r="AS36">
        <f t="shared" si="28"/>
        <v>90.000000000000057</v>
      </c>
      <c r="AT36">
        <f t="shared" si="28"/>
        <v>92.727272727272791</v>
      </c>
      <c r="AU36">
        <f t="shared" si="28"/>
        <v>95.454545454545524</v>
      </c>
      <c r="AV36">
        <f t="shared" si="28"/>
        <v>98.181818181818258</v>
      </c>
      <c r="AW36">
        <f t="shared" si="28"/>
        <v>100.90909090909099</v>
      </c>
      <c r="AX36">
        <f t="shared" si="28"/>
        <v>103.63636363636373</v>
      </c>
      <c r="AY36">
        <f t="shared" si="28"/>
        <v>106.36363636363646</v>
      </c>
      <c r="AZ36">
        <f t="shared" si="28"/>
        <v>109.09090909090919</v>
      </c>
      <c r="BA36">
        <f t="shared" si="28"/>
        <v>111.81818181818193</v>
      </c>
      <c r="BB36">
        <f t="shared" si="28"/>
        <v>114.54545454545466</v>
      </c>
      <c r="BC36">
        <f t="shared" si="28"/>
        <v>117.27272727272739</v>
      </c>
      <c r="BD36">
        <f t="shared" si="28"/>
        <v>120.00000000000013</v>
      </c>
      <c r="BE36">
        <f t="shared" si="28"/>
        <v>122.72727272727286</v>
      </c>
      <c r="BF36">
        <f t="shared" si="28"/>
        <v>125.4545454545456</v>
      </c>
      <c r="BG36">
        <f t="shared" si="28"/>
        <v>128.18181818181833</v>
      </c>
      <c r="BH36">
        <f t="shared" si="28"/>
        <v>130.90909090909105</v>
      </c>
      <c r="BI36">
        <f t="shared" si="28"/>
        <v>133.63636363636377</v>
      </c>
      <c r="BJ36">
        <f t="shared" si="28"/>
        <v>136.36363636363649</v>
      </c>
      <c r="BK36">
        <f t="shared" si="28"/>
        <v>139.09090909090921</v>
      </c>
      <c r="BL36">
        <f t="shared" si="28"/>
        <v>141.81818181818193</v>
      </c>
      <c r="BM36">
        <f t="shared" si="28"/>
        <v>144.54545454545465</v>
      </c>
      <c r="BN36">
        <f t="shared" si="28"/>
        <v>147.27272727272737</v>
      </c>
      <c r="BO36">
        <f t="shared" si="28"/>
        <v>150.00000000000009</v>
      </c>
      <c r="BP36">
        <f t="shared" si="28"/>
        <v>152.7272727272728</v>
      </c>
      <c r="BQ36">
        <f t="shared" si="28"/>
        <v>155.45454545454552</v>
      </c>
      <c r="BR36">
        <f t="shared" si="28"/>
        <v>158.18181818181824</v>
      </c>
      <c r="BS36">
        <f t="shared" si="28"/>
        <v>160.90909090909096</v>
      </c>
      <c r="BT36">
        <f t="shared" si="28"/>
        <v>163.63636363636368</v>
      </c>
      <c r="BU36">
        <f t="shared" si="28"/>
        <v>166.3636363636364</v>
      </c>
      <c r="BV36">
        <f t="shared" si="28"/>
        <v>169.09090909090912</v>
      </c>
      <c r="BW36">
        <f t="shared" si="28"/>
        <v>171.81818181818184</v>
      </c>
      <c r="BX36">
        <f t="shared" si="28"/>
        <v>174.54545454545456</v>
      </c>
      <c r="BY36">
        <f t="shared" si="28"/>
        <v>177.27272727272728</v>
      </c>
      <c r="BZ36">
        <f>BY36+180/66</f>
        <v>180</v>
      </c>
    </row>
    <row r="37" spans="2:261" x14ac:dyDescent="0.45">
      <c r="K37" t="s">
        <v>9</v>
      </c>
      <c r="L37">
        <f>1/(273.15+L36)</f>
        <v>3.6609921288669233E-3</v>
      </c>
      <c r="M37">
        <f t="shared" ref="M37:BX37" si="29">1/(273.15+M36)</f>
        <v>3.6248002240785592E-3</v>
      </c>
      <c r="N37">
        <f t="shared" si="29"/>
        <v>3.5893168877359572E-3</v>
      </c>
      <c r="O37">
        <f t="shared" si="29"/>
        <v>3.5545215129336115E-3</v>
      </c>
      <c r="P37">
        <f t="shared" si="29"/>
        <v>3.5203942841598259E-3</v>
      </c>
      <c r="Q37">
        <f t="shared" si="29"/>
        <v>3.4869161396668415E-3</v>
      </c>
      <c r="R37">
        <f t="shared" si="29"/>
        <v>3.4540687359678459E-3</v>
      </c>
      <c r="S37">
        <f t="shared" si="29"/>
        <v>3.421834414321933E-3</v>
      </c>
      <c r="T37">
        <f t="shared" si="29"/>
        <v>3.3901961690783293E-3</v>
      </c>
      <c r="U37">
        <f t="shared" si="29"/>
        <v>3.3591376177606767E-3</v>
      </c>
      <c r="V37">
        <f t="shared" si="29"/>
        <v>3.3286429727807793E-3</v>
      </c>
      <c r="W37">
        <f t="shared" si="29"/>
        <v>3.298697014679202E-3</v>
      </c>
      <c r="X37">
        <f t="shared" si="29"/>
        <v>3.2692850667974381E-3</v>
      </c>
      <c r="Y37">
        <f t="shared" si="29"/>
        <v>3.2403929712930646E-3</v>
      </c>
      <c r="Z37">
        <f t="shared" si="29"/>
        <v>3.2120070664155465E-3</v>
      </c>
      <c r="AA37">
        <f t="shared" si="29"/>
        <v>3.1841141649660608E-3</v>
      </c>
      <c r="AB37">
        <f t="shared" si="29"/>
        <v>3.156701533869973E-3</v>
      </c>
      <c r="AC37">
        <f t="shared" si="29"/>
        <v>3.1297568747954991E-3</v>
      </c>
      <c r="AD37">
        <f t="shared" si="29"/>
        <v>3.103268305756563E-3</v>
      </c>
      <c r="AE37">
        <f t="shared" si="29"/>
        <v>3.0772243436420353E-3</v>
      </c>
      <c r="AF37">
        <f t="shared" si="29"/>
        <v>3.0516138876173831E-3</v>
      </c>
      <c r="AG37">
        <f t="shared" si="29"/>
        <v>3.0264262033483282E-3</v>
      </c>
      <c r="AH37">
        <f t="shared" si="29"/>
        <v>3.0016509079993999E-3</v>
      </c>
      <c r="AI37">
        <f t="shared" si="29"/>
        <v>2.9772779559633523E-3</v>
      </c>
      <c r="AJ37">
        <f t="shared" si="29"/>
        <v>2.9532976252802279E-3</v>
      </c>
      <c r="AK37">
        <f t="shared" si="29"/>
        <v>2.9297005047074962E-3</v>
      </c>
      <c r="AL37">
        <f t="shared" si="29"/>
        <v>2.9064774814051499E-3</v>
      </c>
      <c r="AM37">
        <f t="shared" si="29"/>
        <v>2.8836197292018929E-3</v>
      </c>
      <c r="AN37">
        <f t="shared" si="29"/>
        <v>2.8611186974106875E-3</v>
      </c>
      <c r="AO37">
        <f t="shared" si="29"/>
        <v>2.8389661001638855E-3</v>
      </c>
      <c r="AP37">
        <f t="shared" si="29"/>
        <v>2.8171539062399956E-3</v>
      </c>
      <c r="AQ37">
        <f t="shared" si="29"/>
        <v>2.7956743293558509E-3</v>
      </c>
      <c r="AR37">
        <f t="shared" si="29"/>
        <v>2.7745198188995246E-3</v>
      </c>
      <c r="AS37">
        <f t="shared" si="29"/>
        <v>2.7536830510808204E-3</v>
      </c>
      <c r="AT37">
        <f t="shared" si="29"/>
        <v>2.7331569204775566E-3</v>
      </c>
      <c r="AU37">
        <f t="shared" si="29"/>
        <v>2.7129345319571356E-3</v>
      </c>
      <c r="AV37">
        <f t="shared" si="29"/>
        <v>2.6930091929541085E-3</v>
      </c>
      <c r="AW37">
        <f t="shared" si="29"/>
        <v>2.6733744060855719E-3</v>
      </c>
      <c r="AX37">
        <f t="shared" si="29"/>
        <v>2.6540238620872685E-3</v>
      </c>
      <c r="AY37">
        <f t="shared" si="29"/>
        <v>2.6349514330542673E-3</v>
      </c>
      <c r="AZ37">
        <f t="shared" si="29"/>
        <v>2.6161511659710079E-3</v>
      </c>
      <c r="BA37">
        <f t="shared" si="29"/>
        <v>2.5976172765163584E-3</v>
      </c>
      <c r="BB37">
        <f t="shared" si="29"/>
        <v>2.5793441431301509E-3</v>
      </c>
      <c r="BC37">
        <f t="shared" si="29"/>
        <v>2.5613263013283963E-3</v>
      </c>
      <c r="BD37">
        <f t="shared" si="29"/>
        <v>2.5435584382551184E-3</v>
      </c>
      <c r="BE37">
        <f t="shared" si="29"/>
        <v>2.5260353874593817E-3</v>
      </c>
      <c r="BF37">
        <f t="shared" si="29"/>
        <v>2.5087521238867402E-3</v>
      </c>
      <c r="BG37">
        <f t="shared" si="29"/>
        <v>2.4917037590748976E-3</v>
      </c>
      <c r="BH37">
        <f t="shared" si="29"/>
        <v>2.4748855365439343E-3</v>
      </c>
      <c r="BI37">
        <f t="shared" si="29"/>
        <v>2.4582928273719725E-3</v>
      </c>
      <c r="BJ37">
        <f t="shared" si="29"/>
        <v>2.4419211259476313E-3</v>
      </c>
      <c r="BK37">
        <f t="shared" si="29"/>
        <v>2.4257660458910824E-3</v>
      </c>
      <c r="BL37">
        <f t="shared" si="29"/>
        <v>2.4098233161359574E-3</v>
      </c>
      <c r="BM37">
        <f t="shared" si="29"/>
        <v>2.3940887771647457E-3</v>
      </c>
      <c r="BN37">
        <f t="shared" si="29"/>
        <v>2.3785583773907209E-3</v>
      </c>
      <c r="BO37">
        <f t="shared" si="29"/>
        <v>2.3632281696797821E-3</v>
      </c>
      <c r="BP37">
        <f t="shared" si="29"/>
        <v>2.3480943080059339E-3</v>
      </c>
      <c r="BQ37">
        <f t="shared" si="29"/>
        <v>2.3331530442344604E-3</v>
      </c>
      <c r="BR37">
        <f t="shared" si="29"/>
        <v>2.3184007250271355E-3</v>
      </c>
      <c r="BS37">
        <f t="shared" si="29"/>
        <v>2.303833788864105E-3</v>
      </c>
      <c r="BT37">
        <f t="shared" si="29"/>
        <v>2.2894487631773385E-3</v>
      </c>
      <c r="BU37">
        <f t="shared" si="29"/>
        <v>2.2752422615908083E-3</v>
      </c>
      <c r="BV37">
        <f t="shared" si="29"/>
        <v>2.2612109812627833E-3</v>
      </c>
      <c r="BW37">
        <f t="shared" si="29"/>
        <v>2.2473517003258657E-3</v>
      </c>
      <c r="BX37">
        <f t="shared" si="29"/>
        <v>2.2336612754205883E-3</v>
      </c>
      <c r="BY37">
        <f t="shared" ref="BY37:BZ37" si="30">1/(273.15+BY36)</f>
        <v>2.2201366393186199E-3</v>
      </c>
      <c r="BZ37">
        <f t="shared" si="30"/>
        <v>2.2067747986317999E-3</v>
      </c>
    </row>
    <row r="38" spans="2:261" x14ac:dyDescent="0.45">
      <c r="B38">
        <v>9</v>
      </c>
      <c r="C38" t="s">
        <v>0</v>
      </c>
      <c r="D38">
        <v>9</v>
      </c>
      <c r="E38">
        <v>0</v>
      </c>
      <c r="F38">
        <v>1</v>
      </c>
      <c r="G38">
        <v>13</v>
      </c>
      <c r="H38">
        <v>0</v>
      </c>
      <c r="I38">
        <v>180</v>
      </c>
      <c r="J38">
        <v>0</v>
      </c>
      <c r="K38" t="s">
        <v>1</v>
      </c>
      <c r="L38">
        <v>33</v>
      </c>
      <c r="M38">
        <v>12</v>
      </c>
      <c r="N38">
        <v>20</v>
      </c>
      <c r="O38">
        <v>17</v>
      </c>
      <c r="P38">
        <v>16</v>
      </c>
      <c r="Q38">
        <v>19</v>
      </c>
      <c r="R38">
        <v>20</v>
      </c>
      <c r="S38">
        <v>20</v>
      </c>
      <c r="T38">
        <v>44</v>
      </c>
      <c r="U38">
        <v>21</v>
      </c>
      <c r="V38">
        <v>13</v>
      </c>
      <c r="W38">
        <v>22</v>
      </c>
      <c r="X38">
        <v>16</v>
      </c>
      <c r="Y38">
        <v>11</v>
      </c>
      <c r="Z38">
        <v>25</v>
      </c>
      <c r="AA38">
        <v>26</v>
      </c>
      <c r="AB38">
        <v>18</v>
      </c>
      <c r="AC38">
        <v>20</v>
      </c>
      <c r="AD38">
        <v>24</v>
      </c>
      <c r="AE38">
        <v>37</v>
      </c>
      <c r="AF38">
        <v>23</v>
      </c>
      <c r="AG38">
        <v>17</v>
      </c>
      <c r="AH38">
        <v>12</v>
      </c>
      <c r="AI38">
        <v>26</v>
      </c>
      <c r="AJ38">
        <v>24</v>
      </c>
      <c r="AK38">
        <v>32</v>
      </c>
      <c r="AL38">
        <v>24</v>
      </c>
      <c r="AM38">
        <v>15</v>
      </c>
      <c r="AN38">
        <v>21</v>
      </c>
      <c r="AO38">
        <v>16</v>
      </c>
      <c r="AP38">
        <v>26</v>
      </c>
      <c r="AQ38">
        <v>22</v>
      </c>
      <c r="AR38">
        <v>29</v>
      </c>
      <c r="AS38">
        <v>32</v>
      </c>
      <c r="AT38">
        <v>17</v>
      </c>
      <c r="AU38">
        <v>20</v>
      </c>
      <c r="AV38">
        <v>26</v>
      </c>
      <c r="AW38">
        <v>19</v>
      </c>
      <c r="AX38">
        <v>35</v>
      </c>
      <c r="AY38">
        <v>12</v>
      </c>
      <c r="AZ38">
        <v>17</v>
      </c>
      <c r="BA38">
        <v>19</v>
      </c>
      <c r="BB38">
        <v>33</v>
      </c>
      <c r="BC38">
        <v>27</v>
      </c>
      <c r="BD38">
        <v>41</v>
      </c>
      <c r="BE38">
        <v>35</v>
      </c>
      <c r="BF38">
        <v>39</v>
      </c>
      <c r="BG38">
        <v>46</v>
      </c>
      <c r="BH38">
        <v>50</v>
      </c>
      <c r="BI38">
        <v>56</v>
      </c>
      <c r="BJ38">
        <v>51</v>
      </c>
      <c r="BK38">
        <v>81</v>
      </c>
      <c r="BL38">
        <v>89</v>
      </c>
      <c r="BM38">
        <v>105</v>
      </c>
      <c r="BN38">
        <v>118</v>
      </c>
      <c r="BO38">
        <v>154</v>
      </c>
      <c r="BP38">
        <v>179</v>
      </c>
      <c r="BQ38">
        <v>224</v>
      </c>
      <c r="BR38">
        <v>270</v>
      </c>
      <c r="BS38">
        <v>371</v>
      </c>
      <c r="BT38">
        <v>420</v>
      </c>
      <c r="BU38">
        <v>582</v>
      </c>
      <c r="BV38">
        <v>640</v>
      </c>
      <c r="BW38">
        <v>703</v>
      </c>
      <c r="BX38">
        <v>908</v>
      </c>
      <c r="BY38">
        <v>1168</v>
      </c>
      <c r="BZ38">
        <v>1578</v>
      </c>
      <c r="CA38">
        <v>1891</v>
      </c>
      <c r="CB38">
        <v>2069</v>
      </c>
      <c r="CC38">
        <v>2268</v>
      </c>
      <c r="CD38">
        <v>2438</v>
      </c>
      <c r="CE38">
        <v>2499</v>
      </c>
      <c r="CF38">
        <v>2645</v>
      </c>
      <c r="CG38">
        <v>2655</v>
      </c>
      <c r="CH38">
        <v>2670</v>
      </c>
      <c r="CI38">
        <v>2756</v>
      </c>
      <c r="CJ38">
        <v>2686</v>
      </c>
      <c r="CK38">
        <v>2855</v>
      </c>
      <c r="CL38">
        <v>2697</v>
      </c>
      <c r="CM38">
        <v>2761</v>
      </c>
      <c r="CN38">
        <v>2641</v>
      </c>
      <c r="CO38">
        <v>2681</v>
      </c>
      <c r="CP38">
        <v>2594</v>
      </c>
      <c r="CQ38">
        <v>2530</v>
      </c>
      <c r="CR38">
        <v>2533</v>
      </c>
      <c r="CS38">
        <v>2523</v>
      </c>
      <c r="CT38">
        <v>2457</v>
      </c>
      <c r="CU38">
        <v>2413</v>
      </c>
      <c r="CV38">
        <v>2412</v>
      </c>
      <c r="CW38">
        <v>2382</v>
      </c>
      <c r="CX38">
        <v>2260</v>
      </c>
      <c r="CY38">
        <v>2324</v>
      </c>
      <c r="CZ38">
        <v>2273</v>
      </c>
      <c r="DA38">
        <v>2162</v>
      </c>
      <c r="DB38">
        <v>2187</v>
      </c>
      <c r="DC38">
        <v>2069</v>
      </c>
      <c r="DD38">
        <v>2091</v>
      </c>
      <c r="DE38">
        <v>2086</v>
      </c>
      <c r="DF38">
        <v>2030</v>
      </c>
      <c r="DG38">
        <v>1993</v>
      </c>
      <c r="DH38">
        <v>2008</v>
      </c>
      <c r="DI38">
        <v>1892</v>
      </c>
      <c r="DJ38">
        <v>1869</v>
      </c>
      <c r="DK38">
        <v>1843</v>
      </c>
      <c r="DL38">
        <v>1952</v>
      </c>
      <c r="DM38">
        <v>1800</v>
      </c>
      <c r="DN38">
        <v>1760</v>
      </c>
      <c r="DO38">
        <v>1755</v>
      </c>
      <c r="DP38">
        <v>1855</v>
      </c>
      <c r="DQ38">
        <v>1717</v>
      </c>
      <c r="DR38">
        <v>1768</v>
      </c>
      <c r="DS38">
        <v>1718</v>
      </c>
      <c r="DT38">
        <v>1708</v>
      </c>
      <c r="DU38">
        <v>1596</v>
      </c>
      <c r="DV38">
        <v>1593</v>
      </c>
      <c r="DW38">
        <v>1570</v>
      </c>
      <c r="DX38">
        <v>1554</v>
      </c>
      <c r="DY38">
        <v>1572</v>
      </c>
      <c r="DZ38">
        <v>1587</v>
      </c>
      <c r="EA38">
        <v>1529</v>
      </c>
      <c r="EB38">
        <v>1585</v>
      </c>
      <c r="EC38">
        <v>1545</v>
      </c>
      <c r="ED38">
        <v>1502</v>
      </c>
      <c r="EE38">
        <v>1492</v>
      </c>
      <c r="EF38">
        <v>1423</v>
      </c>
      <c r="EG38">
        <v>1433</v>
      </c>
      <c r="EH38">
        <v>1370</v>
      </c>
      <c r="EI38">
        <v>1447</v>
      </c>
      <c r="EJ38">
        <v>1463</v>
      </c>
      <c r="EK38">
        <v>1432</v>
      </c>
      <c r="EL38">
        <v>1457</v>
      </c>
      <c r="EM38">
        <v>1407</v>
      </c>
      <c r="EN38">
        <v>1315</v>
      </c>
      <c r="EO38">
        <v>1374</v>
      </c>
      <c r="EP38">
        <v>1319</v>
      </c>
      <c r="EQ38">
        <v>1359</v>
      </c>
      <c r="ER38">
        <v>1252</v>
      </c>
      <c r="ES38">
        <v>1372</v>
      </c>
      <c r="ET38">
        <v>1333</v>
      </c>
      <c r="EU38">
        <v>1223</v>
      </c>
      <c r="EV38">
        <v>1265</v>
      </c>
      <c r="EW38">
        <v>1220</v>
      </c>
      <c r="EX38">
        <v>1203</v>
      </c>
      <c r="EY38">
        <v>1211</v>
      </c>
      <c r="EZ38">
        <v>1207</v>
      </c>
      <c r="FA38">
        <v>1213</v>
      </c>
      <c r="FB38">
        <v>1170</v>
      </c>
      <c r="FC38">
        <v>1162</v>
      </c>
      <c r="FD38">
        <v>1136</v>
      </c>
      <c r="FE38">
        <v>1215</v>
      </c>
      <c r="FF38">
        <v>1198</v>
      </c>
      <c r="FG38">
        <v>1150</v>
      </c>
      <c r="FH38">
        <v>1078</v>
      </c>
      <c r="FI38">
        <v>1151</v>
      </c>
      <c r="FJ38">
        <v>1106</v>
      </c>
      <c r="FK38">
        <v>1128</v>
      </c>
      <c r="FL38">
        <v>1041</v>
      </c>
      <c r="FM38">
        <v>1106</v>
      </c>
      <c r="FN38">
        <v>1017</v>
      </c>
      <c r="FO38">
        <v>1002</v>
      </c>
      <c r="FP38">
        <v>1116</v>
      </c>
      <c r="FQ38">
        <v>1071</v>
      </c>
      <c r="FR38">
        <v>1036</v>
      </c>
      <c r="FS38">
        <v>1054</v>
      </c>
      <c r="FT38">
        <v>971</v>
      </c>
      <c r="FU38">
        <v>983</v>
      </c>
      <c r="FV38">
        <v>962</v>
      </c>
      <c r="FW38">
        <v>998</v>
      </c>
      <c r="FX38">
        <v>956</v>
      </c>
      <c r="FY38">
        <v>981</v>
      </c>
      <c r="FZ38">
        <v>1019</v>
      </c>
      <c r="GA38">
        <v>936</v>
      </c>
      <c r="GB38">
        <v>954</v>
      </c>
      <c r="GC38">
        <v>1009</v>
      </c>
      <c r="GD38">
        <v>933</v>
      </c>
      <c r="GE38">
        <v>940</v>
      </c>
      <c r="GF38">
        <v>957</v>
      </c>
      <c r="GG38">
        <v>936</v>
      </c>
      <c r="GH38">
        <v>991</v>
      </c>
      <c r="GI38">
        <v>904</v>
      </c>
      <c r="GJ38">
        <v>939</v>
      </c>
      <c r="GK38">
        <v>878</v>
      </c>
      <c r="GL38">
        <v>876</v>
      </c>
      <c r="GM38">
        <v>921</v>
      </c>
      <c r="GN38">
        <v>903</v>
      </c>
      <c r="GO38">
        <v>909</v>
      </c>
      <c r="GP38">
        <v>900</v>
      </c>
      <c r="GQ38">
        <v>825</v>
      </c>
      <c r="GR38">
        <v>877</v>
      </c>
      <c r="GS38">
        <v>817</v>
      </c>
      <c r="GT38">
        <v>848</v>
      </c>
      <c r="GU38">
        <v>856</v>
      </c>
      <c r="GV38">
        <v>873</v>
      </c>
      <c r="GW38">
        <v>794</v>
      </c>
      <c r="GX38">
        <v>830</v>
      </c>
      <c r="GY38">
        <v>828</v>
      </c>
      <c r="GZ38">
        <v>812</v>
      </c>
      <c r="HA38">
        <v>813</v>
      </c>
      <c r="HB38">
        <v>741</v>
      </c>
      <c r="HC38">
        <v>822</v>
      </c>
      <c r="HD38">
        <v>782</v>
      </c>
      <c r="HE38">
        <v>804</v>
      </c>
      <c r="HF38">
        <v>834</v>
      </c>
      <c r="HG38">
        <v>793</v>
      </c>
      <c r="HH38">
        <v>749</v>
      </c>
      <c r="HI38">
        <v>796</v>
      </c>
      <c r="HJ38">
        <v>714</v>
      </c>
      <c r="HK38">
        <v>762</v>
      </c>
      <c r="HL38">
        <v>733</v>
      </c>
      <c r="HM38">
        <v>755</v>
      </c>
      <c r="HN38">
        <v>722</v>
      </c>
      <c r="HO38">
        <v>753</v>
      </c>
      <c r="HP38">
        <v>754</v>
      </c>
      <c r="HQ38">
        <v>683</v>
      </c>
      <c r="HR38">
        <v>705</v>
      </c>
      <c r="HS38">
        <v>785</v>
      </c>
      <c r="HT38">
        <v>718</v>
      </c>
      <c r="HU38">
        <v>741</v>
      </c>
      <c r="HV38">
        <v>718</v>
      </c>
      <c r="HW38">
        <v>705</v>
      </c>
      <c r="HX38">
        <v>678</v>
      </c>
      <c r="HY38">
        <v>727</v>
      </c>
      <c r="HZ38">
        <v>728</v>
      </c>
      <c r="IA38">
        <v>695</v>
      </c>
      <c r="IB38">
        <v>681</v>
      </c>
      <c r="IC38">
        <v>718</v>
      </c>
      <c r="ID38">
        <v>714</v>
      </c>
      <c r="IE38">
        <v>646</v>
      </c>
      <c r="IF38">
        <v>624</v>
      </c>
      <c r="IG38">
        <v>683</v>
      </c>
      <c r="IH38">
        <v>694</v>
      </c>
      <c r="II38">
        <v>633</v>
      </c>
      <c r="IJ38">
        <v>684</v>
      </c>
      <c r="IK38">
        <v>692</v>
      </c>
      <c r="IL38">
        <v>656</v>
      </c>
      <c r="IM38">
        <v>674</v>
      </c>
      <c r="IN38">
        <v>640</v>
      </c>
      <c r="IO38">
        <v>652</v>
      </c>
      <c r="IP38">
        <v>715</v>
      </c>
      <c r="IQ38">
        <v>643</v>
      </c>
      <c r="IR38">
        <v>674</v>
      </c>
      <c r="IS38">
        <v>676</v>
      </c>
      <c r="IT38">
        <v>638</v>
      </c>
      <c r="IU38">
        <v>631</v>
      </c>
      <c r="IV38">
        <v>663</v>
      </c>
      <c r="IW38">
        <v>675</v>
      </c>
      <c r="IX38">
        <v>623</v>
      </c>
      <c r="IY38">
        <v>608</v>
      </c>
      <c r="IZ38">
        <v>652</v>
      </c>
      <c r="JA38">
        <v>595</v>
      </c>
    </row>
    <row r="39" spans="2:261" x14ac:dyDescent="0.45">
      <c r="K39" t="s">
        <v>10</v>
      </c>
      <c r="L39">
        <f>LN(L38/MAX($L38:$JA38))</f>
        <v>-4.4603195606236303</v>
      </c>
      <c r="M39">
        <f t="shared" ref="M39:BX39" si="31">LN(M38/MAX($L38:$JA38))</f>
        <v>-5.4719204723021102</v>
      </c>
      <c r="N39">
        <f t="shared" si="31"/>
        <v>-4.9610948485361197</v>
      </c>
      <c r="O39">
        <f t="shared" si="31"/>
        <v>-5.1236137780338948</v>
      </c>
      <c r="P39">
        <f t="shared" si="31"/>
        <v>-5.1842383998503294</v>
      </c>
      <c r="Q39">
        <f t="shared" si="31"/>
        <v>-5.0123881429236699</v>
      </c>
      <c r="R39">
        <f t="shared" si="31"/>
        <v>-4.9610948485361197</v>
      </c>
      <c r="S39">
        <f t="shared" si="31"/>
        <v>-4.9610948485361197</v>
      </c>
      <c r="T39">
        <f t="shared" si="31"/>
        <v>-4.1726374881718495</v>
      </c>
      <c r="U39">
        <f t="shared" si="31"/>
        <v>-4.9123046843666875</v>
      </c>
      <c r="V39">
        <f t="shared" si="31"/>
        <v>-5.3918777646285738</v>
      </c>
      <c r="W39">
        <f t="shared" si="31"/>
        <v>-4.8657846687317949</v>
      </c>
      <c r="X39">
        <f t="shared" si="31"/>
        <v>-5.1842383998503294</v>
      </c>
      <c r="Y39">
        <f t="shared" si="31"/>
        <v>-5.5589318492917403</v>
      </c>
      <c r="Z39">
        <f t="shared" si="31"/>
        <v>-4.73795129722191</v>
      </c>
      <c r="AA39">
        <f t="shared" si="31"/>
        <v>-4.6987305840686284</v>
      </c>
      <c r="AB39">
        <f t="shared" si="31"/>
        <v>-5.0664553641939456</v>
      </c>
      <c r="AC39">
        <f t="shared" si="31"/>
        <v>-4.9610948485361197</v>
      </c>
      <c r="AD39">
        <f t="shared" si="31"/>
        <v>-4.7787732917421648</v>
      </c>
      <c r="AE39">
        <f t="shared" si="31"/>
        <v>-4.3459092094458862</v>
      </c>
      <c r="AF39">
        <f t="shared" si="31"/>
        <v>-4.8213329061609613</v>
      </c>
      <c r="AG39">
        <f t="shared" si="31"/>
        <v>-5.1236137780338948</v>
      </c>
      <c r="AH39">
        <f t="shared" si="31"/>
        <v>-5.4719204723021102</v>
      </c>
      <c r="AI39">
        <f t="shared" si="31"/>
        <v>-4.6987305840686284</v>
      </c>
      <c r="AJ39">
        <f t="shared" si="31"/>
        <v>-4.7787732917421648</v>
      </c>
      <c r="AK39">
        <f t="shared" si="31"/>
        <v>-4.491091219290384</v>
      </c>
      <c r="AL39">
        <f t="shared" si="31"/>
        <v>-4.7787732917421648</v>
      </c>
      <c r="AM39">
        <f t="shared" si="31"/>
        <v>-5.2487769209879005</v>
      </c>
      <c r="AN39">
        <f t="shared" si="31"/>
        <v>-4.9123046843666875</v>
      </c>
      <c r="AO39">
        <f t="shared" si="31"/>
        <v>-5.1842383998503294</v>
      </c>
      <c r="AP39">
        <f t="shared" si="31"/>
        <v>-4.6987305840686284</v>
      </c>
      <c r="AQ39">
        <f t="shared" si="31"/>
        <v>-4.8657846687317949</v>
      </c>
      <c r="AR39">
        <f t="shared" si="31"/>
        <v>-4.5895312921036364</v>
      </c>
      <c r="AS39">
        <f t="shared" si="31"/>
        <v>-4.491091219290384</v>
      </c>
      <c r="AT39">
        <f t="shared" si="31"/>
        <v>-5.1236137780338948</v>
      </c>
      <c r="AU39">
        <f t="shared" si="31"/>
        <v>-4.9610948485361197</v>
      </c>
      <c r="AV39">
        <f t="shared" si="31"/>
        <v>-4.6987305840686284</v>
      </c>
      <c r="AW39">
        <f t="shared" si="31"/>
        <v>-5.0123881429236699</v>
      </c>
      <c r="AX39">
        <f t="shared" si="31"/>
        <v>-4.401479060600697</v>
      </c>
      <c r="AY39">
        <f t="shared" si="31"/>
        <v>-5.4719204723021102</v>
      </c>
      <c r="AZ39">
        <f t="shared" si="31"/>
        <v>-5.1236137780338948</v>
      </c>
      <c r="BA39">
        <f t="shared" si="31"/>
        <v>-5.0123881429236699</v>
      </c>
      <c r="BB39">
        <f t="shared" si="31"/>
        <v>-4.4603195606236303</v>
      </c>
      <c r="BC39">
        <f t="shared" si="31"/>
        <v>-4.6609902560857819</v>
      </c>
      <c r="BD39">
        <f t="shared" si="31"/>
        <v>-4.2432550553858031</v>
      </c>
      <c r="BE39">
        <f t="shared" si="31"/>
        <v>-4.401479060600697</v>
      </c>
      <c r="BF39">
        <f t="shared" si="31"/>
        <v>-4.2932654759604638</v>
      </c>
      <c r="BG39">
        <f t="shared" si="31"/>
        <v>-4.1281857256010159</v>
      </c>
      <c r="BH39">
        <f t="shared" si="31"/>
        <v>-4.0448041166619646</v>
      </c>
      <c r="BI39">
        <f t="shared" si="31"/>
        <v>-3.9314754313549614</v>
      </c>
      <c r="BJ39">
        <f t="shared" si="31"/>
        <v>-4.0250014893657848</v>
      </c>
      <c r="BK39">
        <f t="shared" si="31"/>
        <v>-3.5623779674176719</v>
      </c>
      <c r="BL39">
        <f t="shared" si="31"/>
        <v>-3.4681907523579709</v>
      </c>
      <c r="BM39">
        <f t="shared" si="31"/>
        <v>-3.302866771932587</v>
      </c>
      <c r="BN39">
        <f t="shared" si="31"/>
        <v>-3.1861424976244459</v>
      </c>
      <c r="BO39">
        <f t="shared" si="31"/>
        <v>-2.9198745196764815</v>
      </c>
      <c r="BP39">
        <f t="shared" si="31"/>
        <v>-2.7694413162493556</v>
      </c>
      <c r="BQ39">
        <f t="shared" si="31"/>
        <v>-2.5451810702350706</v>
      </c>
      <c r="BR39">
        <f t="shared" si="31"/>
        <v>-2.358405163091736</v>
      </c>
      <c r="BS39">
        <f t="shared" si="31"/>
        <v>-2.0406250594826756</v>
      </c>
      <c r="BT39">
        <f t="shared" si="31"/>
        <v>-1.9165724108126967</v>
      </c>
      <c r="BU39">
        <f t="shared" si="31"/>
        <v>-1.5903566743586728</v>
      </c>
      <c r="BV39">
        <f t="shared" si="31"/>
        <v>-1.4953589457363929</v>
      </c>
      <c r="BW39">
        <f t="shared" si="31"/>
        <v>-1.4014702302794457</v>
      </c>
      <c r="BX39">
        <f t="shared" si="31"/>
        <v>-1.1455827434888173</v>
      </c>
      <c r="BY39">
        <f t="shared" ref="BY39:BZ39" si="32">LN(BY38/MAX($L38:$JA38))</f>
        <v>-0.89377895870193813</v>
      </c>
      <c r="BZ39">
        <f t="shared" si="32"/>
        <v>-0.5929136206842911</v>
      </c>
    </row>
    <row r="41" spans="2:261" x14ac:dyDescent="0.45">
      <c r="K41" t="s">
        <v>2</v>
      </c>
      <c r="L41">
        <v>0</v>
      </c>
      <c r="M41">
        <f>L41+200/71</f>
        <v>2.816901408450704</v>
      </c>
      <c r="N41">
        <f t="shared" ref="N41:BY41" si="33">M41+200/71</f>
        <v>5.6338028169014081</v>
      </c>
      <c r="O41">
        <f t="shared" si="33"/>
        <v>8.4507042253521121</v>
      </c>
      <c r="P41">
        <f t="shared" si="33"/>
        <v>11.267605633802816</v>
      </c>
      <c r="Q41">
        <f t="shared" si="33"/>
        <v>14.08450704225352</v>
      </c>
      <c r="R41">
        <f t="shared" si="33"/>
        <v>16.901408450704224</v>
      </c>
      <c r="S41">
        <f t="shared" si="33"/>
        <v>19.718309859154928</v>
      </c>
      <c r="T41">
        <f t="shared" si="33"/>
        <v>22.535211267605632</v>
      </c>
      <c r="U41">
        <f t="shared" si="33"/>
        <v>25.352112676056336</v>
      </c>
      <c r="V41">
        <f t="shared" si="33"/>
        <v>28.16901408450704</v>
      </c>
      <c r="W41">
        <f t="shared" si="33"/>
        <v>30.985915492957744</v>
      </c>
      <c r="X41">
        <f t="shared" si="33"/>
        <v>33.802816901408448</v>
      </c>
      <c r="Y41">
        <f t="shared" si="33"/>
        <v>36.619718309859152</v>
      </c>
      <c r="Z41">
        <f t="shared" si="33"/>
        <v>39.436619718309856</v>
      </c>
      <c r="AA41">
        <f t="shared" si="33"/>
        <v>42.25352112676056</v>
      </c>
      <c r="AB41">
        <f t="shared" si="33"/>
        <v>45.070422535211264</v>
      </c>
      <c r="AC41">
        <f t="shared" si="33"/>
        <v>47.887323943661968</v>
      </c>
      <c r="AD41">
        <f t="shared" si="33"/>
        <v>50.704225352112672</v>
      </c>
      <c r="AE41">
        <f t="shared" si="33"/>
        <v>53.521126760563376</v>
      </c>
      <c r="AF41">
        <f t="shared" si="33"/>
        <v>56.338028169014081</v>
      </c>
      <c r="AG41">
        <f t="shared" si="33"/>
        <v>59.154929577464785</v>
      </c>
      <c r="AH41">
        <f t="shared" si="33"/>
        <v>61.971830985915489</v>
      </c>
      <c r="AI41">
        <f t="shared" si="33"/>
        <v>64.788732394366193</v>
      </c>
      <c r="AJ41">
        <f t="shared" si="33"/>
        <v>67.605633802816897</v>
      </c>
      <c r="AK41">
        <f t="shared" si="33"/>
        <v>70.422535211267601</v>
      </c>
      <c r="AL41">
        <f t="shared" si="33"/>
        <v>73.239436619718305</v>
      </c>
      <c r="AM41">
        <f t="shared" si="33"/>
        <v>76.056338028169009</v>
      </c>
      <c r="AN41">
        <f t="shared" si="33"/>
        <v>78.873239436619713</v>
      </c>
      <c r="AO41">
        <f t="shared" si="33"/>
        <v>81.690140845070417</v>
      </c>
      <c r="AP41">
        <f t="shared" si="33"/>
        <v>84.507042253521121</v>
      </c>
      <c r="AQ41">
        <f t="shared" si="33"/>
        <v>87.323943661971825</v>
      </c>
      <c r="AR41">
        <f t="shared" si="33"/>
        <v>90.140845070422529</v>
      </c>
      <c r="AS41">
        <f t="shared" si="33"/>
        <v>92.957746478873233</v>
      </c>
      <c r="AT41">
        <f t="shared" si="33"/>
        <v>95.774647887323937</v>
      </c>
      <c r="AU41">
        <f t="shared" si="33"/>
        <v>98.591549295774641</v>
      </c>
      <c r="AV41">
        <f t="shared" si="33"/>
        <v>101.40845070422534</v>
      </c>
      <c r="AW41">
        <f t="shared" si="33"/>
        <v>104.22535211267605</v>
      </c>
      <c r="AX41">
        <f t="shared" si="33"/>
        <v>107.04225352112675</v>
      </c>
      <c r="AY41">
        <f t="shared" si="33"/>
        <v>109.85915492957746</v>
      </c>
      <c r="AZ41">
        <f t="shared" si="33"/>
        <v>112.67605633802816</v>
      </c>
      <c r="BA41">
        <f t="shared" si="33"/>
        <v>115.49295774647887</v>
      </c>
      <c r="BB41">
        <f t="shared" si="33"/>
        <v>118.30985915492957</v>
      </c>
      <c r="BC41">
        <f t="shared" si="33"/>
        <v>121.12676056338027</v>
      </c>
      <c r="BD41">
        <f t="shared" si="33"/>
        <v>123.94366197183098</v>
      </c>
      <c r="BE41">
        <f t="shared" si="33"/>
        <v>126.76056338028168</v>
      </c>
      <c r="BF41">
        <f t="shared" si="33"/>
        <v>129.57746478873239</v>
      </c>
      <c r="BG41">
        <f t="shared" si="33"/>
        <v>132.3943661971831</v>
      </c>
      <c r="BH41">
        <f t="shared" si="33"/>
        <v>135.21126760563379</v>
      </c>
      <c r="BI41">
        <f t="shared" si="33"/>
        <v>138.02816901408448</v>
      </c>
      <c r="BJ41">
        <f t="shared" si="33"/>
        <v>140.84507042253517</v>
      </c>
      <c r="BK41">
        <f t="shared" si="33"/>
        <v>143.66197183098586</v>
      </c>
      <c r="BL41">
        <f t="shared" si="33"/>
        <v>146.47887323943655</v>
      </c>
      <c r="BM41">
        <f t="shared" si="33"/>
        <v>149.29577464788724</v>
      </c>
      <c r="BN41">
        <f t="shared" si="33"/>
        <v>152.11267605633793</v>
      </c>
      <c r="BO41">
        <f t="shared" si="33"/>
        <v>154.92957746478862</v>
      </c>
      <c r="BP41">
        <f t="shared" si="33"/>
        <v>157.74647887323931</v>
      </c>
      <c r="BQ41">
        <f t="shared" si="33"/>
        <v>160.56338028169</v>
      </c>
      <c r="BR41">
        <f t="shared" si="33"/>
        <v>163.38028169014069</v>
      </c>
      <c r="BS41">
        <f t="shared" si="33"/>
        <v>166.19718309859138</v>
      </c>
      <c r="BT41">
        <f t="shared" si="33"/>
        <v>169.01408450704207</v>
      </c>
      <c r="BU41">
        <f t="shared" si="33"/>
        <v>171.83098591549276</v>
      </c>
      <c r="BV41">
        <f t="shared" si="33"/>
        <v>174.64788732394345</v>
      </c>
      <c r="BW41">
        <f t="shared" si="33"/>
        <v>177.46478873239414</v>
      </c>
      <c r="BX41">
        <f t="shared" si="33"/>
        <v>180.28169014084483</v>
      </c>
      <c r="BY41">
        <f t="shared" si="33"/>
        <v>183.09859154929552</v>
      </c>
      <c r="BZ41">
        <f t="shared" ref="BZ41:CE41" si="34">BY41+200/71</f>
        <v>185.91549295774621</v>
      </c>
      <c r="CA41">
        <f t="shared" si="34"/>
        <v>188.7323943661969</v>
      </c>
      <c r="CB41">
        <f t="shared" si="34"/>
        <v>191.54929577464759</v>
      </c>
      <c r="CC41">
        <f t="shared" si="34"/>
        <v>194.36619718309828</v>
      </c>
      <c r="CD41">
        <f t="shared" si="34"/>
        <v>197.18309859154897</v>
      </c>
      <c r="CE41">
        <f t="shared" si="34"/>
        <v>199.99999999999966</v>
      </c>
    </row>
    <row r="42" spans="2:261" x14ac:dyDescent="0.45">
      <c r="K42" t="s">
        <v>9</v>
      </c>
      <c r="L42">
        <f>1/(273.15+L41)</f>
        <v>3.6609921288669233E-3</v>
      </c>
      <c r="M42">
        <f t="shared" ref="M42:BX42" si="35">1/(273.15+M41)</f>
        <v>3.6236229594792196E-3</v>
      </c>
      <c r="N42">
        <f t="shared" si="35"/>
        <v>3.5870089649963507E-3</v>
      </c>
      <c r="O42">
        <f t="shared" si="35"/>
        <v>3.5511274829758449E-3</v>
      </c>
      <c r="P42">
        <f t="shared" si="35"/>
        <v>3.5159567487799384E-3</v>
      </c>
      <c r="Q42">
        <f t="shared" si="35"/>
        <v>3.4814758515518316E-3</v>
      </c>
      <c r="R42">
        <f t="shared" si="35"/>
        <v>3.4476646927572335E-3</v>
      </c>
      <c r="S42">
        <f t="shared" si="35"/>
        <v>3.4145039471184715E-3</v>
      </c>
      <c r="T42">
        <f t="shared" si="35"/>
        <v>3.3819750257816058E-3</v>
      </c>
      <c r="U42">
        <f t="shared" si="35"/>
        <v>3.3500600415690552E-3</v>
      </c>
      <c r="V42">
        <f t="shared" si="35"/>
        <v>3.3187417761812508E-3</v>
      </c>
      <c r="W42">
        <f t="shared" si="35"/>
        <v>3.2880036492209516E-3</v>
      </c>
      <c r="X42">
        <f t="shared" si="35"/>
        <v>3.2578296889231497E-3</v>
      </c>
      <c r="Y42">
        <f t="shared" si="35"/>
        <v>3.2282045044819759E-3</v>
      </c>
      <c r="Z42">
        <f t="shared" si="35"/>
        <v>3.1991132598738828E-3</v>
      </c>
      <c r="AA42">
        <f t="shared" si="35"/>
        <v>3.1705416490835571E-3</v>
      </c>
      <c r="AB42">
        <f t="shared" si="35"/>
        <v>3.1424758726456329E-3</v>
      </c>
      <c r="AC42">
        <f t="shared" si="35"/>
        <v>3.1149026154214006E-3</v>
      </c>
      <c r="AD42">
        <f t="shared" si="35"/>
        <v>3.0878090255353112E-3</v>
      </c>
      <c r="AE42">
        <f t="shared" si="35"/>
        <v>3.0611826944012695E-3</v>
      </c>
      <c r="AF42">
        <f t="shared" si="35"/>
        <v>3.0350116377734987E-3</v>
      </c>
      <c r="AG42">
        <f t="shared" si="35"/>
        <v>3.0092842777611774E-3</v>
      </c>
      <c r="AH42">
        <f t="shared" si="35"/>
        <v>2.9839894257501476E-3</v>
      </c>
      <c r="AI42">
        <f t="shared" si="35"/>
        <v>2.9591162661787599E-3</v>
      </c>
      <c r="AJ42">
        <f t="shared" si="35"/>
        <v>2.9346543411184344E-3</v>
      </c>
      <c r="AK42">
        <f t="shared" si="35"/>
        <v>2.910593535612752E-3</v>
      </c>
      <c r="AL42">
        <f t="shared" si="35"/>
        <v>2.8869240637318986E-3</v>
      </c>
      <c r="AM42">
        <f t="shared" si="35"/>
        <v>2.8636364553020635E-3</v>
      </c>
      <c r="AN42">
        <f t="shared" si="35"/>
        <v>2.8407215432719912E-3</v>
      </c>
      <c r="AO42">
        <f t="shared" si="35"/>
        <v>2.8181704516812771E-3</v>
      </c>
      <c r="AP42">
        <f t="shared" si="35"/>
        <v>2.7959745841972302E-3</v>
      </c>
      <c r="AQ42">
        <f t="shared" si="35"/>
        <v>2.7741256131892092E-3</v>
      </c>
      <c r="AR42">
        <f t="shared" si="35"/>
        <v>2.7526154693112456E-3</v>
      </c>
      <c r="AS42">
        <f t="shared" si="35"/>
        <v>2.7314363315655943E-3</v>
      </c>
      <c r="AT42">
        <f t="shared" si="35"/>
        <v>2.7105806178214955E-3</v>
      </c>
      <c r="AU42">
        <f t="shared" si="35"/>
        <v>2.6900409757650043E-3</v>
      </c>
      <c r="AV42">
        <f t="shared" si="35"/>
        <v>2.6698102742572006E-3</v>
      </c>
      <c r="AW42">
        <f t="shared" si="35"/>
        <v>2.6498815950794312E-3</v>
      </c>
      <c r="AX42">
        <f t="shared" si="35"/>
        <v>2.6302482250455199E-3</v>
      </c>
      <c r="AY42">
        <f t="shared" si="35"/>
        <v>2.6109036484620492E-3</v>
      </c>
      <c r="AZ42">
        <f t="shared" si="35"/>
        <v>2.591841539918923E-3</v>
      </c>
      <c r="BA42">
        <f t="shared" si="35"/>
        <v>2.5730557573934586E-3</v>
      </c>
      <c r="BB42">
        <f t="shared" si="35"/>
        <v>2.5545403356522088E-3</v>
      </c>
      <c r="BC42">
        <f t="shared" si="35"/>
        <v>2.5362894799356283E-3</v>
      </c>
      <c r="BD42">
        <f t="shared" si="35"/>
        <v>2.5182975599115404E-3</v>
      </c>
      <c r="BE42">
        <f t="shared" si="35"/>
        <v>2.5005591038841433E-3</v>
      </c>
      <c r="BF42">
        <f t="shared" si="35"/>
        <v>2.4830687932460528E-3</v>
      </c>
      <c r="BG42">
        <f t="shared" si="35"/>
        <v>2.4658214571615616E-3</v>
      </c>
      <c r="BH42">
        <f t="shared" si="35"/>
        <v>2.4488120674699462E-3</v>
      </c>
      <c r="BI42">
        <f t="shared" si="35"/>
        <v>2.4320357337982751E-3</v>
      </c>
      <c r="BJ42">
        <f t="shared" si="35"/>
        <v>2.4154876988737367E-3</v>
      </c>
      <c r="BK42">
        <f t="shared" si="35"/>
        <v>2.39916333402605E-3</v>
      </c>
      <c r="BL42">
        <f t="shared" si="35"/>
        <v>2.3830581348710219E-3</v>
      </c>
      <c r="BM42">
        <f t="shared" si="35"/>
        <v>2.3671677171668011E-3</v>
      </c>
      <c r="BN42">
        <f t="shared" si="35"/>
        <v>2.3514878128348187E-3</v>
      </c>
      <c r="BO42">
        <f t="shared" si="35"/>
        <v>2.3360142661378288E-3</v>
      </c>
      <c r="BP42">
        <f t="shared" si="35"/>
        <v>2.3207430300078618E-3</v>
      </c>
      <c r="BQ42">
        <f t="shared" si="35"/>
        <v>2.3056701625172732E-3</v>
      </c>
      <c r="BR42">
        <f t="shared" si="35"/>
        <v>2.2907918234864248E-3</v>
      </c>
      <c r="BS42">
        <f t="shared" si="35"/>
        <v>2.2761042712218685E-3</v>
      </c>
      <c r="BT42">
        <f t="shared" si="35"/>
        <v>2.2616038593792067E-3</v>
      </c>
      <c r="BU42">
        <f t="shared" si="35"/>
        <v>2.2472870339451134E-3</v>
      </c>
      <c r="BV42">
        <f t="shared" si="35"/>
        <v>2.2331503303332596E-3</v>
      </c>
      <c r="BW42">
        <f t="shared" si="35"/>
        <v>2.219190370589165E-3</v>
      </c>
      <c r="BX42">
        <f t="shared" si="35"/>
        <v>2.2054038606992388E-3</v>
      </c>
      <c r="BY42">
        <f t="shared" ref="BY42:CE42" si="36">1/(273.15+BY41)</f>
        <v>2.1917875879995012E-3</v>
      </c>
      <c r="BZ42">
        <f t="shared" si="36"/>
        <v>2.1783384186797134E-3</v>
      </c>
      <c r="CA42">
        <f t="shared" si="36"/>
        <v>2.1650532953788322E-3</v>
      </c>
      <c r="CB42">
        <f t="shared" si="36"/>
        <v>2.1519292348679232E-3</v>
      </c>
      <c r="CC42">
        <f t="shared" si="36"/>
        <v>2.1389633258168369E-3</v>
      </c>
      <c r="CD42">
        <f t="shared" si="36"/>
        <v>2.1261527266411445E-3</v>
      </c>
      <c r="CE42">
        <f t="shared" si="36"/>
        <v>2.1134946634259765E-3</v>
      </c>
    </row>
    <row r="43" spans="2:261" x14ac:dyDescent="0.45">
      <c r="B43">
        <v>10</v>
      </c>
      <c r="C43" t="s">
        <v>0</v>
      </c>
      <c r="D43">
        <v>9</v>
      </c>
      <c r="E43">
        <v>0</v>
      </c>
      <c r="F43">
        <v>1</v>
      </c>
      <c r="G43">
        <v>14</v>
      </c>
      <c r="H43">
        <v>0</v>
      </c>
      <c r="I43">
        <v>200</v>
      </c>
      <c r="J43">
        <v>0</v>
      </c>
      <c r="K43" t="s">
        <v>1</v>
      </c>
      <c r="L43">
        <v>27</v>
      </c>
      <c r="M43">
        <v>20</v>
      </c>
      <c r="N43">
        <v>14</v>
      </c>
      <c r="O43">
        <v>24</v>
      </c>
      <c r="P43">
        <v>18</v>
      </c>
      <c r="Q43">
        <v>34</v>
      </c>
      <c r="R43">
        <v>26</v>
      </c>
      <c r="S43">
        <v>22</v>
      </c>
      <c r="T43">
        <v>17</v>
      </c>
      <c r="U43">
        <v>22</v>
      </c>
      <c r="V43">
        <v>36</v>
      </c>
      <c r="W43">
        <v>21</v>
      </c>
      <c r="X43">
        <v>19</v>
      </c>
      <c r="Y43">
        <v>20</v>
      </c>
      <c r="Z43">
        <v>18</v>
      </c>
      <c r="AA43">
        <v>38</v>
      </c>
      <c r="AB43">
        <v>30</v>
      </c>
      <c r="AC43">
        <v>13</v>
      </c>
      <c r="AD43">
        <v>34</v>
      </c>
      <c r="AE43">
        <v>31</v>
      </c>
      <c r="AF43">
        <v>30</v>
      </c>
      <c r="AG43">
        <v>13</v>
      </c>
      <c r="AH43">
        <v>35</v>
      </c>
      <c r="AI43">
        <v>18</v>
      </c>
      <c r="AJ43">
        <v>35</v>
      </c>
      <c r="AK43">
        <v>24</v>
      </c>
      <c r="AL43">
        <v>15</v>
      </c>
      <c r="AM43">
        <v>29</v>
      </c>
      <c r="AN43">
        <v>18</v>
      </c>
      <c r="AO43">
        <v>21</v>
      </c>
      <c r="AP43">
        <v>20</v>
      </c>
      <c r="AQ43">
        <v>20</v>
      </c>
      <c r="AR43">
        <v>26</v>
      </c>
      <c r="AS43">
        <v>28</v>
      </c>
      <c r="AT43">
        <v>23</v>
      </c>
      <c r="AU43">
        <v>28</v>
      </c>
      <c r="AV43">
        <v>20</v>
      </c>
      <c r="AW43">
        <v>24</v>
      </c>
      <c r="AX43">
        <v>23</v>
      </c>
      <c r="AY43">
        <v>23</v>
      </c>
      <c r="AZ43">
        <v>19</v>
      </c>
      <c r="BA43">
        <v>17</v>
      </c>
      <c r="BB43">
        <v>25</v>
      </c>
      <c r="BC43">
        <v>28</v>
      </c>
      <c r="BD43">
        <v>27</v>
      </c>
      <c r="BE43">
        <v>18</v>
      </c>
      <c r="BF43">
        <v>43</v>
      </c>
      <c r="BG43">
        <v>37</v>
      </c>
      <c r="BH43">
        <v>27</v>
      </c>
      <c r="BI43">
        <v>37</v>
      </c>
      <c r="BJ43">
        <v>25</v>
      </c>
      <c r="BK43">
        <v>28</v>
      </c>
      <c r="BL43">
        <v>36</v>
      </c>
      <c r="BM43">
        <v>36</v>
      </c>
      <c r="BN43">
        <v>43</v>
      </c>
      <c r="BO43">
        <v>54</v>
      </c>
      <c r="BP43">
        <v>52</v>
      </c>
      <c r="BQ43">
        <v>67</v>
      </c>
      <c r="BR43">
        <v>86</v>
      </c>
      <c r="BS43">
        <v>87</v>
      </c>
      <c r="BT43">
        <v>113</v>
      </c>
      <c r="BU43">
        <v>147</v>
      </c>
      <c r="BV43">
        <v>190</v>
      </c>
      <c r="BW43">
        <v>229</v>
      </c>
      <c r="BX43">
        <v>247</v>
      </c>
      <c r="BY43">
        <v>321</v>
      </c>
      <c r="BZ43">
        <v>364</v>
      </c>
      <c r="CA43">
        <v>494</v>
      </c>
      <c r="CB43">
        <v>610</v>
      </c>
      <c r="CC43">
        <v>718</v>
      </c>
      <c r="CD43">
        <v>890</v>
      </c>
      <c r="CE43">
        <v>1238</v>
      </c>
      <c r="CF43">
        <v>1422</v>
      </c>
      <c r="CG43">
        <v>1509</v>
      </c>
      <c r="CH43">
        <v>1639</v>
      </c>
      <c r="CI43">
        <v>1817</v>
      </c>
      <c r="CJ43">
        <v>1820</v>
      </c>
      <c r="CK43">
        <v>1888</v>
      </c>
      <c r="CL43">
        <v>1926</v>
      </c>
      <c r="CM43">
        <v>1966</v>
      </c>
      <c r="CN43">
        <v>2008</v>
      </c>
      <c r="CO43">
        <v>2015</v>
      </c>
      <c r="CP43">
        <v>1948</v>
      </c>
      <c r="CQ43">
        <v>1932</v>
      </c>
      <c r="CR43">
        <v>1976</v>
      </c>
      <c r="CS43">
        <v>2013</v>
      </c>
      <c r="CT43">
        <v>1904</v>
      </c>
      <c r="CU43">
        <v>1813</v>
      </c>
      <c r="CV43">
        <v>1827</v>
      </c>
      <c r="CW43">
        <v>1857</v>
      </c>
      <c r="CX43">
        <v>1802</v>
      </c>
      <c r="CY43">
        <v>1764</v>
      </c>
      <c r="CZ43">
        <v>1752</v>
      </c>
      <c r="DA43">
        <v>1760</v>
      </c>
      <c r="DB43">
        <v>1659</v>
      </c>
      <c r="DC43">
        <v>1640</v>
      </c>
      <c r="DD43">
        <v>1658</v>
      </c>
      <c r="DE43">
        <v>1716</v>
      </c>
      <c r="DF43">
        <v>1512</v>
      </c>
      <c r="DG43">
        <v>1519</v>
      </c>
      <c r="DH43">
        <v>1537</v>
      </c>
      <c r="DI43">
        <v>1558</v>
      </c>
      <c r="DJ43">
        <v>1513</v>
      </c>
      <c r="DK43">
        <v>1480</v>
      </c>
      <c r="DL43">
        <v>1438</v>
      </c>
      <c r="DM43">
        <v>1379</v>
      </c>
      <c r="DN43">
        <v>1357</v>
      </c>
      <c r="DO43">
        <v>1445</v>
      </c>
      <c r="DP43">
        <v>1413</v>
      </c>
      <c r="DQ43">
        <v>1387</v>
      </c>
      <c r="DR43">
        <v>1391</v>
      </c>
      <c r="DS43">
        <v>1335</v>
      </c>
      <c r="DT43">
        <v>1254</v>
      </c>
      <c r="DU43">
        <v>1280</v>
      </c>
      <c r="DV43">
        <v>1237</v>
      </c>
      <c r="DW43">
        <v>1188</v>
      </c>
      <c r="DX43">
        <v>1241</v>
      </c>
      <c r="DY43">
        <v>1247</v>
      </c>
      <c r="DZ43">
        <v>1250</v>
      </c>
      <c r="EA43">
        <v>1230</v>
      </c>
      <c r="EB43">
        <v>1194</v>
      </c>
      <c r="EC43">
        <v>1215</v>
      </c>
      <c r="ED43">
        <v>1180</v>
      </c>
      <c r="EE43">
        <v>1158</v>
      </c>
      <c r="EF43">
        <v>1153</v>
      </c>
      <c r="EG43">
        <v>1129</v>
      </c>
      <c r="EH43">
        <v>1078</v>
      </c>
      <c r="EI43">
        <v>1061</v>
      </c>
      <c r="EJ43">
        <v>1088</v>
      </c>
      <c r="EK43">
        <v>1065</v>
      </c>
      <c r="EL43">
        <v>1155</v>
      </c>
      <c r="EM43">
        <v>1073</v>
      </c>
      <c r="EN43">
        <v>1076</v>
      </c>
      <c r="EO43">
        <v>1052</v>
      </c>
      <c r="EP43">
        <v>1015</v>
      </c>
      <c r="EQ43">
        <v>1032</v>
      </c>
      <c r="ER43">
        <v>1017</v>
      </c>
      <c r="ES43">
        <v>1029</v>
      </c>
      <c r="ET43">
        <v>1097</v>
      </c>
      <c r="EU43">
        <v>1074</v>
      </c>
      <c r="EV43">
        <v>996</v>
      </c>
      <c r="EW43">
        <v>917</v>
      </c>
      <c r="EX43">
        <v>1000</v>
      </c>
      <c r="EY43">
        <v>938</v>
      </c>
      <c r="EZ43">
        <v>929</v>
      </c>
      <c r="FA43">
        <v>877</v>
      </c>
      <c r="FB43">
        <v>957</v>
      </c>
      <c r="FC43">
        <v>966</v>
      </c>
      <c r="FD43">
        <v>909</v>
      </c>
      <c r="FE43">
        <v>891</v>
      </c>
      <c r="FF43">
        <v>925</v>
      </c>
      <c r="FG43">
        <v>944</v>
      </c>
      <c r="FH43">
        <v>868</v>
      </c>
      <c r="FI43">
        <v>890</v>
      </c>
      <c r="FJ43">
        <v>892</v>
      </c>
      <c r="FK43">
        <v>921</v>
      </c>
      <c r="FL43">
        <v>824</v>
      </c>
      <c r="FM43">
        <v>892</v>
      </c>
      <c r="FN43">
        <v>829</v>
      </c>
      <c r="FO43">
        <v>848</v>
      </c>
      <c r="FP43">
        <v>837</v>
      </c>
      <c r="FQ43">
        <v>808</v>
      </c>
      <c r="FR43">
        <v>841</v>
      </c>
      <c r="FS43">
        <v>802</v>
      </c>
      <c r="FT43">
        <v>797</v>
      </c>
      <c r="FU43">
        <v>839</v>
      </c>
      <c r="FV43">
        <v>877</v>
      </c>
      <c r="FW43">
        <v>770</v>
      </c>
      <c r="FX43">
        <v>822</v>
      </c>
      <c r="FY43">
        <v>790</v>
      </c>
      <c r="FZ43">
        <v>770</v>
      </c>
      <c r="GA43">
        <v>778</v>
      </c>
      <c r="GB43">
        <v>758</v>
      </c>
      <c r="GC43">
        <v>783</v>
      </c>
      <c r="GD43">
        <v>735</v>
      </c>
      <c r="GE43">
        <v>751</v>
      </c>
      <c r="GF43">
        <v>711</v>
      </c>
      <c r="GG43">
        <v>757</v>
      </c>
      <c r="GH43">
        <v>733</v>
      </c>
      <c r="GI43">
        <v>758</v>
      </c>
      <c r="GJ43">
        <v>694</v>
      </c>
      <c r="GK43">
        <v>729</v>
      </c>
      <c r="GL43">
        <v>724</v>
      </c>
      <c r="GM43">
        <v>682</v>
      </c>
      <c r="GN43">
        <v>651</v>
      </c>
      <c r="GO43">
        <v>758</v>
      </c>
      <c r="GP43">
        <v>684</v>
      </c>
      <c r="GQ43">
        <v>700</v>
      </c>
      <c r="GR43">
        <v>642</v>
      </c>
      <c r="GS43">
        <v>668</v>
      </c>
      <c r="GT43">
        <v>685</v>
      </c>
      <c r="GU43">
        <v>684</v>
      </c>
      <c r="GV43">
        <v>679</v>
      </c>
      <c r="GW43">
        <v>662</v>
      </c>
      <c r="GX43">
        <v>640</v>
      </c>
      <c r="GY43">
        <v>664</v>
      </c>
      <c r="GZ43">
        <v>573</v>
      </c>
      <c r="HA43">
        <v>596</v>
      </c>
      <c r="HB43">
        <v>635</v>
      </c>
      <c r="HC43">
        <v>648</v>
      </c>
      <c r="HD43">
        <v>637</v>
      </c>
      <c r="HE43">
        <v>623</v>
      </c>
      <c r="HF43">
        <v>644</v>
      </c>
      <c r="HG43">
        <v>665</v>
      </c>
      <c r="HH43">
        <v>630</v>
      </c>
      <c r="HI43">
        <v>644</v>
      </c>
      <c r="HJ43">
        <v>600</v>
      </c>
      <c r="HK43">
        <v>634</v>
      </c>
      <c r="HL43">
        <v>634</v>
      </c>
      <c r="HM43">
        <v>607</v>
      </c>
      <c r="HN43">
        <v>624</v>
      </c>
      <c r="HO43">
        <v>587</v>
      </c>
      <c r="HP43">
        <v>578</v>
      </c>
      <c r="HQ43">
        <v>596</v>
      </c>
      <c r="HR43">
        <v>604</v>
      </c>
      <c r="HS43">
        <v>605</v>
      </c>
      <c r="HT43">
        <v>597</v>
      </c>
      <c r="HU43">
        <v>598</v>
      </c>
      <c r="HV43">
        <v>584</v>
      </c>
      <c r="HW43">
        <v>561</v>
      </c>
      <c r="HX43">
        <v>559</v>
      </c>
      <c r="HY43">
        <v>603</v>
      </c>
      <c r="HZ43">
        <v>555</v>
      </c>
      <c r="IA43">
        <v>547</v>
      </c>
      <c r="IB43">
        <v>513</v>
      </c>
      <c r="IC43">
        <v>562</v>
      </c>
      <c r="ID43">
        <v>566</v>
      </c>
      <c r="IE43">
        <v>541</v>
      </c>
      <c r="IF43">
        <v>511</v>
      </c>
      <c r="IG43">
        <v>544</v>
      </c>
      <c r="IH43">
        <v>559</v>
      </c>
      <c r="II43">
        <v>511</v>
      </c>
      <c r="IJ43">
        <v>490</v>
      </c>
      <c r="IK43">
        <v>536</v>
      </c>
      <c r="IL43">
        <v>544</v>
      </c>
      <c r="IM43">
        <v>555</v>
      </c>
      <c r="IN43">
        <v>531</v>
      </c>
      <c r="IO43">
        <v>524</v>
      </c>
      <c r="IP43">
        <v>507</v>
      </c>
      <c r="IQ43">
        <v>526</v>
      </c>
      <c r="IR43">
        <v>461</v>
      </c>
      <c r="IS43">
        <v>494</v>
      </c>
      <c r="IT43">
        <v>508</v>
      </c>
      <c r="IU43">
        <v>513</v>
      </c>
      <c r="IV43">
        <v>506</v>
      </c>
      <c r="IW43">
        <v>504</v>
      </c>
      <c r="IX43">
        <v>489</v>
      </c>
      <c r="IY43">
        <v>494</v>
      </c>
      <c r="IZ43">
        <v>503</v>
      </c>
      <c r="JA43">
        <v>495</v>
      </c>
    </row>
    <row r="44" spans="2:261" x14ac:dyDescent="0.45">
      <c r="K44" t="s">
        <v>10</v>
      </c>
      <c r="L44">
        <f>LN(L43/MAX($L43:$JA43))</f>
        <v>-4.3125376083764539</v>
      </c>
      <c r="M44">
        <f t="shared" ref="M44:BX44" si="37">LN(M43/MAX($L43:$JA43))</f>
        <v>-4.6126422008267927</v>
      </c>
      <c r="N44">
        <f t="shared" si="37"/>
        <v>-4.9693171447655251</v>
      </c>
      <c r="O44">
        <f t="shared" si="37"/>
        <v>-4.4303206440328378</v>
      </c>
      <c r="P44">
        <f t="shared" si="37"/>
        <v>-4.7180027164846186</v>
      </c>
      <c r="Q44">
        <f t="shared" si="37"/>
        <v>-4.0820139497646215</v>
      </c>
      <c r="R44">
        <f t="shared" si="37"/>
        <v>-4.3502779363593014</v>
      </c>
      <c r="S44">
        <f t="shared" si="37"/>
        <v>-4.5173320210224679</v>
      </c>
      <c r="T44">
        <f t="shared" si="37"/>
        <v>-4.7751611303245669</v>
      </c>
      <c r="U44">
        <f t="shared" si="37"/>
        <v>-4.5173320210224679</v>
      </c>
      <c r="V44">
        <f t="shared" si="37"/>
        <v>-4.0248555359246732</v>
      </c>
      <c r="W44">
        <f t="shared" si="37"/>
        <v>-4.5638520366573605</v>
      </c>
      <c r="X44">
        <f t="shared" si="37"/>
        <v>-4.6639354952143428</v>
      </c>
      <c r="Y44">
        <f t="shared" si="37"/>
        <v>-4.6126422008267927</v>
      </c>
      <c r="Z44">
        <f t="shared" si="37"/>
        <v>-4.7180027164846186</v>
      </c>
      <c r="AA44">
        <f t="shared" si="37"/>
        <v>-3.9707883146543974</v>
      </c>
      <c r="AB44">
        <f t="shared" si="37"/>
        <v>-4.2071770927186281</v>
      </c>
      <c r="AC44">
        <f t="shared" si="37"/>
        <v>-5.0434251169192468</v>
      </c>
      <c r="AD44">
        <f t="shared" si="37"/>
        <v>-4.0820139497646215</v>
      </c>
      <c r="AE44">
        <f t="shared" si="37"/>
        <v>-4.1743872698956368</v>
      </c>
      <c r="AF44">
        <f t="shared" si="37"/>
        <v>-4.2071770927186281</v>
      </c>
      <c r="AG44">
        <f t="shared" si="37"/>
        <v>-5.0434251169192468</v>
      </c>
      <c r="AH44">
        <f t="shared" si="37"/>
        <v>-4.05302641289137</v>
      </c>
      <c r="AI44">
        <f t="shared" si="37"/>
        <v>-4.7180027164846186</v>
      </c>
      <c r="AJ44">
        <f t="shared" si="37"/>
        <v>-4.05302641289137</v>
      </c>
      <c r="AK44">
        <f t="shared" si="37"/>
        <v>-4.4303206440328378</v>
      </c>
      <c r="AL44">
        <f t="shared" si="37"/>
        <v>-4.9003242732785735</v>
      </c>
      <c r="AM44">
        <f t="shared" si="37"/>
        <v>-4.2410786443943094</v>
      </c>
      <c r="AN44">
        <f t="shared" si="37"/>
        <v>-4.7180027164846186</v>
      </c>
      <c r="AO44">
        <f t="shared" si="37"/>
        <v>-4.5638520366573605</v>
      </c>
      <c r="AP44">
        <f t="shared" si="37"/>
        <v>-4.6126422008267927</v>
      </c>
      <c r="AQ44">
        <f t="shared" si="37"/>
        <v>-4.6126422008267927</v>
      </c>
      <c r="AR44">
        <f t="shared" si="37"/>
        <v>-4.3502779363593014</v>
      </c>
      <c r="AS44">
        <f t="shared" si="37"/>
        <v>-4.2761699642055797</v>
      </c>
      <c r="AT44">
        <f t="shared" si="37"/>
        <v>-4.4728802584516334</v>
      </c>
      <c r="AU44">
        <f t="shared" si="37"/>
        <v>-4.2761699642055797</v>
      </c>
      <c r="AV44">
        <f t="shared" si="37"/>
        <v>-4.6126422008267927</v>
      </c>
      <c r="AW44">
        <f t="shared" si="37"/>
        <v>-4.4303206440328378</v>
      </c>
      <c r="AX44">
        <f t="shared" si="37"/>
        <v>-4.4728802584516334</v>
      </c>
      <c r="AY44">
        <f t="shared" si="37"/>
        <v>-4.4728802584516334</v>
      </c>
      <c r="AZ44">
        <f t="shared" si="37"/>
        <v>-4.6639354952143428</v>
      </c>
      <c r="BA44">
        <f t="shared" si="37"/>
        <v>-4.7751611303245669</v>
      </c>
      <c r="BB44">
        <f t="shared" si="37"/>
        <v>-4.389498649512583</v>
      </c>
      <c r="BC44">
        <f t="shared" si="37"/>
        <v>-4.2761699642055797</v>
      </c>
      <c r="BD44">
        <f t="shared" si="37"/>
        <v>-4.3125376083764539</v>
      </c>
      <c r="BE44">
        <f t="shared" si="37"/>
        <v>-4.7180027164846186</v>
      </c>
      <c r="BF44">
        <f t="shared" si="37"/>
        <v>-3.8471743586872207</v>
      </c>
      <c r="BG44">
        <f t="shared" si="37"/>
        <v>-3.9974565617365592</v>
      </c>
      <c r="BH44">
        <f t="shared" si="37"/>
        <v>-4.3125376083764539</v>
      </c>
      <c r="BI44">
        <f t="shared" si="37"/>
        <v>-3.9974565617365592</v>
      </c>
      <c r="BJ44">
        <f t="shared" si="37"/>
        <v>-4.389498649512583</v>
      </c>
      <c r="BK44">
        <f t="shared" si="37"/>
        <v>-4.2761699642055797</v>
      </c>
      <c r="BL44">
        <f t="shared" si="37"/>
        <v>-4.0248555359246732</v>
      </c>
      <c r="BM44">
        <f t="shared" si="37"/>
        <v>-4.0248555359246732</v>
      </c>
      <c r="BN44">
        <f t="shared" si="37"/>
        <v>-3.8471743586872207</v>
      </c>
      <c r="BO44">
        <f t="shared" si="37"/>
        <v>-3.619390427816509</v>
      </c>
      <c r="BP44">
        <f t="shared" si="37"/>
        <v>-3.657130755799356</v>
      </c>
      <c r="BQ44">
        <f t="shared" si="37"/>
        <v>-3.4036818549898173</v>
      </c>
      <c r="BR44">
        <f t="shared" si="37"/>
        <v>-3.1540271781272757</v>
      </c>
      <c r="BS44">
        <f t="shared" si="37"/>
        <v>-3.1424663557261998</v>
      </c>
      <c r="BT44">
        <f t="shared" si="37"/>
        <v>-2.8809866556684427</v>
      </c>
      <c r="BU44">
        <f t="shared" si="37"/>
        <v>-2.617941887602047</v>
      </c>
      <c r="BV44">
        <f t="shared" si="37"/>
        <v>-2.3613504022202974</v>
      </c>
      <c r="BW44">
        <f t="shared" si="37"/>
        <v>-2.1746524708265436</v>
      </c>
      <c r="BX44">
        <f t="shared" si="37"/>
        <v>-2.0989861377528061</v>
      </c>
      <c r="BY44">
        <f t="shared" ref="BY44:CE44" si="38">LN(BY43/MAX($L43:$JA43))</f>
        <v>-1.8369333512507675</v>
      </c>
      <c r="BZ44">
        <f t="shared" si="38"/>
        <v>-1.7112206067440427</v>
      </c>
      <c r="CA44">
        <f t="shared" si="38"/>
        <v>-1.4058389571928609</v>
      </c>
      <c r="CB44">
        <f t="shared" si="38"/>
        <v>-1.1949155172134263</v>
      </c>
      <c r="CC44">
        <f t="shared" si="38"/>
        <v>-1.0319049053325593</v>
      </c>
      <c r="CD44">
        <f t="shared" si="38"/>
        <v>-0.81715301165459786</v>
      </c>
      <c r="CE44">
        <f t="shared" si="38"/>
        <v>-0.48712202113624198</v>
      </c>
    </row>
    <row r="46" spans="2:261" x14ac:dyDescent="0.45">
      <c r="K46" t="s">
        <v>2</v>
      </c>
      <c r="L46">
        <v>0</v>
      </c>
      <c r="M46">
        <f>L46+220/76</f>
        <v>2.8947368421052633</v>
      </c>
      <c r="N46">
        <f t="shared" ref="N46:BY46" si="39">M46+220/76</f>
        <v>5.7894736842105265</v>
      </c>
      <c r="O46">
        <f t="shared" si="39"/>
        <v>8.6842105263157894</v>
      </c>
      <c r="P46">
        <f t="shared" si="39"/>
        <v>11.578947368421053</v>
      </c>
      <c r="Q46">
        <f t="shared" si="39"/>
        <v>14.473684210526317</v>
      </c>
      <c r="R46">
        <f t="shared" si="39"/>
        <v>17.368421052631579</v>
      </c>
      <c r="S46">
        <f t="shared" si="39"/>
        <v>20.263157894736842</v>
      </c>
      <c r="T46">
        <f t="shared" si="39"/>
        <v>23.157894736842106</v>
      </c>
      <c r="U46">
        <f t="shared" si="39"/>
        <v>26.05263157894737</v>
      </c>
      <c r="V46">
        <f t="shared" si="39"/>
        <v>28.947368421052634</v>
      </c>
      <c r="W46">
        <f t="shared" si="39"/>
        <v>31.842105263157897</v>
      </c>
      <c r="X46">
        <f t="shared" si="39"/>
        <v>34.736842105263158</v>
      </c>
      <c r="Y46">
        <f t="shared" si="39"/>
        <v>37.631578947368418</v>
      </c>
      <c r="Z46">
        <f t="shared" si="39"/>
        <v>40.526315789473678</v>
      </c>
      <c r="AA46">
        <f t="shared" si="39"/>
        <v>43.421052631578938</v>
      </c>
      <c r="AB46">
        <f t="shared" si="39"/>
        <v>46.315789473684198</v>
      </c>
      <c r="AC46">
        <f t="shared" si="39"/>
        <v>49.210526315789458</v>
      </c>
      <c r="AD46">
        <f t="shared" si="39"/>
        <v>52.105263157894719</v>
      </c>
      <c r="AE46">
        <f t="shared" si="39"/>
        <v>54.999999999999979</v>
      </c>
      <c r="AF46">
        <f t="shared" si="39"/>
        <v>57.894736842105239</v>
      </c>
      <c r="AG46">
        <f t="shared" si="39"/>
        <v>60.789473684210499</v>
      </c>
      <c r="AH46">
        <f t="shared" si="39"/>
        <v>63.684210526315759</v>
      </c>
      <c r="AI46">
        <f t="shared" si="39"/>
        <v>66.578947368421026</v>
      </c>
      <c r="AJ46">
        <f t="shared" si="39"/>
        <v>69.473684210526287</v>
      </c>
      <c r="AK46">
        <f t="shared" si="39"/>
        <v>72.368421052631547</v>
      </c>
      <c r="AL46">
        <f t="shared" si="39"/>
        <v>75.263157894736807</v>
      </c>
      <c r="AM46">
        <f t="shared" si="39"/>
        <v>78.157894736842067</v>
      </c>
      <c r="AN46">
        <f t="shared" si="39"/>
        <v>81.052631578947327</v>
      </c>
      <c r="AO46">
        <f t="shared" si="39"/>
        <v>83.947368421052587</v>
      </c>
      <c r="AP46">
        <f t="shared" si="39"/>
        <v>86.842105263157848</v>
      </c>
      <c r="AQ46">
        <f t="shared" si="39"/>
        <v>89.736842105263108</v>
      </c>
      <c r="AR46">
        <f t="shared" si="39"/>
        <v>92.631578947368368</v>
      </c>
      <c r="AS46">
        <f t="shared" si="39"/>
        <v>95.526315789473628</v>
      </c>
      <c r="AT46">
        <f t="shared" si="39"/>
        <v>98.421052631578888</v>
      </c>
      <c r="AU46">
        <f t="shared" si="39"/>
        <v>101.31578947368415</v>
      </c>
      <c r="AV46">
        <f t="shared" si="39"/>
        <v>104.21052631578941</v>
      </c>
      <c r="AW46">
        <f t="shared" si="39"/>
        <v>107.10526315789467</v>
      </c>
      <c r="AX46">
        <f t="shared" si="39"/>
        <v>109.99999999999993</v>
      </c>
      <c r="AY46">
        <f t="shared" si="39"/>
        <v>112.89473684210519</v>
      </c>
      <c r="AZ46">
        <f t="shared" si="39"/>
        <v>115.78947368421045</v>
      </c>
      <c r="BA46">
        <f t="shared" si="39"/>
        <v>118.68421052631571</v>
      </c>
      <c r="BB46">
        <f t="shared" si="39"/>
        <v>121.57894736842097</v>
      </c>
      <c r="BC46">
        <f t="shared" si="39"/>
        <v>124.47368421052623</v>
      </c>
      <c r="BD46">
        <f t="shared" si="39"/>
        <v>127.36842105263149</v>
      </c>
      <c r="BE46">
        <f t="shared" si="39"/>
        <v>130.26315789473676</v>
      </c>
      <c r="BF46">
        <f t="shared" si="39"/>
        <v>133.15789473684202</v>
      </c>
      <c r="BG46">
        <f t="shared" si="39"/>
        <v>136.05263157894728</v>
      </c>
      <c r="BH46">
        <f t="shared" si="39"/>
        <v>138.94736842105254</v>
      </c>
      <c r="BI46">
        <f t="shared" si="39"/>
        <v>141.8421052631578</v>
      </c>
      <c r="BJ46">
        <f t="shared" si="39"/>
        <v>144.73684210526307</v>
      </c>
      <c r="BK46">
        <f t="shared" si="39"/>
        <v>147.63157894736833</v>
      </c>
      <c r="BL46">
        <f t="shared" si="39"/>
        <v>150.52631578947359</v>
      </c>
      <c r="BM46">
        <f t="shared" si="39"/>
        <v>153.42105263157885</v>
      </c>
      <c r="BN46">
        <f t="shared" si="39"/>
        <v>156.31578947368411</v>
      </c>
      <c r="BO46">
        <f t="shared" si="39"/>
        <v>159.21052631578937</v>
      </c>
      <c r="BP46">
        <f t="shared" si="39"/>
        <v>162.10526315789463</v>
      </c>
      <c r="BQ46">
        <f t="shared" si="39"/>
        <v>164.99999999999989</v>
      </c>
      <c r="BR46">
        <f t="shared" si="39"/>
        <v>167.89473684210515</v>
      </c>
      <c r="BS46">
        <f t="shared" si="39"/>
        <v>170.78947368421041</v>
      </c>
      <c r="BT46">
        <f t="shared" si="39"/>
        <v>173.68421052631567</v>
      </c>
      <c r="BU46">
        <f t="shared" si="39"/>
        <v>176.57894736842093</v>
      </c>
      <c r="BV46">
        <f t="shared" si="39"/>
        <v>179.47368421052619</v>
      </c>
      <c r="BW46">
        <f t="shared" si="39"/>
        <v>182.36842105263145</v>
      </c>
      <c r="BX46">
        <f t="shared" si="39"/>
        <v>185.26315789473671</v>
      </c>
      <c r="BY46">
        <f t="shared" si="39"/>
        <v>188.15789473684197</v>
      </c>
      <c r="BZ46">
        <f t="shared" ref="BZ46:CJ46" si="40">BY46+220/76</f>
        <v>191.05263157894723</v>
      </c>
      <c r="CA46">
        <f t="shared" si="40"/>
        <v>193.94736842105249</v>
      </c>
      <c r="CB46">
        <f t="shared" si="40"/>
        <v>196.84210526315775</v>
      </c>
      <c r="CC46">
        <f t="shared" si="40"/>
        <v>199.73684210526301</v>
      </c>
      <c r="CD46">
        <f t="shared" si="40"/>
        <v>202.63157894736827</v>
      </c>
      <c r="CE46">
        <f t="shared" si="40"/>
        <v>205.52631578947353</v>
      </c>
      <c r="CF46">
        <f t="shared" si="40"/>
        <v>208.42105263157879</v>
      </c>
      <c r="CG46">
        <f t="shared" si="40"/>
        <v>211.31578947368405</v>
      </c>
      <c r="CH46">
        <f t="shared" si="40"/>
        <v>214.21052631578931</v>
      </c>
      <c r="CI46">
        <f t="shared" si="40"/>
        <v>217.10526315789457</v>
      </c>
      <c r="CJ46">
        <f t="shared" si="40"/>
        <v>219.99999999999983</v>
      </c>
    </row>
    <row r="47" spans="2:261" x14ac:dyDescent="0.45">
      <c r="K47" t="s">
        <v>9</v>
      </c>
      <c r="L47">
        <f>1/(273.15+L46)</f>
        <v>3.6609921288669233E-3</v>
      </c>
      <c r="M47">
        <f t="shared" ref="M47:BX47" si="41">1/(273.15+M46)</f>
        <v>3.6226012183379892E-3</v>
      </c>
      <c r="N47">
        <f t="shared" si="41"/>
        <v>3.5850071228430997E-3</v>
      </c>
      <c r="O47">
        <f t="shared" si="41"/>
        <v>3.5481852899707745E-3</v>
      </c>
      <c r="P47">
        <f t="shared" si="41"/>
        <v>3.5121121657716945E-3</v>
      </c>
      <c r="Q47">
        <f t="shared" si="41"/>
        <v>3.4767651445144886E-3</v>
      </c>
      <c r="R47">
        <f t="shared" si="41"/>
        <v>3.4421225214453298E-3</v>
      </c>
      <c r="S47">
        <f t="shared" si="41"/>
        <v>3.408163448343902E-3</v>
      </c>
      <c r="T47">
        <f t="shared" si="41"/>
        <v>3.3748678916845037E-3</v>
      </c>
      <c r="U47">
        <f t="shared" si="41"/>
        <v>3.3422165932258546E-3</v>
      </c>
      <c r="V47">
        <f t="shared" si="41"/>
        <v>3.3101910328667125E-3</v>
      </c>
      <c r="W47">
        <f t="shared" si="41"/>
        <v>3.278773393616746E-3</v>
      </c>
      <c r="X47">
        <f t="shared" si="41"/>
        <v>3.2479465285434671E-3</v>
      </c>
      <c r="Y47">
        <f t="shared" si="41"/>
        <v>3.2176939295663733E-3</v>
      </c>
      <c r="Z47">
        <f t="shared" si="41"/>
        <v>3.1879996979789762E-3</v>
      </c>
      <c r="AA47">
        <f t="shared" si="41"/>
        <v>3.1588485165881114E-3</v>
      </c>
      <c r="AB47">
        <f t="shared" si="41"/>
        <v>3.1302256233679583E-3</v>
      </c>
      <c r="AC47">
        <f t="shared" si="41"/>
        <v>3.1021167865335477E-3</v>
      </c>
      <c r="AD47">
        <f t="shared" si="41"/>
        <v>3.0745082809453305E-3</v>
      </c>
      <c r="AE47">
        <f t="shared" si="41"/>
        <v>3.0473868657626088E-3</v>
      </c>
      <c r="AF47">
        <f t="shared" si="41"/>
        <v>3.0207397632693945E-3</v>
      </c>
      <c r="AG47">
        <f t="shared" si="41"/>
        <v>2.9945546388015481E-3</v>
      </c>
      <c r="AH47">
        <f t="shared" si="41"/>
        <v>2.9688195817089468E-3</v>
      </c>
      <c r="AI47">
        <f t="shared" si="41"/>
        <v>2.9435230872909522E-3</v>
      </c>
      <c r="AJ47">
        <f t="shared" si="41"/>
        <v>2.9186540396476113E-3</v>
      </c>
      <c r="AK47">
        <f t="shared" si="41"/>
        <v>2.8942016953928881E-3</v>
      </c>
      <c r="AL47">
        <f t="shared" si="41"/>
        <v>2.8701556681797928E-3</v>
      </c>
      <c r="AM47">
        <f t="shared" si="41"/>
        <v>2.8465059139905768E-3</v>
      </c>
      <c r="AN47">
        <f t="shared" si="41"/>
        <v>2.8232427171482281E-3</v>
      </c>
      <c r="AO47">
        <f t="shared" si="41"/>
        <v>2.8003566770083352E-3</v>
      </c>
      <c r="AP47">
        <f t="shared" si="41"/>
        <v>2.7778386952930258E-3</v>
      </c>
      <c r="AQ47">
        <f t="shared" si="41"/>
        <v>2.7556799640311249E-3</v>
      </c>
      <c r="AR47">
        <f t="shared" si="41"/>
        <v>2.7338719540709517E-3</v>
      </c>
      <c r="AS47">
        <f t="shared" si="41"/>
        <v>2.7124064041342787E-3</v>
      </c>
      <c r="AT47">
        <f t="shared" si="41"/>
        <v>2.6912753103819492E-3</v>
      </c>
      <c r="AU47">
        <f t="shared" si="41"/>
        <v>2.6704709164634536E-3</v>
      </c>
      <c r="AV47">
        <f t="shared" si="41"/>
        <v>2.649985704024492E-3</v>
      </c>
      <c r="AW47">
        <f t="shared" si="41"/>
        <v>2.6298123836481038E-3</v>
      </c>
      <c r="AX47">
        <f t="shared" si="41"/>
        <v>2.6099438862064472E-3</v>
      </c>
      <c r="AY47">
        <f t="shared" si="41"/>
        <v>2.5903733546016627E-3</v>
      </c>
      <c r="AZ47">
        <f t="shared" si="41"/>
        <v>2.5710941358755594E-3</v>
      </c>
      <c r="BA47">
        <f t="shared" si="41"/>
        <v>2.5520997736690472E-3</v>
      </c>
      <c r="BB47">
        <f t="shared" si="41"/>
        <v>2.5333840010133544E-3</v>
      </c>
      <c r="BC47">
        <f t="shared" si="41"/>
        <v>2.5149407334361376E-3</v>
      </c>
      <c r="BD47">
        <f t="shared" si="41"/>
        <v>2.4967640623665389E-3</v>
      </c>
      <c r="BE47">
        <f t="shared" si="41"/>
        <v>2.4788482488241784E-3</v>
      </c>
      <c r="BF47">
        <f t="shared" si="41"/>
        <v>2.4611877173779289E-3</v>
      </c>
      <c r="BG47">
        <f t="shared" si="41"/>
        <v>2.443777050361101E-3</v>
      </c>
      <c r="BH47">
        <f t="shared" si="41"/>
        <v>2.426610982330441E-3</v>
      </c>
      <c r="BI47">
        <f t="shared" si="41"/>
        <v>2.4096843947570348E-3</v>
      </c>
      <c r="BJ47">
        <f t="shared" si="41"/>
        <v>2.3929923109378649E-3</v>
      </c>
      <c r="BK47">
        <f t="shared" si="41"/>
        <v>2.3765298911174073E-3</v>
      </c>
      <c r="BL47">
        <f t="shared" si="41"/>
        <v>2.3602924278092146E-3</v>
      </c>
      <c r="BM47">
        <f t="shared" si="41"/>
        <v>2.344275341307983E-3</v>
      </c>
      <c r="BN47">
        <f t="shared" si="41"/>
        <v>2.3284741753831265E-3</v>
      </c>
      <c r="BO47">
        <f t="shared" si="41"/>
        <v>2.3128845931453413E-3</v>
      </c>
      <c r="BP47">
        <f t="shared" si="41"/>
        <v>2.2975023730781099E-3</v>
      </c>
      <c r="BQ47">
        <f t="shared" si="41"/>
        <v>2.2823234052265213E-3</v>
      </c>
      <c r="BR47">
        <f t="shared" si="41"/>
        <v>2.2673436875361736E-3</v>
      </c>
      <c r="BS47">
        <f t="shared" si="41"/>
        <v>2.252559322335312E-3</v>
      </c>
      <c r="BT47">
        <f t="shared" si="41"/>
        <v>2.2379665129537043E-3</v>
      </c>
      <c r="BU47">
        <f t="shared" si="41"/>
        <v>2.2235615604720978E-3</v>
      </c>
      <c r="BV47">
        <f t="shared" si="41"/>
        <v>2.2093408605964064E-3</v>
      </c>
      <c r="BW47">
        <f t="shared" si="41"/>
        <v>2.1953009006510809E-3</v>
      </c>
      <c r="BX47">
        <f t="shared" si="41"/>
        <v>2.1814382566863961E-3</v>
      </c>
      <c r="BY47">
        <f t="shared" ref="BY47:CJ47" si="42">1/(273.15+BY46)</f>
        <v>2.1677495906946504E-3</v>
      </c>
      <c r="BZ47">
        <f t="shared" si="42"/>
        <v>2.1542316479305212E-3</v>
      </c>
      <c r="CA47">
        <f t="shared" si="42"/>
        <v>2.14088125433106E-3</v>
      </c>
      <c r="CB47">
        <f t="shared" si="42"/>
        <v>2.1276953140310314E-3</v>
      </c>
      <c r="CC47">
        <f t="shared" si="42"/>
        <v>2.1146708069695107E-3</v>
      </c>
      <c r="CD47">
        <f t="shared" si="42"/>
        <v>2.1018047865838489E-3</v>
      </c>
      <c r="CE47">
        <f t="shared" si="42"/>
        <v>2.0890943775873166E-3</v>
      </c>
      <c r="CF47">
        <f t="shared" si="42"/>
        <v>2.076536773826894E-3</v>
      </c>
      <c r="CG47">
        <f t="shared" si="42"/>
        <v>2.0641292362178643E-3</v>
      </c>
      <c r="CH47">
        <f t="shared" si="42"/>
        <v>2.0518690907520109E-3</v>
      </c>
      <c r="CI47">
        <f t="shared" si="42"/>
        <v>2.0397537265763816E-3</v>
      </c>
      <c r="CJ47">
        <f t="shared" si="42"/>
        <v>2.0277805941397147E-3</v>
      </c>
    </row>
    <row r="48" spans="2:261" x14ac:dyDescent="0.45">
      <c r="B48">
        <v>11</v>
      </c>
      <c r="C48" t="s">
        <v>0</v>
      </c>
      <c r="D48">
        <v>9</v>
      </c>
      <c r="E48">
        <v>0</v>
      </c>
      <c r="F48">
        <v>1</v>
      </c>
      <c r="G48">
        <v>15</v>
      </c>
      <c r="H48">
        <v>0</v>
      </c>
      <c r="I48">
        <v>220</v>
      </c>
      <c r="J48">
        <v>0</v>
      </c>
      <c r="K48" t="s">
        <v>1</v>
      </c>
      <c r="L48">
        <v>28</v>
      </c>
      <c r="M48">
        <v>34</v>
      </c>
      <c r="N48">
        <v>25</v>
      </c>
      <c r="O48">
        <v>44</v>
      </c>
      <c r="P48">
        <v>22</v>
      </c>
      <c r="Q48">
        <v>22</v>
      </c>
      <c r="R48">
        <v>20</v>
      </c>
      <c r="S48">
        <v>25</v>
      </c>
      <c r="T48">
        <v>27</v>
      </c>
      <c r="U48">
        <v>13</v>
      </c>
      <c r="V48">
        <v>17</v>
      </c>
      <c r="W48">
        <v>20</v>
      </c>
      <c r="X48">
        <v>23</v>
      </c>
      <c r="Y48">
        <v>22</v>
      </c>
      <c r="Z48">
        <v>22</v>
      </c>
      <c r="AA48">
        <v>7</v>
      </c>
      <c r="AB48">
        <v>31</v>
      </c>
      <c r="AC48">
        <v>19</v>
      </c>
      <c r="AD48">
        <v>21</v>
      </c>
      <c r="AE48">
        <v>32</v>
      </c>
      <c r="AF48">
        <v>32</v>
      </c>
      <c r="AG48">
        <v>18</v>
      </c>
      <c r="AH48">
        <v>39</v>
      </c>
      <c r="AI48">
        <v>26</v>
      </c>
      <c r="AJ48">
        <v>29</v>
      </c>
      <c r="AK48">
        <v>23</v>
      </c>
      <c r="AL48">
        <v>25</v>
      </c>
      <c r="AM48">
        <v>16</v>
      </c>
      <c r="AN48">
        <v>39</v>
      </c>
      <c r="AO48">
        <v>22</v>
      </c>
      <c r="AP48">
        <v>32</v>
      </c>
      <c r="AQ48">
        <v>34</v>
      </c>
      <c r="AR48">
        <v>22</v>
      </c>
      <c r="AS48">
        <v>25</v>
      </c>
      <c r="AT48">
        <v>23</v>
      </c>
      <c r="AU48">
        <v>19</v>
      </c>
      <c r="AV48">
        <v>31</v>
      </c>
      <c r="AW48">
        <v>26</v>
      </c>
      <c r="AX48">
        <v>18</v>
      </c>
      <c r="AY48">
        <v>28</v>
      </c>
      <c r="AZ48">
        <v>14</v>
      </c>
      <c r="BA48">
        <v>27</v>
      </c>
      <c r="BB48">
        <v>12</v>
      </c>
      <c r="BC48">
        <v>27</v>
      </c>
      <c r="BD48">
        <v>29</v>
      </c>
      <c r="BE48">
        <v>19</v>
      </c>
      <c r="BF48">
        <v>30</v>
      </c>
      <c r="BG48">
        <v>18</v>
      </c>
      <c r="BH48">
        <v>20</v>
      </c>
      <c r="BI48">
        <v>22</v>
      </c>
      <c r="BJ48">
        <v>12</v>
      </c>
      <c r="BK48">
        <v>25</v>
      </c>
      <c r="BL48">
        <v>14</v>
      </c>
      <c r="BM48">
        <v>28</v>
      </c>
      <c r="BN48">
        <v>16</v>
      </c>
      <c r="BO48">
        <v>21</v>
      </c>
      <c r="BP48">
        <v>33</v>
      </c>
      <c r="BQ48">
        <v>43</v>
      </c>
      <c r="BR48">
        <v>43</v>
      </c>
      <c r="BS48">
        <v>51</v>
      </c>
      <c r="BT48">
        <v>32</v>
      </c>
      <c r="BU48">
        <v>52</v>
      </c>
      <c r="BV48">
        <v>58</v>
      </c>
      <c r="BW48">
        <v>54</v>
      </c>
      <c r="BX48">
        <v>79</v>
      </c>
      <c r="BY48">
        <v>106</v>
      </c>
      <c r="BZ48">
        <v>119</v>
      </c>
      <c r="CA48">
        <v>137</v>
      </c>
      <c r="CB48">
        <v>172</v>
      </c>
      <c r="CC48">
        <v>232</v>
      </c>
      <c r="CD48">
        <v>246</v>
      </c>
      <c r="CE48">
        <v>339</v>
      </c>
      <c r="CF48">
        <v>381</v>
      </c>
      <c r="CG48">
        <v>464</v>
      </c>
      <c r="CH48">
        <v>578</v>
      </c>
      <c r="CI48">
        <v>680</v>
      </c>
      <c r="CJ48">
        <v>942</v>
      </c>
      <c r="CK48">
        <v>1128</v>
      </c>
      <c r="CL48">
        <v>1177</v>
      </c>
      <c r="CM48">
        <v>1298</v>
      </c>
      <c r="CN48">
        <v>1343</v>
      </c>
      <c r="CO48">
        <v>1369</v>
      </c>
      <c r="CP48">
        <v>1451</v>
      </c>
      <c r="CQ48">
        <v>1505</v>
      </c>
      <c r="CR48">
        <v>1505</v>
      </c>
      <c r="CS48">
        <v>1538</v>
      </c>
      <c r="CT48">
        <v>1463</v>
      </c>
      <c r="CU48">
        <v>1516</v>
      </c>
      <c r="CV48">
        <v>1466</v>
      </c>
      <c r="CW48">
        <v>1517</v>
      </c>
      <c r="CX48">
        <v>1442</v>
      </c>
      <c r="CY48">
        <v>1451</v>
      </c>
      <c r="CZ48">
        <v>1434</v>
      </c>
      <c r="DA48">
        <v>1443</v>
      </c>
      <c r="DB48">
        <v>1425</v>
      </c>
      <c r="DC48">
        <v>1403</v>
      </c>
      <c r="DD48">
        <v>1371</v>
      </c>
      <c r="DE48">
        <v>1275</v>
      </c>
      <c r="DF48">
        <v>1290</v>
      </c>
      <c r="DG48">
        <v>1327</v>
      </c>
      <c r="DH48">
        <v>1308</v>
      </c>
      <c r="DI48">
        <v>1251</v>
      </c>
      <c r="DJ48">
        <v>1228</v>
      </c>
      <c r="DK48">
        <v>1203</v>
      </c>
      <c r="DL48">
        <v>1225</v>
      </c>
      <c r="DM48">
        <v>1223</v>
      </c>
      <c r="DN48">
        <v>1225</v>
      </c>
      <c r="DO48">
        <v>1116</v>
      </c>
      <c r="DP48">
        <v>1153</v>
      </c>
      <c r="DQ48">
        <v>1084</v>
      </c>
      <c r="DR48">
        <v>1103</v>
      </c>
      <c r="DS48">
        <v>1073</v>
      </c>
      <c r="DT48">
        <v>1051</v>
      </c>
      <c r="DU48">
        <v>1056</v>
      </c>
      <c r="DV48">
        <v>1040</v>
      </c>
      <c r="DW48">
        <v>1035</v>
      </c>
      <c r="DX48">
        <v>1031</v>
      </c>
      <c r="DY48">
        <v>1022</v>
      </c>
      <c r="DZ48">
        <v>1001</v>
      </c>
      <c r="EA48">
        <v>1026</v>
      </c>
      <c r="EB48">
        <v>1004</v>
      </c>
      <c r="EC48">
        <v>966</v>
      </c>
      <c r="ED48">
        <v>960</v>
      </c>
      <c r="EE48">
        <v>932</v>
      </c>
      <c r="EF48">
        <v>956</v>
      </c>
      <c r="EG48">
        <v>954</v>
      </c>
      <c r="EH48">
        <v>929</v>
      </c>
      <c r="EI48">
        <v>912</v>
      </c>
      <c r="EJ48">
        <v>895</v>
      </c>
      <c r="EK48">
        <v>873</v>
      </c>
      <c r="EL48">
        <v>874</v>
      </c>
      <c r="EM48">
        <v>870</v>
      </c>
      <c r="EN48">
        <v>891</v>
      </c>
      <c r="EO48">
        <v>890</v>
      </c>
      <c r="EP48">
        <v>845</v>
      </c>
      <c r="EQ48">
        <v>862</v>
      </c>
      <c r="ER48">
        <v>835</v>
      </c>
      <c r="ES48">
        <v>825</v>
      </c>
      <c r="ET48">
        <v>838</v>
      </c>
      <c r="EU48">
        <v>836</v>
      </c>
      <c r="EV48">
        <v>821</v>
      </c>
      <c r="EW48">
        <v>776</v>
      </c>
      <c r="EX48">
        <v>780</v>
      </c>
      <c r="EY48">
        <v>786</v>
      </c>
      <c r="EZ48">
        <v>769</v>
      </c>
      <c r="FA48">
        <v>780</v>
      </c>
      <c r="FB48">
        <v>748</v>
      </c>
      <c r="FC48">
        <v>760</v>
      </c>
      <c r="FD48">
        <v>770</v>
      </c>
      <c r="FE48">
        <v>749</v>
      </c>
      <c r="FF48">
        <v>736</v>
      </c>
      <c r="FG48">
        <v>705</v>
      </c>
      <c r="FH48">
        <v>726</v>
      </c>
      <c r="FI48">
        <v>781</v>
      </c>
      <c r="FJ48">
        <v>676</v>
      </c>
      <c r="FK48">
        <v>683</v>
      </c>
      <c r="FL48">
        <v>715</v>
      </c>
      <c r="FM48">
        <v>761</v>
      </c>
      <c r="FN48">
        <v>718</v>
      </c>
      <c r="FO48">
        <v>681</v>
      </c>
      <c r="FP48">
        <v>680</v>
      </c>
      <c r="FQ48">
        <v>738</v>
      </c>
      <c r="FR48">
        <v>664</v>
      </c>
      <c r="FS48">
        <v>703</v>
      </c>
      <c r="FT48">
        <v>705</v>
      </c>
      <c r="FU48">
        <v>628</v>
      </c>
      <c r="FV48">
        <v>652</v>
      </c>
      <c r="FW48">
        <v>660</v>
      </c>
      <c r="FX48">
        <v>654</v>
      </c>
      <c r="FY48">
        <v>653</v>
      </c>
      <c r="FZ48">
        <v>624</v>
      </c>
      <c r="GA48">
        <v>594</v>
      </c>
      <c r="GB48">
        <v>640</v>
      </c>
      <c r="GC48">
        <v>661</v>
      </c>
      <c r="GD48">
        <v>638</v>
      </c>
      <c r="GE48">
        <v>586</v>
      </c>
      <c r="GF48">
        <v>665</v>
      </c>
      <c r="GG48">
        <v>671</v>
      </c>
      <c r="GH48">
        <v>612</v>
      </c>
      <c r="GI48">
        <v>612</v>
      </c>
      <c r="GJ48">
        <v>597</v>
      </c>
      <c r="GK48">
        <v>592</v>
      </c>
      <c r="GL48">
        <v>597</v>
      </c>
      <c r="GM48">
        <v>564</v>
      </c>
      <c r="GN48">
        <v>570</v>
      </c>
      <c r="GO48">
        <v>594</v>
      </c>
      <c r="GP48">
        <v>560</v>
      </c>
      <c r="GQ48">
        <v>569</v>
      </c>
      <c r="GR48">
        <v>614</v>
      </c>
      <c r="GS48">
        <v>579</v>
      </c>
      <c r="GT48">
        <v>568</v>
      </c>
      <c r="GU48">
        <v>518</v>
      </c>
      <c r="GV48">
        <v>562</v>
      </c>
      <c r="GW48">
        <v>562</v>
      </c>
      <c r="GX48">
        <v>564</v>
      </c>
      <c r="GY48">
        <v>529</v>
      </c>
      <c r="GZ48">
        <v>550</v>
      </c>
      <c r="HA48">
        <v>564</v>
      </c>
      <c r="HB48">
        <v>522</v>
      </c>
      <c r="HC48">
        <v>539</v>
      </c>
      <c r="HD48">
        <v>536</v>
      </c>
      <c r="HE48">
        <v>515</v>
      </c>
      <c r="HF48">
        <v>501</v>
      </c>
      <c r="HG48">
        <v>480</v>
      </c>
      <c r="HH48">
        <v>477</v>
      </c>
      <c r="HI48">
        <v>509</v>
      </c>
      <c r="HJ48">
        <v>521</v>
      </c>
      <c r="HK48">
        <v>494</v>
      </c>
      <c r="HL48">
        <v>513</v>
      </c>
      <c r="HM48">
        <v>550</v>
      </c>
      <c r="HN48">
        <v>479</v>
      </c>
      <c r="HO48">
        <v>524</v>
      </c>
      <c r="HP48">
        <v>458</v>
      </c>
      <c r="HQ48">
        <v>491</v>
      </c>
      <c r="HR48">
        <v>496</v>
      </c>
      <c r="HS48">
        <v>469</v>
      </c>
      <c r="HT48">
        <v>495</v>
      </c>
      <c r="HU48">
        <v>433</v>
      </c>
      <c r="HV48">
        <v>508</v>
      </c>
      <c r="HW48">
        <v>521</v>
      </c>
      <c r="HX48">
        <v>451</v>
      </c>
      <c r="HY48">
        <v>480</v>
      </c>
      <c r="HZ48">
        <v>506</v>
      </c>
      <c r="IA48">
        <v>478</v>
      </c>
      <c r="IB48">
        <v>478</v>
      </c>
      <c r="IC48">
        <v>441</v>
      </c>
      <c r="ID48">
        <v>433</v>
      </c>
      <c r="IE48">
        <v>498</v>
      </c>
      <c r="IF48">
        <v>431</v>
      </c>
      <c r="IG48">
        <v>519</v>
      </c>
      <c r="IH48">
        <v>448</v>
      </c>
      <c r="II48">
        <v>451</v>
      </c>
      <c r="IJ48">
        <v>463</v>
      </c>
      <c r="IK48">
        <v>435</v>
      </c>
      <c r="IL48">
        <v>399</v>
      </c>
      <c r="IM48">
        <v>430</v>
      </c>
      <c r="IN48">
        <v>418</v>
      </c>
      <c r="IO48">
        <v>432</v>
      </c>
      <c r="IP48">
        <v>429</v>
      </c>
      <c r="IQ48">
        <v>429</v>
      </c>
      <c r="IR48">
        <v>472</v>
      </c>
      <c r="IS48">
        <v>388</v>
      </c>
      <c r="IT48">
        <v>415</v>
      </c>
      <c r="IU48">
        <v>393</v>
      </c>
      <c r="IV48">
        <v>446</v>
      </c>
      <c r="IW48">
        <v>413</v>
      </c>
      <c r="IX48">
        <v>423</v>
      </c>
      <c r="IY48">
        <v>412</v>
      </c>
      <c r="IZ48">
        <v>412</v>
      </c>
      <c r="JA48">
        <v>445</v>
      </c>
    </row>
    <row r="49" spans="2:261" x14ac:dyDescent="0.45">
      <c r="K49" t="s">
        <v>10</v>
      </c>
      <c r="L49">
        <f>LN(L48/MAX($L48:$JA48))</f>
        <v>-4.0060336398903855</v>
      </c>
      <c r="M49">
        <f t="shared" ref="M49:BX49" si="43">LN(M48/MAX($L48:$JA48))</f>
        <v>-3.8118776254494278</v>
      </c>
      <c r="N49">
        <f t="shared" si="43"/>
        <v>-4.1193623251973888</v>
      </c>
      <c r="O49">
        <f t="shared" si="43"/>
        <v>-3.5540485161473283</v>
      </c>
      <c r="P49">
        <f t="shared" si="43"/>
        <v>-4.2471956967072737</v>
      </c>
      <c r="Q49">
        <f t="shared" si="43"/>
        <v>-4.2471956967072737</v>
      </c>
      <c r="R49">
        <f t="shared" si="43"/>
        <v>-4.3425058765115985</v>
      </c>
      <c r="S49">
        <f t="shared" si="43"/>
        <v>-4.1193623251973888</v>
      </c>
      <c r="T49">
        <f t="shared" si="43"/>
        <v>-4.0424012840612598</v>
      </c>
      <c r="U49">
        <f t="shared" si="43"/>
        <v>-4.7732887926040526</v>
      </c>
      <c r="V49">
        <f t="shared" si="43"/>
        <v>-4.5050248060093736</v>
      </c>
      <c r="W49">
        <f t="shared" si="43"/>
        <v>-4.3425058765115985</v>
      </c>
      <c r="X49">
        <f t="shared" si="43"/>
        <v>-4.2027439341364392</v>
      </c>
      <c r="Y49">
        <f t="shared" si="43"/>
        <v>-4.2471956967072737</v>
      </c>
      <c r="Z49">
        <f t="shared" si="43"/>
        <v>-4.2471956967072737</v>
      </c>
      <c r="AA49">
        <f t="shared" si="43"/>
        <v>-5.3923280010102763</v>
      </c>
      <c r="AB49">
        <f t="shared" si="43"/>
        <v>-3.9042509455804431</v>
      </c>
      <c r="AC49">
        <f t="shared" si="43"/>
        <v>-4.3937991708991486</v>
      </c>
      <c r="AD49">
        <f t="shared" si="43"/>
        <v>-4.2937157123421663</v>
      </c>
      <c r="AE49">
        <f t="shared" si="43"/>
        <v>-3.8725022472658628</v>
      </c>
      <c r="AF49">
        <f t="shared" si="43"/>
        <v>-3.8725022472658628</v>
      </c>
      <c r="AG49">
        <f t="shared" si="43"/>
        <v>-4.4478663921694244</v>
      </c>
      <c r="AH49">
        <f t="shared" si="43"/>
        <v>-3.674676503935943</v>
      </c>
      <c r="AI49">
        <f t="shared" si="43"/>
        <v>-4.0801416120441072</v>
      </c>
      <c r="AJ49">
        <f t="shared" si="43"/>
        <v>-3.9709423200791152</v>
      </c>
      <c r="AK49">
        <f t="shared" si="43"/>
        <v>-4.2027439341364392</v>
      </c>
      <c r="AL49">
        <f t="shared" si="43"/>
        <v>-4.1193623251973888</v>
      </c>
      <c r="AM49">
        <f t="shared" si="43"/>
        <v>-4.5656494278258082</v>
      </c>
      <c r="AN49">
        <f t="shared" si="43"/>
        <v>-3.674676503935943</v>
      </c>
      <c r="AO49">
        <f t="shared" si="43"/>
        <v>-4.2471956967072737</v>
      </c>
      <c r="AP49">
        <f t="shared" si="43"/>
        <v>-3.8725022472658628</v>
      </c>
      <c r="AQ49">
        <f t="shared" si="43"/>
        <v>-3.8118776254494278</v>
      </c>
      <c r="AR49">
        <f t="shared" si="43"/>
        <v>-4.2471956967072737</v>
      </c>
      <c r="AS49">
        <f t="shared" si="43"/>
        <v>-4.1193623251973888</v>
      </c>
      <c r="AT49">
        <f t="shared" si="43"/>
        <v>-4.2027439341364392</v>
      </c>
      <c r="AU49">
        <f t="shared" si="43"/>
        <v>-4.3937991708991486</v>
      </c>
      <c r="AV49">
        <f t="shared" si="43"/>
        <v>-3.9042509455804431</v>
      </c>
      <c r="AW49">
        <f t="shared" si="43"/>
        <v>-4.0801416120441072</v>
      </c>
      <c r="AX49">
        <f t="shared" si="43"/>
        <v>-4.4478663921694244</v>
      </c>
      <c r="AY49">
        <f t="shared" si="43"/>
        <v>-4.0060336398903855</v>
      </c>
      <c r="AZ49">
        <f t="shared" si="43"/>
        <v>-4.6991808204503309</v>
      </c>
      <c r="BA49">
        <f t="shared" si="43"/>
        <v>-4.0424012840612598</v>
      </c>
      <c r="BB49">
        <f t="shared" si="43"/>
        <v>-4.853331500277589</v>
      </c>
      <c r="BC49">
        <f t="shared" si="43"/>
        <v>-4.0424012840612598</v>
      </c>
      <c r="BD49">
        <f t="shared" si="43"/>
        <v>-3.9709423200791152</v>
      </c>
      <c r="BE49">
        <f t="shared" si="43"/>
        <v>-4.3937991708991486</v>
      </c>
      <c r="BF49">
        <f t="shared" si="43"/>
        <v>-3.9370407684034339</v>
      </c>
      <c r="BG49">
        <f t="shared" si="43"/>
        <v>-4.4478663921694244</v>
      </c>
      <c r="BH49">
        <f t="shared" si="43"/>
        <v>-4.3425058765115985</v>
      </c>
      <c r="BI49">
        <f t="shared" si="43"/>
        <v>-4.2471956967072737</v>
      </c>
      <c r="BJ49">
        <f t="shared" si="43"/>
        <v>-4.853331500277589</v>
      </c>
      <c r="BK49">
        <f t="shared" si="43"/>
        <v>-4.1193623251973888</v>
      </c>
      <c r="BL49">
        <f t="shared" si="43"/>
        <v>-4.6991808204503309</v>
      </c>
      <c r="BM49">
        <f t="shared" si="43"/>
        <v>-4.0060336398903855</v>
      </c>
      <c r="BN49">
        <f t="shared" si="43"/>
        <v>-4.5656494278258082</v>
      </c>
      <c r="BO49">
        <f t="shared" si="43"/>
        <v>-4.2937157123421663</v>
      </c>
      <c r="BP49">
        <f t="shared" si="43"/>
        <v>-3.8417305885991091</v>
      </c>
      <c r="BQ49">
        <f t="shared" si="43"/>
        <v>-3.5770380343720269</v>
      </c>
      <c r="BR49">
        <f t="shared" si="43"/>
        <v>-3.5770380343720269</v>
      </c>
      <c r="BS49">
        <f t="shared" si="43"/>
        <v>-3.4064125173412636</v>
      </c>
      <c r="BT49">
        <f t="shared" si="43"/>
        <v>-3.8725022472658628</v>
      </c>
      <c r="BU49">
        <f t="shared" si="43"/>
        <v>-3.3869944314841618</v>
      </c>
      <c r="BV49">
        <f t="shared" si="43"/>
        <v>-3.2777951395191698</v>
      </c>
      <c r="BW49">
        <f t="shared" si="43"/>
        <v>-3.3492541035013148</v>
      </c>
      <c r="BX49">
        <f t="shared" si="43"/>
        <v>-2.9687902975985678</v>
      </c>
      <c r="BY49">
        <f t="shared" ref="BY49:CJ49" si="44">LN(BY48/MAX($L48:$JA48))</f>
        <v>-2.6747990559535224</v>
      </c>
      <c r="BZ49">
        <f t="shared" si="44"/>
        <v>-2.5591146569540597</v>
      </c>
      <c r="CA49">
        <f t="shared" si="44"/>
        <v>-2.4182572242374643</v>
      </c>
      <c r="CB49">
        <f t="shared" si="44"/>
        <v>-2.1907436732521361</v>
      </c>
      <c r="CC49">
        <f t="shared" si="44"/>
        <v>-1.8915007783992794</v>
      </c>
      <c r="CD49">
        <f t="shared" si="44"/>
        <v>-1.8329066141332264</v>
      </c>
      <c r="CE49">
        <f t="shared" si="44"/>
        <v>-1.512238042685139</v>
      </c>
      <c r="CF49">
        <f t="shared" si="44"/>
        <v>-1.3954387749388883</v>
      </c>
      <c r="CG49">
        <f t="shared" si="44"/>
        <v>-1.198353597839334</v>
      </c>
      <c r="CH49">
        <f t="shared" si="44"/>
        <v>-0.97866428139321182</v>
      </c>
      <c r="CI49">
        <f t="shared" si="44"/>
        <v>-0.81614535189543691</v>
      </c>
      <c r="CJ49">
        <f t="shared" si="44"/>
        <v>-0.49023287548922617</v>
      </c>
    </row>
    <row r="51" spans="2:261" x14ac:dyDescent="0.45">
      <c r="K51" t="s">
        <v>2</v>
      </c>
      <c r="L51">
        <v>0</v>
      </c>
      <c r="M51">
        <f>L51+240/81</f>
        <v>2.9629629629629628</v>
      </c>
      <c r="N51">
        <f t="shared" ref="N51:BY51" si="45">M51+240/81</f>
        <v>5.9259259259259256</v>
      </c>
      <c r="O51">
        <f t="shared" si="45"/>
        <v>8.8888888888888893</v>
      </c>
      <c r="P51">
        <f t="shared" si="45"/>
        <v>11.851851851851851</v>
      </c>
      <c r="Q51">
        <f t="shared" si="45"/>
        <v>14.814814814814813</v>
      </c>
      <c r="R51">
        <f t="shared" si="45"/>
        <v>17.777777777777775</v>
      </c>
      <c r="S51">
        <f t="shared" si="45"/>
        <v>20.740740740740737</v>
      </c>
      <c r="T51">
        <f t="shared" si="45"/>
        <v>23.703703703703699</v>
      </c>
      <c r="U51">
        <f t="shared" si="45"/>
        <v>26.666666666666661</v>
      </c>
      <c r="V51">
        <f t="shared" si="45"/>
        <v>29.629629629629623</v>
      </c>
      <c r="W51">
        <f t="shared" si="45"/>
        <v>32.592592592592588</v>
      </c>
      <c r="X51">
        <f t="shared" si="45"/>
        <v>35.55555555555555</v>
      </c>
      <c r="Y51">
        <f t="shared" si="45"/>
        <v>38.518518518518512</v>
      </c>
      <c r="Z51">
        <f t="shared" si="45"/>
        <v>41.481481481481474</v>
      </c>
      <c r="AA51">
        <f t="shared" si="45"/>
        <v>44.444444444444436</v>
      </c>
      <c r="AB51">
        <f t="shared" si="45"/>
        <v>47.407407407407398</v>
      </c>
      <c r="AC51">
        <f t="shared" si="45"/>
        <v>50.37037037037036</v>
      </c>
      <c r="AD51">
        <f t="shared" si="45"/>
        <v>53.333333333333321</v>
      </c>
      <c r="AE51">
        <f t="shared" si="45"/>
        <v>56.296296296296283</v>
      </c>
      <c r="AF51">
        <f t="shared" si="45"/>
        <v>59.259259259259245</v>
      </c>
      <c r="AG51">
        <f t="shared" si="45"/>
        <v>62.222222222222207</v>
      </c>
      <c r="AH51">
        <f t="shared" si="45"/>
        <v>65.185185185185176</v>
      </c>
      <c r="AI51">
        <f t="shared" si="45"/>
        <v>68.148148148148138</v>
      </c>
      <c r="AJ51">
        <f t="shared" si="45"/>
        <v>71.1111111111111</v>
      </c>
      <c r="AK51">
        <f t="shared" si="45"/>
        <v>74.074074074074062</v>
      </c>
      <c r="AL51">
        <f t="shared" si="45"/>
        <v>77.037037037037024</v>
      </c>
      <c r="AM51">
        <f t="shared" si="45"/>
        <v>79.999999999999986</v>
      </c>
      <c r="AN51">
        <f t="shared" si="45"/>
        <v>82.962962962962948</v>
      </c>
      <c r="AO51">
        <f t="shared" si="45"/>
        <v>85.92592592592591</v>
      </c>
      <c r="AP51">
        <f t="shared" si="45"/>
        <v>88.888888888888872</v>
      </c>
      <c r="AQ51">
        <f t="shared" si="45"/>
        <v>91.851851851851833</v>
      </c>
      <c r="AR51">
        <f t="shared" si="45"/>
        <v>94.814814814814795</v>
      </c>
      <c r="AS51">
        <f t="shared" si="45"/>
        <v>97.777777777777757</v>
      </c>
      <c r="AT51">
        <f t="shared" si="45"/>
        <v>100.74074074074072</v>
      </c>
      <c r="AU51">
        <f t="shared" si="45"/>
        <v>103.70370370370368</v>
      </c>
      <c r="AV51">
        <f t="shared" si="45"/>
        <v>106.66666666666664</v>
      </c>
      <c r="AW51">
        <f t="shared" si="45"/>
        <v>109.6296296296296</v>
      </c>
      <c r="AX51">
        <f t="shared" si="45"/>
        <v>112.59259259259257</v>
      </c>
      <c r="AY51">
        <f t="shared" si="45"/>
        <v>115.55555555555553</v>
      </c>
      <c r="AZ51">
        <f t="shared" si="45"/>
        <v>118.51851851851849</v>
      </c>
      <c r="BA51">
        <f t="shared" si="45"/>
        <v>121.48148148148145</v>
      </c>
      <c r="BB51">
        <f t="shared" si="45"/>
        <v>124.44444444444441</v>
      </c>
      <c r="BC51">
        <f t="shared" si="45"/>
        <v>127.40740740740738</v>
      </c>
      <c r="BD51">
        <f t="shared" si="45"/>
        <v>130.37037037037035</v>
      </c>
      <c r="BE51">
        <f t="shared" si="45"/>
        <v>133.33333333333331</v>
      </c>
      <c r="BF51">
        <f t="shared" si="45"/>
        <v>136.29629629629628</v>
      </c>
      <c r="BG51">
        <f t="shared" si="45"/>
        <v>139.25925925925924</v>
      </c>
      <c r="BH51">
        <f t="shared" si="45"/>
        <v>142.2222222222222</v>
      </c>
      <c r="BI51">
        <f t="shared" si="45"/>
        <v>145.18518518518516</v>
      </c>
      <c r="BJ51">
        <f t="shared" si="45"/>
        <v>148.14814814814812</v>
      </c>
      <c r="BK51">
        <f t="shared" si="45"/>
        <v>151.11111111111109</v>
      </c>
      <c r="BL51">
        <f t="shared" si="45"/>
        <v>154.07407407407405</v>
      </c>
      <c r="BM51">
        <f t="shared" si="45"/>
        <v>157.03703703703701</v>
      </c>
      <c r="BN51">
        <f t="shared" si="45"/>
        <v>159.99999999999997</v>
      </c>
      <c r="BO51">
        <f t="shared" si="45"/>
        <v>162.96296296296293</v>
      </c>
      <c r="BP51">
        <f t="shared" si="45"/>
        <v>165.9259259259259</v>
      </c>
      <c r="BQ51">
        <f t="shared" si="45"/>
        <v>168.88888888888886</v>
      </c>
      <c r="BR51">
        <f t="shared" si="45"/>
        <v>171.85185185185182</v>
      </c>
      <c r="BS51">
        <f t="shared" si="45"/>
        <v>174.81481481481478</v>
      </c>
      <c r="BT51">
        <f t="shared" si="45"/>
        <v>177.77777777777774</v>
      </c>
      <c r="BU51">
        <f t="shared" si="45"/>
        <v>180.7407407407407</v>
      </c>
      <c r="BV51">
        <f t="shared" si="45"/>
        <v>183.70370370370367</v>
      </c>
      <c r="BW51">
        <f t="shared" si="45"/>
        <v>186.66666666666663</v>
      </c>
      <c r="BX51">
        <f t="shared" si="45"/>
        <v>189.62962962962959</v>
      </c>
      <c r="BY51">
        <f t="shared" si="45"/>
        <v>192.59259259259255</v>
      </c>
      <c r="BZ51">
        <f t="shared" ref="BZ51:CO51" si="46">BY51+240/81</f>
        <v>195.55555555555551</v>
      </c>
      <c r="CA51">
        <f t="shared" si="46"/>
        <v>198.51851851851848</v>
      </c>
      <c r="CB51">
        <f t="shared" si="46"/>
        <v>201.48148148148144</v>
      </c>
      <c r="CC51">
        <f t="shared" si="46"/>
        <v>204.4444444444444</v>
      </c>
      <c r="CD51">
        <f t="shared" si="46"/>
        <v>207.40740740740736</v>
      </c>
      <c r="CE51">
        <f t="shared" si="46"/>
        <v>210.37037037037032</v>
      </c>
      <c r="CF51">
        <f t="shared" si="46"/>
        <v>213.33333333333329</v>
      </c>
      <c r="CG51">
        <f t="shared" si="46"/>
        <v>216.29629629629625</v>
      </c>
      <c r="CH51">
        <f t="shared" si="46"/>
        <v>219.25925925925921</v>
      </c>
      <c r="CI51">
        <f t="shared" si="46"/>
        <v>222.22222222222217</v>
      </c>
      <c r="CJ51">
        <f t="shared" si="46"/>
        <v>225.18518518518513</v>
      </c>
      <c r="CK51">
        <f t="shared" si="46"/>
        <v>228.1481481481481</v>
      </c>
      <c r="CL51">
        <f t="shared" si="46"/>
        <v>231.11111111111106</v>
      </c>
      <c r="CM51">
        <f t="shared" si="46"/>
        <v>234.07407407407402</v>
      </c>
      <c r="CN51">
        <f t="shared" si="46"/>
        <v>237.03703703703698</v>
      </c>
      <c r="CO51">
        <f t="shared" si="46"/>
        <v>239.99999999999994</v>
      </c>
    </row>
    <row r="52" spans="2:261" x14ac:dyDescent="0.45">
      <c r="K52" t="s">
        <v>9</v>
      </c>
      <c r="L52">
        <f>1/(273.15+L51)</f>
        <v>3.6609921288669233E-3</v>
      </c>
      <c r="M52">
        <f t="shared" ref="M52:BX52" si="47">1/(273.15+M51)</f>
        <v>3.6217060918437836E-3</v>
      </c>
      <c r="N52">
        <f t="shared" si="47"/>
        <v>3.5832542584322601E-3</v>
      </c>
      <c r="O52">
        <f t="shared" si="47"/>
        <v>3.5456103374239172E-3</v>
      </c>
      <c r="P52">
        <f t="shared" si="47"/>
        <v>3.5087491309348223E-3</v>
      </c>
      <c r="Q52">
        <f t="shared" si="47"/>
        <v>3.4726464781576968E-3</v>
      </c>
      <c r="R52">
        <f t="shared" si="47"/>
        <v>3.4372792025512255E-3</v>
      </c>
      <c r="S52">
        <f t="shared" si="47"/>
        <v>3.4026250622239307E-3</v>
      </c>
      <c r="T52">
        <f t="shared" si="47"/>
        <v>3.3686627032894372E-3</v>
      </c>
      <c r="U52">
        <f t="shared" si="47"/>
        <v>3.335371615987548E-3</v>
      </c>
      <c r="V52">
        <f t="shared" si="47"/>
        <v>3.3027320933816922E-3</v>
      </c>
      <c r="W52">
        <f t="shared" si="47"/>
        <v>3.2707251924579501E-3</v>
      </c>
      <c r="X52">
        <f t="shared" si="47"/>
        <v>3.2393326974643226E-3</v>
      </c>
      <c r="Y52">
        <f t="shared" si="47"/>
        <v>3.2085370853411448E-3</v>
      </c>
      <c r="Z52">
        <f t="shared" si="47"/>
        <v>3.1783214931048083E-3</v>
      </c>
      <c r="AA52">
        <f t="shared" si="47"/>
        <v>3.1486696870572186E-3</v>
      </c>
      <c r="AB52">
        <f t="shared" si="47"/>
        <v>3.1195660337028676E-3</v>
      </c>
      <c r="AC52">
        <f t="shared" si="47"/>
        <v>3.09099547226404E-3</v>
      </c>
      <c r="AD52">
        <f t="shared" si="47"/>
        <v>3.0629434886926339E-3</v>
      </c>
      <c r="AE52">
        <f t="shared" si="47"/>
        <v>3.0353960910843671E-3</v>
      </c>
      <c r="AF52">
        <f t="shared" si="47"/>
        <v>3.0083397864078755E-3</v>
      </c>
      <c r="AG52">
        <f t="shared" si="47"/>
        <v>2.9817615584673746E-3</v>
      </c>
      <c r="AH52">
        <f t="shared" si="47"/>
        <v>2.9556488470232787E-3</v>
      </c>
      <c r="AI52">
        <f t="shared" si="47"/>
        <v>2.9299895280003908E-3</v>
      </c>
      <c r="AJ52">
        <f t="shared" si="47"/>
        <v>2.9047718947181568E-3</v>
      </c>
      <c r="AK52">
        <f t="shared" si="47"/>
        <v>2.8799846400819197E-3</v>
      </c>
      <c r="AL52">
        <f t="shared" si="47"/>
        <v>2.8556168396782675E-3</v>
      </c>
      <c r="AM52">
        <f t="shared" si="47"/>
        <v>2.831657935721365E-3</v>
      </c>
      <c r="AN52">
        <f t="shared" si="47"/>
        <v>2.8080977218007189E-3</v>
      </c>
      <c r="AO52">
        <f t="shared" si="47"/>
        <v>2.7849263283840726E-3</v>
      </c>
      <c r="AP52">
        <f t="shared" si="47"/>
        <v>2.7621342090321794E-3</v>
      </c>
      <c r="AQ52">
        <f t="shared" si="47"/>
        <v>2.7397121272849964E-3</v>
      </c>
      <c r="AR52">
        <f t="shared" si="47"/>
        <v>2.7176511441814591E-3</v>
      </c>
      <c r="AS52">
        <f t="shared" si="47"/>
        <v>2.6959426063774021E-3</v>
      </c>
      <c r="AT52">
        <f t="shared" si="47"/>
        <v>2.6745781348284561E-3</v>
      </c>
      <c r="AU52">
        <f t="shared" si="47"/>
        <v>2.6535496140068109E-3</v>
      </c>
      <c r="AV52">
        <f t="shared" si="47"/>
        <v>2.632849181622713E-3</v>
      </c>
      <c r="AW52">
        <f t="shared" si="47"/>
        <v>2.6124692188233246E-3</v>
      </c>
      <c r="AX52">
        <f t="shared" si="47"/>
        <v>2.5924023408432995E-3</v>
      </c>
      <c r="AY52">
        <f t="shared" si="47"/>
        <v>2.5726413880829534E-3</v>
      </c>
      <c r="AZ52">
        <f t="shared" si="47"/>
        <v>2.5531794175914068E-3</v>
      </c>
      <c r="BA52">
        <f t="shared" si="47"/>
        <v>2.5340096949333884E-3</v>
      </c>
      <c r="BB52">
        <f t="shared" si="47"/>
        <v>2.5151256864197188E-3</v>
      </c>
      <c r="BC52">
        <f t="shared" si="47"/>
        <v>2.4965210516826094E-3</v>
      </c>
      <c r="BD52">
        <f t="shared" si="47"/>
        <v>2.4781896365780793E-3</v>
      </c>
      <c r="BE52">
        <f t="shared" si="47"/>
        <v>2.4601254663987864E-3</v>
      </c>
      <c r="BF52">
        <f t="shared" si="47"/>
        <v>2.4423227393815497E-3</v>
      </c>
      <c r="BG52">
        <f t="shared" si="47"/>
        <v>2.4247758204947443E-3</v>
      </c>
      <c r="BH52">
        <f t="shared" si="47"/>
        <v>2.4074792354915942E-3</v>
      </c>
      <c r="BI52">
        <f t="shared" si="47"/>
        <v>2.3904276652161791E-3</v>
      </c>
      <c r="BJ52">
        <f t="shared" si="47"/>
        <v>2.3736159401497136E-3</v>
      </c>
      <c r="BK52">
        <f t="shared" si="47"/>
        <v>2.3570390351853551E-3</v>
      </c>
      <c r="BL52">
        <f t="shared" si="47"/>
        <v>2.3406920646204398E-3</v>
      </c>
      <c r="BM52">
        <f t="shared" si="47"/>
        <v>2.3245702773556725E-3</v>
      </c>
      <c r="BN52">
        <f t="shared" si="47"/>
        <v>2.3086690522913541E-3</v>
      </c>
      <c r="BO52">
        <f t="shared" si="47"/>
        <v>2.2929838939112789E-3</v>
      </c>
      <c r="BP52">
        <f t="shared" si="47"/>
        <v>2.2775104280454324E-3</v>
      </c>
      <c r="BQ52">
        <f t="shared" si="47"/>
        <v>2.2622443978031095E-3</v>
      </c>
      <c r="BR52">
        <f t="shared" si="47"/>
        <v>2.2471816596684991E-3</v>
      </c>
      <c r="BS52">
        <f t="shared" si="47"/>
        <v>2.2323181797512209E-3</v>
      </c>
      <c r="BT52">
        <f t="shared" si="47"/>
        <v>2.2176500301846814E-3</v>
      </c>
      <c r="BU52">
        <f t="shared" si="47"/>
        <v>2.2031733856655014E-3</v>
      </c>
      <c r="BV52">
        <f t="shared" si="47"/>
        <v>2.1888845201276041E-3</v>
      </c>
      <c r="BW52">
        <f t="shared" si="47"/>
        <v>2.1747798035448912E-3</v>
      </c>
      <c r="BX52">
        <f t="shared" si="47"/>
        <v>2.1608556988567478E-3</v>
      </c>
      <c r="BY52">
        <f t="shared" ref="BY52:CO52" si="48">1/(273.15+BY51)</f>
        <v>2.1471087590108988E-3</v>
      </c>
      <c r="BZ52">
        <f t="shared" si="48"/>
        <v>2.1335356241184351E-3</v>
      </c>
      <c r="CA52">
        <f t="shared" si="48"/>
        <v>2.1201330187160636E-3</v>
      </c>
      <c r="CB52">
        <f t="shared" si="48"/>
        <v>2.1068977491309052E-3</v>
      </c>
      <c r="CC52">
        <f t="shared" si="48"/>
        <v>2.0938267009433854E-3</v>
      </c>
      <c r="CD52">
        <f t="shared" si="48"/>
        <v>2.0809168365439825E-3</v>
      </c>
      <c r="CE52">
        <f t="shared" si="48"/>
        <v>2.0681651927798059E-3</v>
      </c>
      <c r="CF52">
        <f t="shared" si="48"/>
        <v>2.0555688786871771E-3</v>
      </c>
      <c r="CG52">
        <f t="shared" si="48"/>
        <v>2.0431250733065711E-3</v>
      </c>
      <c r="CH52">
        <f t="shared" si="48"/>
        <v>2.0308310235764441E-3</v>
      </c>
      <c r="CI52">
        <f t="shared" si="48"/>
        <v>2.018684042302646E-3</v>
      </c>
      <c r="CJ52">
        <f t="shared" si="48"/>
        <v>2.0066815062002746E-3</v>
      </c>
      <c r="CK52">
        <f t="shared" si="48"/>
        <v>1.9948208540049727E-3</v>
      </c>
      <c r="CL52">
        <f t="shared" si="48"/>
        <v>1.9830995846508094E-3</v>
      </c>
      <c r="CM52">
        <f t="shared" si="48"/>
        <v>1.9715152555120283E-3</v>
      </c>
      <c r="CN52">
        <f t="shared" si="48"/>
        <v>1.9600654807060596E-3</v>
      </c>
      <c r="CO52">
        <f t="shared" si="48"/>
        <v>1.9487479294553254E-3</v>
      </c>
    </row>
    <row r="53" spans="2:261" x14ac:dyDescent="0.45">
      <c r="B53">
        <v>12</v>
      </c>
      <c r="C53" t="s">
        <v>0</v>
      </c>
      <c r="D53">
        <v>9</v>
      </c>
      <c r="E53">
        <v>0</v>
      </c>
      <c r="F53">
        <v>1</v>
      </c>
      <c r="G53">
        <v>16</v>
      </c>
      <c r="H53">
        <v>0</v>
      </c>
      <c r="I53">
        <v>240</v>
      </c>
      <c r="J53">
        <v>0</v>
      </c>
      <c r="K53" t="s">
        <v>1</v>
      </c>
      <c r="L53">
        <v>19</v>
      </c>
      <c r="M53">
        <v>29</v>
      </c>
      <c r="N53">
        <v>37</v>
      </c>
      <c r="O53">
        <v>32</v>
      </c>
      <c r="P53">
        <v>23</v>
      </c>
      <c r="Q53">
        <v>21</v>
      </c>
      <c r="R53">
        <v>18</v>
      </c>
      <c r="S53">
        <v>25</v>
      </c>
      <c r="T53">
        <v>15</v>
      </c>
      <c r="U53">
        <v>20</v>
      </c>
      <c r="V53">
        <v>24</v>
      </c>
      <c r="W53">
        <v>36</v>
      </c>
      <c r="X53">
        <v>20</v>
      </c>
      <c r="Y53">
        <v>29</v>
      </c>
      <c r="Z53">
        <v>29</v>
      </c>
      <c r="AA53">
        <v>26</v>
      </c>
      <c r="AB53">
        <v>21</v>
      </c>
      <c r="AC53">
        <v>29</v>
      </c>
      <c r="AD53">
        <v>34</v>
      </c>
      <c r="AE53">
        <v>36</v>
      </c>
      <c r="AF53">
        <v>14</v>
      </c>
      <c r="AG53">
        <v>30</v>
      </c>
      <c r="AH53">
        <v>31</v>
      </c>
      <c r="AI53">
        <v>26</v>
      </c>
      <c r="AJ53">
        <v>26</v>
      </c>
      <c r="AK53">
        <v>17</v>
      </c>
      <c r="AL53">
        <v>18</v>
      </c>
      <c r="AM53">
        <v>32</v>
      </c>
      <c r="AN53">
        <v>36</v>
      </c>
      <c r="AO53">
        <v>24</v>
      </c>
      <c r="AP53">
        <v>20</v>
      </c>
      <c r="AQ53">
        <v>26</v>
      </c>
      <c r="AR53">
        <v>27</v>
      </c>
      <c r="AS53">
        <v>23</v>
      </c>
      <c r="AT53">
        <v>14</v>
      </c>
      <c r="AU53">
        <v>26</v>
      </c>
      <c r="AV53">
        <v>21</v>
      </c>
      <c r="AW53">
        <v>36</v>
      </c>
      <c r="AX53">
        <v>31</v>
      </c>
      <c r="AY53">
        <v>18</v>
      </c>
      <c r="AZ53">
        <v>16</v>
      </c>
      <c r="BA53">
        <v>24</v>
      </c>
      <c r="BB53">
        <v>28</v>
      </c>
      <c r="BC53">
        <v>27</v>
      </c>
      <c r="BD53">
        <v>33</v>
      </c>
      <c r="BE53">
        <v>35</v>
      </c>
      <c r="BF53">
        <v>24</v>
      </c>
      <c r="BG53">
        <v>23</v>
      </c>
      <c r="BH53">
        <v>26</v>
      </c>
      <c r="BI53">
        <v>30</v>
      </c>
      <c r="BJ53">
        <v>35</v>
      </c>
      <c r="BK53">
        <v>24</v>
      </c>
      <c r="BL53">
        <v>20</v>
      </c>
      <c r="BM53">
        <v>34</v>
      </c>
      <c r="BN53">
        <v>28</v>
      </c>
      <c r="BO53">
        <v>26</v>
      </c>
      <c r="BP53">
        <v>32</v>
      </c>
      <c r="BQ53">
        <v>22</v>
      </c>
      <c r="BR53">
        <v>15</v>
      </c>
      <c r="BS53">
        <v>36</v>
      </c>
      <c r="BT53">
        <v>27</v>
      </c>
      <c r="BU53">
        <v>30</v>
      </c>
      <c r="BV53">
        <v>41</v>
      </c>
      <c r="BW53">
        <v>46</v>
      </c>
      <c r="BX53">
        <v>39</v>
      </c>
      <c r="BY53">
        <v>38</v>
      </c>
      <c r="BZ53">
        <v>60</v>
      </c>
      <c r="CA53">
        <v>61</v>
      </c>
      <c r="CB53">
        <v>82</v>
      </c>
      <c r="CC53">
        <v>88</v>
      </c>
      <c r="CD53">
        <v>94</v>
      </c>
      <c r="CE53">
        <v>114</v>
      </c>
      <c r="CF53">
        <v>132</v>
      </c>
      <c r="CG53">
        <v>167</v>
      </c>
      <c r="CH53">
        <v>194</v>
      </c>
      <c r="CI53">
        <v>245</v>
      </c>
      <c r="CJ53">
        <v>236</v>
      </c>
      <c r="CK53">
        <v>312</v>
      </c>
      <c r="CL53">
        <v>381</v>
      </c>
      <c r="CM53">
        <v>485</v>
      </c>
      <c r="CN53">
        <v>554</v>
      </c>
      <c r="CO53">
        <v>823</v>
      </c>
      <c r="CP53">
        <v>901</v>
      </c>
      <c r="CQ53">
        <v>981</v>
      </c>
      <c r="CR53">
        <v>995</v>
      </c>
      <c r="CS53">
        <v>1131</v>
      </c>
      <c r="CT53">
        <v>1169</v>
      </c>
      <c r="CU53">
        <v>1205</v>
      </c>
      <c r="CV53">
        <v>1208</v>
      </c>
      <c r="CW53">
        <v>1291</v>
      </c>
      <c r="CX53">
        <v>1246</v>
      </c>
      <c r="CY53">
        <v>1268</v>
      </c>
      <c r="CZ53">
        <v>1256</v>
      </c>
      <c r="DA53">
        <v>1239</v>
      </c>
      <c r="DB53">
        <v>1232</v>
      </c>
      <c r="DC53">
        <v>1212</v>
      </c>
      <c r="DD53">
        <v>1198</v>
      </c>
      <c r="DE53">
        <v>1130</v>
      </c>
      <c r="DF53">
        <v>1133</v>
      </c>
      <c r="DG53">
        <v>1154</v>
      </c>
      <c r="DH53">
        <v>1129</v>
      </c>
      <c r="DI53">
        <v>1070</v>
      </c>
      <c r="DJ53">
        <v>1067</v>
      </c>
      <c r="DK53">
        <v>1026</v>
      </c>
      <c r="DL53">
        <v>1070</v>
      </c>
      <c r="DM53">
        <v>994</v>
      </c>
      <c r="DN53">
        <v>1019</v>
      </c>
      <c r="DO53">
        <v>967</v>
      </c>
      <c r="DP53">
        <v>961</v>
      </c>
      <c r="DQ53">
        <v>959</v>
      </c>
      <c r="DR53">
        <v>1014</v>
      </c>
      <c r="DS53">
        <v>911</v>
      </c>
      <c r="DT53">
        <v>910</v>
      </c>
      <c r="DU53">
        <v>933</v>
      </c>
      <c r="DV53">
        <v>965</v>
      </c>
      <c r="DW53">
        <v>962</v>
      </c>
      <c r="DX53">
        <v>924</v>
      </c>
      <c r="DY53">
        <v>885</v>
      </c>
      <c r="DZ53">
        <v>851</v>
      </c>
      <c r="EA53">
        <v>876</v>
      </c>
      <c r="EB53">
        <v>887</v>
      </c>
      <c r="EC53">
        <v>851</v>
      </c>
      <c r="ED53">
        <v>825</v>
      </c>
      <c r="EE53">
        <v>823</v>
      </c>
      <c r="EF53">
        <v>896</v>
      </c>
      <c r="EG53">
        <v>751</v>
      </c>
      <c r="EH53">
        <v>816</v>
      </c>
      <c r="EI53">
        <v>827</v>
      </c>
      <c r="EJ53">
        <v>784</v>
      </c>
      <c r="EK53">
        <v>850</v>
      </c>
      <c r="EL53">
        <v>822</v>
      </c>
      <c r="EM53">
        <v>736</v>
      </c>
      <c r="EN53">
        <v>757</v>
      </c>
      <c r="EO53">
        <v>767</v>
      </c>
      <c r="EP53">
        <v>801</v>
      </c>
      <c r="EQ53">
        <v>807</v>
      </c>
      <c r="ER53">
        <v>719</v>
      </c>
      <c r="ES53">
        <v>793</v>
      </c>
      <c r="ET53">
        <v>717</v>
      </c>
      <c r="EU53">
        <v>753</v>
      </c>
      <c r="EV53">
        <v>704</v>
      </c>
      <c r="EW53">
        <v>715</v>
      </c>
      <c r="EX53">
        <v>750</v>
      </c>
      <c r="EY53">
        <v>735</v>
      </c>
      <c r="EZ53">
        <v>740</v>
      </c>
      <c r="FA53">
        <v>671</v>
      </c>
      <c r="FB53">
        <v>719</v>
      </c>
      <c r="FC53">
        <v>674</v>
      </c>
      <c r="FD53">
        <v>654</v>
      </c>
      <c r="FE53">
        <v>652</v>
      </c>
      <c r="FF53">
        <v>671</v>
      </c>
      <c r="FG53">
        <v>656</v>
      </c>
      <c r="FH53">
        <v>647</v>
      </c>
      <c r="FI53">
        <v>645</v>
      </c>
      <c r="FJ53">
        <v>581</v>
      </c>
      <c r="FK53">
        <v>639</v>
      </c>
      <c r="FL53">
        <v>656</v>
      </c>
      <c r="FM53">
        <v>636</v>
      </c>
      <c r="FN53">
        <v>569</v>
      </c>
      <c r="FO53">
        <v>596</v>
      </c>
      <c r="FP53">
        <v>590</v>
      </c>
      <c r="FQ53">
        <v>592</v>
      </c>
      <c r="FR53">
        <v>613</v>
      </c>
      <c r="FS53">
        <v>616</v>
      </c>
      <c r="FT53">
        <v>616</v>
      </c>
      <c r="FU53">
        <v>558</v>
      </c>
      <c r="FV53">
        <v>557</v>
      </c>
      <c r="FW53">
        <v>576</v>
      </c>
      <c r="FX53">
        <v>567</v>
      </c>
      <c r="FY53">
        <v>551</v>
      </c>
      <c r="FZ53">
        <v>567</v>
      </c>
      <c r="GA53">
        <v>578</v>
      </c>
      <c r="GB53">
        <v>535</v>
      </c>
      <c r="GC53">
        <v>565</v>
      </c>
      <c r="GD53">
        <v>572</v>
      </c>
      <c r="GE53">
        <v>512</v>
      </c>
      <c r="GF53">
        <v>570</v>
      </c>
      <c r="GG53">
        <v>512</v>
      </c>
      <c r="GH53">
        <v>564</v>
      </c>
      <c r="GI53">
        <v>501</v>
      </c>
      <c r="GJ53">
        <v>522</v>
      </c>
      <c r="GK53">
        <v>555</v>
      </c>
      <c r="GL53">
        <v>480</v>
      </c>
      <c r="GM53">
        <v>531</v>
      </c>
      <c r="GN53">
        <v>496</v>
      </c>
      <c r="GO53">
        <v>492</v>
      </c>
      <c r="GP53">
        <v>509</v>
      </c>
      <c r="GQ53">
        <v>528</v>
      </c>
      <c r="GR53">
        <v>506</v>
      </c>
      <c r="GS53">
        <v>514</v>
      </c>
      <c r="GT53">
        <v>540</v>
      </c>
      <c r="GU53">
        <v>505</v>
      </c>
      <c r="GV53">
        <v>511</v>
      </c>
      <c r="GW53">
        <v>480</v>
      </c>
      <c r="GX53">
        <v>458</v>
      </c>
      <c r="GY53">
        <v>443</v>
      </c>
      <c r="GZ53">
        <v>486</v>
      </c>
      <c r="HA53">
        <v>477</v>
      </c>
      <c r="HB53">
        <v>466</v>
      </c>
      <c r="HC53">
        <v>471</v>
      </c>
      <c r="HD53">
        <v>489</v>
      </c>
      <c r="HE53">
        <v>505</v>
      </c>
      <c r="HF53">
        <v>448</v>
      </c>
      <c r="HG53">
        <v>445</v>
      </c>
      <c r="HH53">
        <v>480</v>
      </c>
      <c r="HI53">
        <v>404</v>
      </c>
      <c r="HJ53">
        <v>446</v>
      </c>
      <c r="HK53">
        <v>427</v>
      </c>
      <c r="HL53">
        <v>443</v>
      </c>
      <c r="HM53">
        <v>464</v>
      </c>
      <c r="HN53">
        <v>449</v>
      </c>
      <c r="HO53">
        <v>438</v>
      </c>
      <c r="HP53">
        <v>423</v>
      </c>
      <c r="HQ53">
        <v>421</v>
      </c>
      <c r="HR53">
        <v>430</v>
      </c>
      <c r="HS53">
        <v>397</v>
      </c>
      <c r="HT53">
        <v>369</v>
      </c>
      <c r="HU53">
        <v>413</v>
      </c>
      <c r="HV53">
        <v>428</v>
      </c>
      <c r="HW53">
        <v>445</v>
      </c>
      <c r="HX53">
        <v>421</v>
      </c>
      <c r="HY53">
        <v>423</v>
      </c>
      <c r="HZ53">
        <v>371</v>
      </c>
      <c r="IA53">
        <v>409</v>
      </c>
      <c r="IB53">
        <v>471</v>
      </c>
      <c r="IC53">
        <v>403</v>
      </c>
      <c r="ID53">
        <v>388</v>
      </c>
      <c r="IE53">
        <v>400</v>
      </c>
      <c r="IF53">
        <v>394</v>
      </c>
      <c r="IG53">
        <v>386</v>
      </c>
      <c r="IH53">
        <v>409</v>
      </c>
      <c r="II53">
        <v>412</v>
      </c>
      <c r="IJ53">
        <v>416</v>
      </c>
      <c r="IK53">
        <v>392</v>
      </c>
      <c r="IL53">
        <v>403</v>
      </c>
      <c r="IM53">
        <v>421</v>
      </c>
      <c r="IN53">
        <v>356</v>
      </c>
      <c r="IO53">
        <v>376</v>
      </c>
      <c r="IP53">
        <v>379</v>
      </c>
      <c r="IQ53">
        <v>381</v>
      </c>
      <c r="IR53">
        <v>390</v>
      </c>
      <c r="IS53">
        <v>397</v>
      </c>
      <c r="IT53">
        <v>390</v>
      </c>
      <c r="IU53">
        <v>378</v>
      </c>
      <c r="IV53">
        <v>365</v>
      </c>
      <c r="IW53">
        <v>356</v>
      </c>
      <c r="IX53">
        <v>361</v>
      </c>
      <c r="IY53">
        <v>375</v>
      </c>
      <c r="IZ53">
        <v>324</v>
      </c>
      <c r="JA53">
        <v>392</v>
      </c>
    </row>
    <row r="54" spans="2:261" x14ac:dyDescent="0.45">
      <c r="K54" t="s">
        <v>10</v>
      </c>
      <c r="L54">
        <f>LN(L53/MAX($L53:$JA53))</f>
        <v>-4.2187334116802022</v>
      </c>
      <c r="M54">
        <f t="shared" ref="M54:BX54" si="49">LN(M53/MAX($L53:$JA53))</f>
        <v>-3.7958765608601683</v>
      </c>
      <c r="N54">
        <f t="shared" si="49"/>
        <v>-3.5522544782024181</v>
      </c>
      <c r="O54">
        <f t="shared" si="49"/>
        <v>-3.6974364880469159</v>
      </c>
      <c r="P54">
        <f t="shared" si="49"/>
        <v>-4.0276781749174928</v>
      </c>
      <c r="Q54">
        <f t="shared" si="49"/>
        <v>-4.1186499531232199</v>
      </c>
      <c r="R54">
        <f t="shared" si="49"/>
        <v>-4.272800632950478</v>
      </c>
      <c r="S54">
        <f t="shared" si="49"/>
        <v>-3.9442965659784419</v>
      </c>
      <c r="T54">
        <f t="shared" si="49"/>
        <v>-4.4551221897444329</v>
      </c>
      <c r="U54">
        <f t="shared" si="49"/>
        <v>-4.1674401172926512</v>
      </c>
      <c r="V54">
        <f t="shared" si="49"/>
        <v>-3.9851185604986972</v>
      </c>
      <c r="W54">
        <f t="shared" si="49"/>
        <v>-3.5796534523905326</v>
      </c>
      <c r="X54">
        <f t="shared" si="49"/>
        <v>-4.1674401172926512</v>
      </c>
      <c r="Y54">
        <f t="shared" si="49"/>
        <v>-3.7958765608601683</v>
      </c>
      <c r="Z54">
        <f t="shared" si="49"/>
        <v>-3.7958765608601683</v>
      </c>
      <c r="AA54">
        <f t="shared" si="49"/>
        <v>-3.9050758528251603</v>
      </c>
      <c r="AB54">
        <f t="shared" si="49"/>
        <v>-4.1186499531232199</v>
      </c>
      <c r="AC54">
        <f t="shared" si="49"/>
        <v>-3.7958765608601683</v>
      </c>
      <c r="AD54">
        <f t="shared" si="49"/>
        <v>-3.6368118662304809</v>
      </c>
      <c r="AE54">
        <f t="shared" si="49"/>
        <v>-3.5796534523905326</v>
      </c>
      <c r="AF54">
        <f t="shared" si="49"/>
        <v>-4.5241150612313836</v>
      </c>
      <c r="AG54">
        <f t="shared" si="49"/>
        <v>-3.761975009184487</v>
      </c>
      <c r="AH54">
        <f t="shared" si="49"/>
        <v>-3.7291851863614962</v>
      </c>
      <c r="AI54">
        <f t="shared" si="49"/>
        <v>-3.9050758528251603</v>
      </c>
      <c r="AJ54">
        <f t="shared" si="49"/>
        <v>-3.9050758528251603</v>
      </c>
      <c r="AK54">
        <f t="shared" si="49"/>
        <v>-4.3299590467904263</v>
      </c>
      <c r="AL54">
        <f t="shared" si="49"/>
        <v>-4.272800632950478</v>
      </c>
      <c r="AM54">
        <f t="shared" si="49"/>
        <v>-3.6974364880469159</v>
      </c>
      <c r="AN54">
        <f t="shared" si="49"/>
        <v>-3.5796534523905326</v>
      </c>
      <c r="AO54">
        <f t="shared" si="49"/>
        <v>-3.9851185604986972</v>
      </c>
      <c r="AP54">
        <f t="shared" si="49"/>
        <v>-4.1674401172926512</v>
      </c>
      <c r="AQ54">
        <f t="shared" si="49"/>
        <v>-3.9050758528251603</v>
      </c>
      <c r="AR54">
        <f t="shared" si="49"/>
        <v>-3.8673355248423134</v>
      </c>
      <c r="AS54">
        <f t="shared" si="49"/>
        <v>-4.0276781749174928</v>
      </c>
      <c r="AT54">
        <f t="shared" si="49"/>
        <v>-4.5241150612313836</v>
      </c>
      <c r="AU54">
        <f t="shared" si="49"/>
        <v>-3.9050758528251603</v>
      </c>
      <c r="AV54">
        <f t="shared" si="49"/>
        <v>-4.1186499531232199</v>
      </c>
      <c r="AW54">
        <f t="shared" si="49"/>
        <v>-3.5796534523905326</v>
      </c>
      <c r="AX54">
        <f t="shared" si="49"/>
        <v>-3.7291851863614962</v>
      </c>
      <c r="AY54">
        <f t="shared" si="49"/>
        <v>-4.272800632950478</v>
      </c>
      <c r="AZ54">
        <f t="shared" si="49"/>
        <v>-4.3905836686068609</v>
      </c>
      <c r="BA54">
        <f t="shared" si="49"/>
        <v>-3.9851185604986972</v>
      </c>
      <c r="BB54">
        <f t="shared" si="49"/>
        <v>-3.8309678806714387</v>
      </c>
      <c r="BC54">
        <f t="shared" si="49"/>
        <v>-3.8673355248423134</v>
      </c>
      <c r="BD54">
        <f t="shared" si="49"/>
        <v>-3.6666648293801622</v>
      </c>
      <c r="BE54">
        <f t="shared" si="49"/>
        <v>-3.607824329357229</v>
      </c>
      <c r="BF54">
        <f t="shared" si="49"/>
        <v>-3.9851185604986972</v>
      </c>
      <c r="BG54">
        <f t="shared" si="49"/>
        <v>-4.0276781749174928</v>
      </c>
      <c r="BH54">
        <f t="shared" si="49"/>
        <v>-3.9050758528251603</v>
      </c>
      <c r="BI54">
        <f t="shared" si="49"/>
        <v>-3.761975009184487</v>
      </c>
      <c r="BJ54">
        <f t="shared" si="49"/>
        <v>-3.607824329357229</v>
      </c>
      <c r="BK54">
        <f t="shared" si="49"/>
        <v>-3.9851185604986972</v>
      </c>
      <c r="BL54">
        <f t="shared" si="49"/>
        <v>-4.1674401172926512</v>
      </c>
      <c r="BM54">
        <f t="shared" si="49"/>
        <v>-3.6368118662304809</v>
      </c>
      <c r="BN54">
        <f t="shared" si="49"/>
        <v>-3.8309678806714387</v>
      </c>
      <c r="BO54">
        <f t="shared" si="49"/>
        <v>-3.9050758528251603</v>
      </c>
      <c r="BP54">
        <f t="shared" si="49"/>
        <v>-3.6974364880469159</v>
      </c>
      <c r="BQ54">
        <f t="shared" si="49"/>
        <v>-4.0721299374883264</v>
      </c>
      <c r="BR54">
        <f t="shared" si="49"/>
        <v>-4.4551221897444329</v>
      </c>
      <c r="BS54">
        <f t="shared" si="49"/>
        <v>-3.5796534523905326</v>
      </c>
      <c r="BT54">
        <f t="shared" si="49"/>
        <v>-3.8673355248423134</v>
      </c>
      <c r="BU54">
        <f t="shared" si="49"/>
        <v>-3.761975009184487</v>
      </c>
      <c r="BV54">
        <f t="shared" si="49"/>
        <v>-3.4496003241423345</v>
      </c>
      <c r="BW54">
        <f t="shared" si="49"/>
        <v>-3.3345309943575474</v>
      </c>
      <c r="BX54">
        <f t="shared" si="49"/>
        <v>-3.4996107447169962</v>
      </c>
      <c r="BY54">
        <f t="shared" ref="BY54:CO54" si="50">LN(BY53/MAX($L53:$JA53))</f>
        <v>-3.5255862311202568</v>
      </c>
      <c r="BZ54">
        <f t="shared" si="50"/>
        <v>-3.0688278286245416</v>
      </c>
      <c r="CA54">
        <f t="shared" si="50"/>
        <v>-3.0522985266733311</v>
      </c>
      <c r="CB54">
        <f t="shared" si="50"/>
        <v>-2.7564531435823896</v>
      </c>
      <c r="CC54">
        <f t="shared" si="50"/>
        <v>-2.6858355763684361</v>
      </c>
      <c r="CD54">
        <f t="shared" si="50"/>
        <v>-2.6198776085766387</v>
      </c>
      <c r="CE54">
        <f t="shared" si="50"/>
        <v>-2.4269739424521473</v>
      </c>
      <c r="CF54">
        <f t="shared" si="50"/>
        <v>-2.2803704682602719</v>
      </c>
      <c r="CG54">
        <f t="shared" si="50"/>
        <v>-2.0451785784298875</v>
      </c>
      <c r="CH54">
        <f t="shared" si="50"/>
        <v>-1.8953142317833145</v>
      </c>
      <c r="CI54">
        <f t="shared" si="50"/>
        <v>-1.6619141803019155</v>
      </c>
      <c r="CJ54">
        <f t="shared" si="50"/>
        <v>-1.6993405858210324</v>
      </c>
      <c r="CK54">
        <f t="shared" si="50"/>
        <v>-1.4201692030371602</v>
      </c>
      <c r="CL54">
        <f t="shared" si="50"/>
        <v>-1.2203730157199415</v>
      </c>
      <c r="CM54">
        <f t="shared" si="50"/>
        <v>-0.97902349990915938</v>
      </c>
      <c r="CN54">
        <f t="shared" si="50"/>
        <v>-0.84600770409935877</v>
      </c>
      <c r="CO54">
        <f t="shared" si="50"/>
        <v>-0.45021619016957265</v>
      </c>
    </row>
    <row r="56" spans="2:261" x14ac:dyDescent="0.45">
      <c r="K56" t="s">
        <v>2</v>
      </c>
      <c r="L56">
        <v>0</v>
      </c>
      <c r="M56">
        <f t="shared" ref="M56:AR56" si="51">L56+$I58/86</f>
        <v>3.0232558139534884</v>
      </c>
      <c r="N56">
        <f t="shared" si="51"/>
        <v>6.0465116279069768</v>
      </c>
      <c r="O56">
        <f t="shared" si="51"/>
        <v>9.0697674418604652</v>
      </c>
      <c r="P56">
        <f t="shared" si="51"/>
        <v>12.093023255813954</v>
      </c>
      <c r="Q56">
        <f t="shared" si="51"/>
        <v>15.116279069767442</v>
      </c>
      <c r="R56">
        <f t="shared" si="51"/>
        <v>18.13953488372093</v>
      </c>
      <c r="S56">
        <f t="shared" si="51"/>
        <v>21.162790697674417</v>
      </c>
      <c r="T56">
        <f t="shared" si="51"/>
        <v>24.186046511627907</v>
      </c>
      <c r="U56">
        <f t="shared" si="51"/>
        <v>27.209302325581397</v>
      </c>
      <c r="V56">
        <f t="shared" si="51"/>
        <v>30.232558139534888</v>
      </c>
      <c r="W56">
        <f t="shared" si="51"/>
        <v>33.255813953488378</v>
      </c>
      <c r="X56">
        <f t="shared" si="51"/>
        <v>36.279069767441868</v>
      </c>
      <c r="Y56">
        <f t="shared" si="51"/>
        <v>39.302325581395358</v>
      </c>
      <c r="Z56">
        <f t="shared" si="51"/>
        <v>42.325581395348848</v>
      </c>
      <c r="AA56">
        <f t="shared" si="51"/>
        <v>45.348837209302339</v>
      </c>
      <c r="AB56">
        <f t="shared" si="51"/>
        <v>48.372093023255829</v>
      </c>
      <c r="AC56">
        <f t="shared" si="51"/>
        <v>51.395348837209319</v>
      </c>
      <c r="AD56">
        <f t="shared" si="51"/>
        <v>54.418604651162809</v>
      </c>
      <c r="AE56">
        <f t="shared" si="51"/>
        <v>57.441860465116299</v>
      </c>
      <c r="AF56">
        <f t="shared" si="51"/>
        <v>60.46511627906979</v>
      </c>
      <c r="AG56">
        <f t="shared" si="51"/>
        <v>63.48837209302328</v>
      </c>
      <c r="AH56">
        <f t="shared" si="51"/>
        <v>66.51162790697677</v>
      </c>
      <c r="AI56">
        <f t="shared" si="51"/>
        <v>69.534883720930253</v>
      </c>
      <c r="AJ56">
        <f t="shared" si="51"/>
        <v>72.558139534883736</v>
      </c>
      <c r="AK56">
        <f t="shared" si="51"/>
        <v>75.581395348837219</v>
      </c>
      <c r="AL56">
        <f t="shared" si="51"/>
        <v>78.604651162790702</v>
      </c>
      <c r="AM56">
        <f t="shared" si="51"/>
        <v>81.627906976744185</v>
      </c>
      <c r="AN56">
        <f t="shared" si="51"/>
        <v>84.651162790697668</v>
      </c>
      <c r="AO56">
        <f t="shared" si="51"/>
        <v>87.674418604651152</v>
      </c>
      <c r="AP56">
        <f t="shared" si="51"/>
        <v>90.697674418604635</v>
      </c>
      <c r="AQ56">
        <f t="shared" si="51"/>
        <v>93.720930232558118</v>
      </c>
      <c r="AR56">
        <f t="shared" si="51"/>
        <v>96.744186046511601</v>
      </c>
      <c r="AS56">
        <f t="shared" ref="AS56:BX56" si="52">AR56+$I58/86</f>
        <v>99.767441860465084</v>
      </c>
      <c r="AT56">
        <f t="shared" si="52"/>
        <v>102.79069767441857</v>
      </c>
      <c r="AU56">
        <f t="shared" si="52"/>
        <v>105.81395348837205</v>
      </c>
      <c r="AV56">
        <f t="shared" si="52"/>
        <v>108.83720930232553</v>
      </c>
      <c r="AW56">
        <f t="shared" si="52"/>
        <v>111.86046511627902</v>
      </c>
      <c r="AX56">
        <f t="shared" si="52"/>
        <v>114.8837209302325</v>
      </c>
      <c r="AY56">
        <f t="shared" si="52"/>
        <v>117.90697674418598</v>
      </c>
      <c r="AZ56">
        <f t="shared" si="52"/>
        <v>120.93023255813947</v>
      </c>
      <c r="BA56">
        <f t="shared" si="52"/>
        <v>123.95348837209295</v>
      </c>
      <c r="BB56">
        <f t="shared" si="52"/>
        <v>126.97674418604643</v>
      </c>
      <c r="BC56">
        <f t="shared" si="52"/>
        <v>129.99999999999991</v>
      </c>
      <c r="BD56">
        <f t="shared" si="52"/>
        <v>133.0232558139534</v>
      </c>
      <c r="BE56">
        <f t="shared" si="52"/>
        <v>136.04651162790688</v>
      </c>
      <c r="BF56">
        <f t="shared" si="52"/>
        <v>139.06976744186036</v>
      </c>
      <c r="BG56">
        <f t="shared" si="52"/>
        <v>142.09302325581385</v>
      </c>
      <c r="BH56">
        <f t="shared" si="52"/>
        <v>145.11627906976733</v>
      </c>
      <c r="BI56">
        <f t="shared" si="52"/>
        <v>148.13953488372081</v>
      </c>
      <c r="BJ56">
        <f t="shared" si="52"/>
        <v>151.1627906976743</v>
      </c>
      <c r="BK56">
        <f t="shared" si="52"/>
        <v>154.18604651162778</v>
      </c>
      <c r="BL56">
        <f t="shared" si="52"/>
        <v>157.20930232558126</v>
      </c>
      <c r="BM56">
        <f t="shared" si="52"/>
        <v>160.23255813953475</v>
      </c>
      <c r="BN56">
        <f t="shared" si="52"/>
        <v>163.25581395348823</v>
      </c>
      <c r="BO56">
        <f t="shared" si="52"/>
        <v>166.27906976744171</v>
      </c>
      <c r="BP56">
        <f t="shared" si="52"/>
        <v>169.30232558139519</v>
      </c>
      <c r="BQ56">
        <f t="shared" si="52"/>
        <v>172.32558139534868</v>
      </c>
      <c r="BR56">
        <f t="shared" si="52"/>
        <v>175.34883720930216</v>
      </c>
      <c r="BS56">
        <f t="shared" si="52"/>
        <v>178.37209302325564</v>
      </c>
      <c r="BT56">
        <f t="shared" si="52"/>
        <v>181.39534883720913</v>
      </c>
      <c r="BU56">
        <f t="shared" si="52"/>
        <v>184.41860465116261</v>
      </c>
      <c r="BV56">
        <f t="shared" si="52"/>
        <v>187.44186046511609</v>
      </c>
      <c r="BW56">
        <f t="shared" si="52"/>
        <v>190.46511627906958</v>
      </c>
      <c r="BX56">
        <f t="shared" si="52"/>
        <v>193.48837209302306</v>
      </c>
      <c r="BY56">
        <f t="shared" ref="BY56:CT56" si="53">BX56+$I58/86</f>
        <v>196.51162790697654</v>
      </c>
      <c r="BZ56">
        <f t="shared" si="53"/>
        <v>199.53488372093003</v>
      </c>
      <c r="CA56">
        <f t="shared" si="53"/>
        <v>202.55813953488351</v>
      </c>
      <c r="CB56">
        <f t="shared" si="53"/>
        <v>205.58139534883699</v>
      </c>
      <c r="CC56">
        <f t="shared" si="53"/>
        <v>208.60465116279047</v>
      </c>
      <c r="CD56">
        <f t="shared" si="53"/>
        <v>211.62790697674396</v>
      </c>
      <c r="CE56">
        <f t="shared" si="53"/>
        <v>214.65116279069744</v>
      </c>
      <c r="CF56">
        <f t="shared" si="53"/>
        <v>217.67441860465092</v>
      </c>
      <c r="CG56">
        <f t="shared" si="53"/>
        <v>220.69767441860441</v>
      </c>
      <c r="CH56">
        <f t="shared" si="53"/>
        <v>223.72093023255789</v>
      </c>
      <c r="CI56">
        <f t="shared" si="53"/>
        <v>226.74418604651137</v>
      </c>
      <c r="CJ56">
        <f t="shared" si="53"/>
        <v>229.76744186046486</v>
      </c>
      <c r="CK56">
        <f t="shared" si="53"/>
        <v>232.79069767441834</v>
      </c>
      <c r="CL56">
        <f t="shared" si="53"/>
        <v>235.81395348837182</v>
      </c>
      <c r="CM56">
        <f t="shared" si="53"/>
        <v>238.83720930232531</v>
      </c>
      <c r="CN56">
        <f t="shared" si="53"/>
        <v>241.86046511627879</v>
      </c>
      <c r="CO56">
        <f t="shared" si="53"/>
        <v>244.88372093023227</v>
      </c>
      <c r="CP56">
        <f t="shared" si="53"/>
        <v>247.90697674418576</v>
      </c>
      <c r="CQ56">
        <f t="shared" si="53"/>
        <v>250.93023255813924</v>
      </c>
      <c r="CR56">
        <f t="shared" si="53"/>
        <v>253.95348837209272</v>
      </c>
      <c r="CS56">
        <f t="shared" si="53"/>
        <v>256.97674418604623</v>
      </c>
      <c r="CT56">
        <f t="shared" si="53"/>
        <v>259.99999999999972</v>
      </c>
    </row>
    <row r="57" spans="2:261" x14ac:dyDescent="0.45">
      <c r="K57" t="s">
        <v>9</v>
      </c>
      <c r="L57">
        <f>1/(273.15+L56)</f>
        <v>3.6609921288669233E-3</v>
      </c>
      <c r="M57">
        <f t="shared" ref="M57:BX57" si="54">1/(273.15+M56)</f>
        <v>3.6209154179420574E-3</v>
      </c>
      <c r="N57">
        <f t="shared" si="54"/>
        <v>3.5817066415669554E-3</v>
      </c>
      <c r="O57">
        <f t="shared" si="54"/>
        <v>3.5433379067113299E-3</v>
      </c>
      <c r="P57">
        <f t="shared" si="54"/>
        <v>3.5057825028841183E-3</v>
      </c>
      <c r="Q57">
        <f t="shared" si="54"/>
        <v>3.4690148401227876E-3</v>
      </c>
      <c r="R57">
        <f t="shared" si="54"/>
        <v>3.4330103908442409E-3</v>
      </c>
      <c r="S57">
        <f t="shared" si="54"/>
        <v>3.397745635279662E-3</v>
      </c>
      <c r="T57">
        <f t="shared" si="54"/>
        <v>3.3631980102382004E-3</v>
      </c>
      <c r="U57">
        <f t="shared" si="54"/>
        <v>3.3293458609649686E-3</v>
      </c>
      <c r="V57">
        <f t="shared" si="54"/>
        <v>3.29616839587749E-3</v>
      </c>
      <c r="W57">
        <f t="shared" si="54"/>
        <v>3.2636456439817997E-3</v>
      </c>
      <c r="X57">
        <f t="shared" si="54"/>
        <v>3.2317584147849195E-3</v>
      </c>
      <c r="Y57">
        <f t="shared" si="54"/>
        <v>3.2004882605346308E-3</v>
      </c>
      <c r="Z57">
        <f t="shared" si="54"/>
        <v>3.1698174406304251E-3</v>
      </c>
      <c r="AA57">
        <f t="shared" si="54"/>
        <v>3.1397288880613632E-3</v>
      </c>
      <c r="AB57">
        <f t="shared" si="54"/>
        <v>3.1102061777374336E-3</v>
      </c>
      <c r="AC57">
        <f t="shared" si="54"/>
        <v>3.0812334965909377E-3</v>
      </c>
      <c r="AD57">
        <f t="shared" si="54"/>
        <v>3.0527956153335533E-3</v>
      </c>
      <c r="AE57">
        <f t="shared" si="54"/>
        <v>3.0248778617630819E-3</v>
      </c>
      <c r="AF57">
        <f t="shared" si="54"/>
        <v>2.9974660955215766E-3</v>
      </c>
      <c r="AG57">
        <f t="shared" si="54"/>
        <v>2.9705466842136169E-3</v>
      </c>
      <c r="AH57">
        <f t="shared" si="54"/>
        <v>2.9441064807999755E-3</v>
      </c>
      <c r="AI57">
        <f t="shared" si="54"/>
        <v>2.9181328021879211E-3</v>
      </c>
      <c r="AJ57">
        <f t="shared" si="54"/>
        <v>2.8926134089449027E-3</v>
      </c>
      <c r="AK57">
        <f t="shared" si="54"/>
        <v>2.8675364860674406E-3</v>
      </c>
      <c r="AL57">
        <f t="shared" si="54"/>
        <v>2.8428906247417434E-3</v>
      </c>
      <c r="AM57">
        <f t="shared" si="54"/>
        <v>2.818664805036889E-3</v>
      </c>
      <c r="AN57">
        <f t="shared" si="54"/>
        <v>2.7948483794754137E-3</v>
      </c>
      <c r="AO57">
        <f t="shared" si="54"/>
        <v>2.7714310574298525E-3</v>
      </c>
      <c r="AP57">
        <f t="shared" si="54"/>
        <v>2.7484028902971798E-3</v>
      </c>
      <c r="AQ57">
        <f t="shared" si="54"/>
        <v>2.7257542574062868E-3</v>
      </c>
      <c r="AR57">
        <f t="shared" si="54"/>
        <v>2.7034758526165567E-3</v>
      </c>
      <c r="AS57">
        <f t="shared" si="54"/>
        <v>2.6815586715683072E-3</v>
      </c>
      <c r="AT57">
        <f t="shared" si="54"/>
        <v>2.6599939995484204E-3</v>
      </c>
      <c r="AU57">
        <f t="shared" si="54"/>
        <v>2.638773399936793E-3</v>
      </c>
      <c r="AV57">
        <f t="shared" si="54"/>
        <v>2.6178887032014351E-3</v>
      </c>
      <c r="AW57">
        <f t="shared" si="54"/>
        <v>2.5973319964120584E-3</v>
      </c>
      <c r="AX57">
        <f t="shared" si="54"/>
        <v>2.5770956132438747E-3</v>
      </c>
      <c r="AY57">
        <f t="shared" si="54"/>
        <v>2.5571721244450796E-3</v>
      </c>
      <c r="AZ57">
        <f t="shared" si="54"/>
        <v>2.5375543287431148E-3</v>
      </c>
      <c r="BA57">
        <f t="shared" si="54"/>
        <v>2.5182352441663332E-3</v>
      </c>
      <c r="BB57">
        <f t="shared" si="54"/>
        <v>2.4992080997590887E-3</v>
      </c>
      <c r="BC57">
        <f t="shared" si="54"/>
        <v>2.4804663276696026E-3</v>
      </c>
      <c r="BD57">
        <f t="shared" si="54"/>
        <v>2.4620035555911824E-3</v>
      </c>
      <c r="BE57">
        <f t="shared" si="54"/>
        <v>2.4438135995385178E-3</v>
      </c>
      <c r="BF57">
        <f t="shared" si="54"/>
        <v>2.4258904569418559E-3</v>
      </c>
      <c r="BG57">
        <f t="shared" si="54"/>
        <v>2.4082283000428448E-3</v>
      </c>
      <c r="BH57">
        <f t="shared" si="54"/>
        <v>2.3908214695767976E-3</v>
      </c>
      <c r="BI57">
        <f t="shared" si="54"/>
        <v>2.3736644687269715E-3</v>
      </c>
      <c r="BJ57">
        <f t="shared" si="54"/>
        <v>2.3567519573373099E-3</v>
      </c>
      <c r="BK57">
        <f t="shared" si="54"/>
        <v>2.3400787463708382E-3</v>
      </c>
      <c r="BL57">
        <f t="shared" si="54"/>
        <v>2.3236397926016399E-3</v>
      </c>
      <c r="BM57">
        <f t="shared" si="54"/>
        <v>2.3074301935290011E-3</v>
      </c>
      <c r="BN57">
        <f t="shared" si="54"/>
        <v>2.291445182502952E-3</v>
      </c>
      <c r="BO57">
        <f t="shared" si="54"/>
        <v>2.2756801240510294E-3</v>
      </c>
      <c r="BP57">
        <f t="shared" si="54"/>
        <v>2.2601305093966251E-3</v>
      </c>
      <c r="BQ57">
        <f t="shared" si="54"/>
        <v>2.24479195215983E-3</v>
      </c>
      <c r="BR57">
        <f t="shared" si="54"/>
        <v>2.2296601842321552E-3</v>
      </c>
      <c r="BS57">
        <f t="shared" si="54"/>
        <v>2.2147310518169819E-3</v>
      </c>
      <c r="BT57">
        <f t="shared" si="54"/>
        <v>2.200000511628027E-3</v>
      </c>
      <c r="BU57">
        <f t="shared" si="54"/>
        <v>2.185464627238514E-3</v>
      </c>
      <c r="BV57">
        <f t="shared" si="54"/>
        <v>2.1711195655741236E-3</v>
      </c>
      <c r="BW57">
        <f t="shared" si="54"/>
        <v>2.1569615935431619E-3</v>
      </c>
      <c r="BX57">
        <f t="shared" si="54"/>
        <v>2.1429870747977256E-3</v>
      </c>
      <c r="BY57">
        <f t="shared" ref="BY57:CT57" si="55">1/(273.15+BY56)</f>
        <v>2.1291924666199578E-3</v>
      </c>
      <c r="BZ57">
        <f t="shared" si="55"/>
        <v>2.1155743169277937E-3</v>
      </c>
      <c r="CA57">
        <f t="shared" si="55"/>
        <v>2.1021292613948861E-3</v>
      </c>
      <c r="CB57">
        <f t="shared" si="55"/>
        <v>2.0888540206796561E-3</v>
      </c>
      <c r="CC57">
        <f t="shared" si="55"/>
        <v>2.0757453977586788E-3</v>
      </c>
      <c r="CD57">
        <f t="shared" si="55"/>
        <v>2.0628002753598517E-3</v>
      </c>
      <c r="CE57">
        <f t="shared" si="55"/>
        <v>2.0500156134910111E-3</v>
      </c>
      <c r="CF57">
        <f t="shared" si="55"/>
        <v>2.0373884470598837E-3</v>
      </c>
      <c r="CG57">
        <f t="shared" si="55"/>
        <v>2.0249158835814653E-3</v>
      </c>
      <c r="CH57">
        <f t="shared" si="55"/>
        <v>2.0125951009690893E-3</v>
      </c>
      <c r="CI57">
        <f t="shared" si="55"/>
        <v>2.0004233454056566E-3</v>
      </c>
      <c r="CJ57">
        <f t="shared" si="55"/>
        <v>1.9883979292916461E-3</v>
      </c>
      <c r="CK57">
        <f t="shared" si="55"/>
        <v>1.9765162292666909E-3</v>
      </c>
      <c r="CL57">
        <f t="shared" si="55"/>
        <v>1.964775684301672E-3</v>
      </c>
      <c r="CM57">
        <f t="shared" si="55"/>
        <v>1.9531737938584051E-3</v>
      </c>
      <c r="CN57">
        <f t="shared" si="55"/>
        <v>1.9417081161141466E-3</v>
      </c>
      <c r="CO57">
        <f t="shared" si="55"/>
        <v>1.9303762662482701E-3</v>
      </c>
      <c r="CP57">
        <f t="shared" si="55"/>
        <v>1.9191759147885905E-3</v>
      </c>
      <c r="CQ57">
        <f t="shared" si="55"/>
        <v>1.9081047860149245E-3</v>
      </c>
      <c r="CR57">
        <f t="shared" si="55"/>
        <v>1.8971606564175884E-3</v>
      </c>
      <c r="CS57">
        <f t="shared" si="55"/>
        <v>1.8863413532086461E-3</v>
      </c>
      <c r="CT57">
        <f t="shared" si="55"/>
        <v>1.8756447528838051E-3</v>
      </c>
    </row>
    <row r="58" spans="2:261" x14ac:dyDescent="0.45">
      <c r="B58">
        <v>13</v>
      </c>
      <c r="C58" t="s">
        <v>0</v>
      </c>
      <c r="D58">
        <v>9</v>
      </c>
      <c r="E58">
        <v>0</v>
      </c>
      <c r="F58">
        <v>1</v>
      </c>
      <c r="G58">
        <v>17</v>
      </c>
      <c r="H58">
        <v>0</v>
      </c>
      <c r="I58">
        <v>260</v>
      </c>
      <c r="J58">
        <v>0</v>
      </c>
      <c r="K58" t="s">
        <v>1</v>
      </c>
      <c r="L58">
        <v>21</v>
      </c>
      <c r="M58">
        <v>28</v>
      </c>
      <c r="N58">
        <v>17</v>
      </c>
      <c r="O58">
        <v>32</v>
      </c>
      <c r="P58">
        <v>23</v>
      </c>
      <c r="Q58">
        <v>39</v>
      </c>
      <c r="R58">
        <v>14</v>
      </c>
      <c r="S58">
        <v>40</v>
      </c>
      <c r="T58">
        <v>16</v>
      </c>
      <c r="U58">
        <v>20</v>
      </c>
      <c r="V58">
        <v>24</v>
      </c>
      <c r="W58">
        <v>33</v>
      </c>
      <c r="X58">
        <v>22</v>
      </c>
      <c r="Y58">
        <v>29</v>
      </c>
      <c r="Z58">
        <v>23</v>
      </c>
      <c r="AA58">
        <v>24</v>
      </c>
      <c r="AB58">
        <v>18</v>
      </c>
      <c r="AC58">
        <v>20</v>
      </c>
      <c r="AD58">
        <v>21</v>
      </c>
      <c r="AE58">
        <v>30</v>
      </c>
      <c r="AF58">
        <v>45</v>
      </c>
      <c r="AG58">
        <v>21</v>
      </c>
      <c r="AH58">
        <v>19</v>
      </c>
      <c r="AI58">
        <v>32</v>
      </c>
      <c r="AJ58">
        <v>22</v>
      </c>
      <c r="AK58">
        <v>39</v>
      </c>
      <c r="AL58">
        <v>20</v>
      </c>
      <c r="AM58">
        <v>36</v>
      </c>
      <c r="AN58">
        <v>21</v>
      </c>
      <c r="AO58">
        <v>37</v>
      </c>
      <c r="AP58">
        <v>17</v>
      </c>
      <c r="AQ58">
        <v>22</v>
      </c>
      <c r="AR58">
        <v>20</v>
      </c>
      <c r="AS58">
        <v>14</v>
      </c>
      <c r="AT58">
        <v>16</v>
      </c>
      <c r="AU58">
        <v>27</v>
      </c>
      <c r="AV58">
        <v>40</v>
      </c>
      <c r="AW58">
        <v>23</v>
      </c>
      <c r="AX58">
        <v>28</v>
      </c>
      <c r="AY58">
        <v>15</v>
      </c>
      <c r="AZ58">
        <v>26</v>
      </c>
      <c r="BA58">
        <v>21</v>
      </c>
      <c r="BB58">
        <v>15</v>
      </c>
      <c r="BC58">
        <v>9</v>
      </c>
      <c r="BD58">
        <v>34</v>
      </c>
      <c r="BE58">
        <v>16</v>
      </c>
      <c r="BF58">
        <v>29</v>
      </c>
      <c r="BG58">
        <v>22</v>
      </c>
      <c r="BH58">
        <v>21</v>
      </c>
      <c r="BI58">
        <v>15</v>
      </c>
      <c r="BJ58">
        <v>30</v>
      </c>
      <c r="BK58">
        <v>18</v>
      </c>
      <c r="BL58">
        <v>37</v>
      </c>
      <c r="BM58">
        <v>30</v>
      </c>
      <c r="BN58">
        <v>14</v>
      </c>
      <c r="BO58">
        <v>15</v>
      </c>
      <c r="BP58">
        <v>23</v>
      </c>
      <c r="BQ58">
        <v>26</v>
      </c>
      <c r="BR58">
        <v>20</v>
      </c>
      <c r="BS58">
        <v>28</v>
      </c>
      <c r="BT58">
        <v>17</v>
      </c>
      <c r="BU58">
        <v>19</v>
      </c>
      <c r="BV58">
        <v>34</v>
      </c>
      <c r="BW58">
        <v>37</v>
      </c>
      <c r="BX58">
        <v>31</v>
      </c>
      <c r="BY58">
        <v>17</v>
      </c>
      <c r="BZ58">
        <v>25</v>
      </c>
      <c r="CA58">
        <v>34</v>
      </c>
      <c r="CB58">
        <v>38</v>
      </c>
      <c r="CC58">
        <v>30</v>
      </c>
      <c r="CD58">
        <v>36</v>
      </c>
      <c r="CE58">
        <v>59</v>
      </c>
      <c r="CF58">
        <v>48</v>
      </c>
      <c r="CG58">
        <v>71</v>
      </c>
      <c r="CH58">
        <v>78</v>
      </c>
      <c r="CI58">
        <v>92</v>
      </c>
      <c r="CJ58">
        <v>105</v>
      </c>
      <c r="CK58">
        <v>126</v>
      </c>
      <c r="CL58">
        <v>124</v>
      </c>
      <c r="CM58">
        <v>177</v>
      </c>
      <c r="CN58">
        <v>184</v>
      </c>
      <c r="CO58">
        <v>238</v>
      </c>
      <c r="CP58">
        <v>282</v>
      </c>
      <c r="CQ58">
        <v>368</v>
      </c>
      <c r="CR58">
        <v>410</v>
      </c>
      <c r="CS58">
        <v>488</v>
      </c>
      <c r="CT58">
        <v>739</v>
      </c>
      <c r="CU58">
        <v>802</v>
      </c>
      <c r="CV58">
        <v>867</v>
      </c>
      <c r="CW58">
        <v>908</v>
      </c>
      <c r="CX58">
        <v>953</v>
      </c>
      <c r="CY58">
        <v>1013</v>
      </c>
      <c r="CZ58">
        <v>1002</v>
      </c>
      <c r="DA58">
        <v>1064</v>
      </c>
      <c r="DB58">
        <v>1027</v>
      </c>
      <c r="DC58">
        <v>990</v>
      </c>
      <c r="DD58">
        <v>1027</v>
      </c>
      <c r="DE58">
        <v>1070</v>
      </c>
      <c r="DF58">
        <v>1073</v>
      </c>
      <c r="DG58">
        <v>1035</v>
      </c>
      <c r="DH58">
        <v>948</v>
      </c>
      <c r="DI58">
        <v>949</v>
      </c>
      <c r="DJ58">
        <v>946</v>
      </c>
      <c r="DK58">
        <v>905</v>
      </c>
      <c r="DL58">
        <v>934</v>
      </c>
      <c r="DM58">
        <v>975</v>
      </c>
      <c r="DN58">
        <v>927</v>
      </c>
      <c r="DO58">
        <v>951</v>
      </c>
      <c r="DP58">
        <v>902</v>
      </c>
      <c r="DQ58">
        <v>873</v>
      </c>
      <c r="DR58">
        <v>909</v>
      </c>
      <c r="DS58">
        <v>860</v>
      </c>
      <c r="DT58">
        <v>841</v>
      </c>
      <c r="DU58">
        <v>819</v>
      </c>
      <c r="DV58">
        <v>827</v>
      </c>
      <c r="DW58">
        <v>857</v>
      </c>
      <c r="DX58">
        <v>810</v>
      </c>
      <c r="DY58">
        <v>800</v>
      </c>
      <c r="DZ58">
        <v>808</v>
      </c>
      <c r="EA58">
        <v>777</v>
      </c>
      <c r="EB58">
        <v>776</v>
      </c>
      <c r="EC58">
        <v>820</v>
      </c>
      <c r="ED58">
        <v>810</v>
      </c>
      <c r="EE58">
        <v>791</v>
      </c>
      <c r="EF58">
        <v>737</v>
      </c>
      <c r="EG58">
        <v>756</v>
      </c>
      <c r="EH58">
        <v>737</v>
      </c>
      <c r="EI58">
        <v>764</v>
      </c>
      <c r="EJ58">
        <v>728</v>
      </c>
      <c r="EK58">
        <v>742</v>
      </c>
      <c r="EL58">
        <v>764</v>
      </c>
      <c r="EM58">
        <v>677</v>
      </c>
      <c r="EN58">
        <v>705</v>
      </c>
      <c r="EO58">
        <v>670</v>
      </c>
      <c r="EP58">
        <v>679</v>
      </c>
      <c r="EQ58">
        <v>633</v>
      </c>
      <c r="ER58">
        <v>646</v>
      </c>
      <c r="ES58">
        <v>654</v>
      </c>
      <c r="ET58">
        <v>618</v>
      </c>
      <c r="EU58">
        <v>617</v>
      </c>
      <c r="EV58">
        <v>639</v>
      </c>
      <c r="EW58">
        <v>625</v>
      </c>
      <c r="EX58">
        <v>641</v>
      </c>
      <c r="EY58">
        <v>637</v>
      </c>
      <c r="EZ58">
        <v>652</v>
      </c>
      <c r="FA58">
        <v>601</v>
      </c>
      <c r="FB58">
        <v>562</v>
      </c>
      <c r="FC58">
        <v>544</v>
      </c>
      <c r="FD58">
        <v>582</v>
      </c>
      <c r="FE58">
        <v>543</v>
      </c>
      <c r="FF58">
        <v>574</v>
      </c>
      <c r="FG58">
        <v>590</v>
      </c>
      <c r="FH58">
        <v>564</v>
      </c>
      <c r="FI58">
        <v>569</v>
      </c>
      <c r="FJ58">
        <v>605</v>
      </c>
      <c r="FK58">
        <v>579</v>
      </c>
      <c r="FL58">
        <v>587</v>
      </c>
      <c r="FM58">
        <v>517</v>
      </c>
      <c r="FN58">
        <v>533</v>
      </c>
      <c r="FO58">
        <v>517</v>
      </c>
      <c r="FP58">
        <v>574</v>
      </c>
      <c r="FQ58">
        <v>567</v>
      </c>
      <c r="FR58">
        <v>580</v>
      </c>
      <c r="FS58">
        <v>559</v>
      </c>
      <c r="FT58">
        <v>486</v>
      </c>
      <c r="FU58">
        <v>554</v>
      </c>
      <c r="FV58">
        <v>534</v>
      </c>
      <c r="FW58">
        <v>501</v>
      </c>
      <c r="FX58">
        <v>525</v>
      </c>
      <c r="FY58">
        <v>522</v>
      </c>
      <c r="FZ58">
        <v>513</v>
      </c>
      <c r="GA58">
        <v>511</v>
      </c>
      <c r="GB58">
        <v>506</v>
      </c>
      <c r="GC58">
        <v>492</v>
      </c>
      <c r="GD58">
        <v>488</v>
      </c>
      <c r="GE58">
        <v>474</v>
      </c>
      <c r="GF58">
        <v>522</v>
      </c>
      <c r="GG58">
        <v>502</v>
      </c>
      <c r="GH58">
        <v>459</v>
      </c>
      <c r="GI58">
        <v>533</v>
      </c>
      <c r="GJ58">
        <v>477</v>
      </c>
      <c r="GK58">
        <v>420</v>
      </c>
      <c r="GL58">
        <v>461</v>
      </c>
      <c r="GM58">
        <v>454</v>
      </c>
      <c r="GN58">
        <v>458</v>
      </c>
      <c r="GO58">
        <v>444</v>
      </c>
      <c r="GP58">
        <v>434</v>
      </c>
      <c r="GQ58">
        <v>426</v>
      </c>
      <c r="GR58">
        <v>406</v>
      </c>
      <c r="GS58">
        <v>452</v>
      </c>
      <c r="GT58">
        <v>402</v>
      </c>
      <c r="GU58">
        <v>408</v>
      </c>
      <c r="GV58">
        <v>444</v>
      </c>
      <c r="GW58">
        <v>406</v>
      </c>
      <c r="GX58">
        <v>448</v>
      </c>
      <c r="GY58">
        <v>461</v>
      </c>
      <c r="GZ58">
        <v>432</v>
      </c>
      <c r="HA58">
        <v>432</v>
      </c>
      <c r="HB58">
        <v>416</v>
      </c>
      <c r="HC58">
        <v>407</v>
      </c>
      <c r="HD58">
        <v>441</v>
      </c>
      <c r="HE58">
        <v>399</v>
      </c>
      <c r="HF58">
        <v>386</v>
      </c>
      <c r="HG58">
        <v>381</v>
      </c>
      <c r="HH58">
        <v>376</v>
      </c>
      <c r="HI58">
        <v>404</v>
      </c>
      <c r="HJ58">
        <v>404</v>
      </c>
      <c r="HK58">
        <v>383</v>
      </c>
      <c r="HL58">
        <v>410</v>
      </c>
      <c r="HM58">
        <v>363</v>
      </c>
      <c r="HN58">
        <v>365</v>
      </c>
      <c r="HO58">
        <v>375</v>
      </c>
      <c r="HP58">
        <v>337</v>
      </c>
      <c r="HQ58">
        <v>398</v>
      </c>
      <c r="HR58">
        <v>376</v>
      </c>
      <c r="HS58">
        <v>368</v>
      </c>
      <c r="HT58">
        <v>381</v>
      </c>
      <c r="HU58">
        <v>363</v>
      </c>
      <c r="HV58">
        <v>359</v>
      </c>
      <c r="HW58">
        <v>350</v>
      </c>
      <c r="HX58">
        <v>377</v>
      </c>
      <c r="HY58">
        <v>361</v>
      </c>
      <c r="HZ58">
        <v>355</v>
      </c>
      <c r="IA58">
        <v>369</v>
      </c>
      <c r="IB58">
        <v>317</v>
      </c>
      <c r="IC58">
        <v>363</v>
      </c>
      <c r="ID58">
        <v>330</v>
      </c>
      <c r="IE58">
        <v>379</v>
      </c>
      <c r="IF58">
        <v>366</v>
      </c>
      <c r="IG58">
        <v>354</v>
      </c>
      <c r="IH58">
        <v>354</v>
      </c>
      <c r="II58">
        <v>340</v>
      </c>
      <c r="IJ58">
        <v>340</v>
      </c>
      <c r="IK58">
        <v>358</v>
      </c>
      <c r="IL58">
        <v>325</v>
      </c>
      <c r="IM58">
        <v>353</v>
      </c>
      <c r="IN58">
        <v>378</v>
      </c>
      <c r="IO58">
        <v>348</v>
      </c>
      <c r="IP58">
        <v>327</v>
      </c>
      <c r="IQ58">
        <v>363</v>
      </c>
      <c r="IR58">
        <v>325</v>
      </c>
      <c r="IS58">
        <v>334</v>
      </c>
      <c r="IT58">
        <v>342</v>
      </c>
      <c r="IU58">
        <v>330</v>
      </c>
      <c r="IV58">
        <v>353</v>
      </c>
      <c r="IW58">
        <v>344</v>
      </c>
      <c r="IX58">
        <v>350</v>
      </c>
      <c r="IY58">
        <v>296</v>
      </c>
      <c r="IZ58">
        <v>306</v>
      </c>
      <c r="JA58">
        <v>291</v>
      </c>
    </row>
    <row r="59" spans="2:261" x14ac:dyDescent="0.45">
      <c r="K59" t="s">
        <v>10</v>
      </c>
      <c r="L59">
        <f>LN(L58/MAX($L58:$JA58))</f>
        <v>-3.9336913049072755</v>
      </c>
      <c r="M59">
        <f t="shared" ref="M59:BX59" si="56">LN(M58/MAX($L58:$JA58))</f>
        <v>-3.6460092324554947</v>
      </c>
      <c r="N59">
        <f t="shared" si="56"/>
        <v>-4.1450003985744823</v>
      </c>
      <c r="O59">
        <f t="shared" si="56"/>
        <v>-3.5124778398309719</v>
      </c>
      <c r="P59">
        <f t="shared" si="56"/>
        <v>-3.8427195267015488</v>
      </c>
      <c r="Q59">
        <f t="shared" si="56"/>
        <v>-3.3146520965010522</v>
      </c>
      <c r="R59">
        <f t="shared" si="56"/>
        <v>-4.3391564130154396</v>
      </c>
      <c r="S59">
        <f t="shared" si="56"/>
        <v>-3.2893342885167622</v>
      </c>
      <c r="T59">
        <f t="shared" si="56"/>
        <v>-4.2056250203909169</v>
      </c>
      <c r="U59">
        <f t="shared" si="56"/>
        <v>-3.9824814690767076</v>
      </c>
      <c r="V59">
        <f t="shared" si="56"/>
        <v>-3.8001599122827527</v>
      </c>
      <c r="W59">
        <f t="shared" si="56"/>
        <v>-3.4817061811642183</v>
      </c>
      <c r="X59">
        <f t="shared" si="56"/>
        <v>-3.8871712892723824</v>
      </c>
      <c r="Y59">
        <f t="shared" si="56"/>
        <v>-3.6109179126442243</v>
      </c>
      <c r="Z59">
        <f t="shared" si="56"/>
        <v>-3.8427195267015488</v>
      </c>
      <c r="AA59">
        <f t="shared" si="56"/>
        <v>-3.8001599122827527</v>
      </c>
      <c r="AB59">
        <f t="shared" si="56"/>
        <v>-4.087841984734534</v>
      </c>
      <c r="AC59">
        <f t="shared" si="56"/>
        <v>-3.9824814690767076</v>
      </c>
      <c r="AD59">
        <f t="shared" si="56"/>
        <v>-3.9336913049072755</v>
      </c>
      <c r="AE59">
        <f t="shared" si="56"/>
        <v>-3.577016360968543</v>
      </c>
      <c r="AF59">
        <f t="shared" si="56"/>
        <v>-3.1715512528603789</v>
      </c>
      <c r="AG59">
        <f t="shared" si="56"/>
        <v>-3.9336913049072755</v>
      </c>
      <c r="AH59">
        <f t="shared" si="56"/>
        <v>-4.0337747634642582</v>
      </c>
      <c r="AI59">
        <f t="shared" si="56"/>
        <v>-3.5124778398309719</v>
      </c>
      <c r="AJ59">
        <f t="shared" si="56"/>
        <v>-3.8871712892723824</v>
      </c>
      <c r="AK59">
        <f t="shared" si="56"/>
        <v>-3.3146520965010522</v>
      </c>
      <c r="AL59">
        <f t="shared" si="56"/>
        <v>-3.9824814690767076</v>
      </c>
      <c r="AM59">
        <f t="shared" si="56"/>
        <v>-3.3946948041745886</v>
      </c>
      <c r="AN59">
        <f t="shared" si="56"/>
        <v>-3.9336913049072755</v>
      </c>
      <c r="AO59">
        <f t="shared" si="56"/>
        <v>-3.3672958299864741</v>
      </c>
      <c r="AP59">
        <f t="shared" si="56"/>
        <v>-4.1450003985744823</v>
      </c>
      <c r="AQ59">
        <f t="shared" si="56"/>
        <v>-3.8871712892723824</v>
      </c>
      <c r="AR59">
        <f t="shared" si="56"/>
        <v>-3.9824814690767076</v>
      </c>
      <c r="AS59">
        <f t="shared" si="56"/>
        <v>-4.3391564130154396</v>
      </c>
      <c r="AT59">
        <f t="shared" si="56"/>
        <v>-4.2056250203909169</v>
      </c>
      <c r="AU59">
        <f t="shared" si="56"/>
        <v>-3.6823768766263694</v>
      </c>
      <c r="AV59">
        <f t="shared" si="56"/>
        <v>-3.2893342885167622</v>
      </c>
      <c r="AW59">
        <f t="shared" si="56"/>
        <v>-3.8427195267015488</v>
      </c>
      <c r="AX59">
        <f t="shared" si="56"/>
        <v>-3.6460092324554947</v>
      </c>
      <c r="AY59">
        <f t="shared" si="56"/>
        <v>-4.270163541528488</v>
      </c>
      <c r="AZ59">
        <f t="shared" si="56"/>
        <v>-3.7201172046092164</v>
      </c>
      <c r="BA59">
        <f t="shared" si="56"/>
        <v>-3.9336913049072755</v>
      </c>
      <c r="BB59">
        <f t="shared" si="56"/>
        <v>-4.270163541528488</v>
      </c>
      <c r="BC59">
        <f t="shared" si="56"/>
        <v>-4.7809891652944794</v>
      </c>
      <c r="BD59">
        <f t="shared" si="56"/>
        <v>-3.4518532180145369</v>
      </c>
      <c r="BE59">
        <f t="shared" si="56"/>
        <v>-4.2056250203909169</v>
      </c>
      <c r="BF59">
        <f t="shared" si="56"/>
        <v>-3.6109179126442243</v>
      </c>
      <c r="BG59">
        <f t="shared" si="56"/>
        <v>-3.8871712892723824</v>
      </c>
      <c r="BH59">
        <f t="shared" si="56"/>
        <v>-3.9336913049072755</v>
      </c>
      <c r="BI59">
        <f t="shared" si="56"/>
        <v>-4.270163541528488</v>
      </c>
      <c r="BJ59">
        <f t="shared" si="56"/>
        <v>-3.577016360968543</v>
      </c>
      <c r="BK59">
        <f t="shared" si="56"/>
        <v>-4.087841984734534</v>
      </c>
      <c r="BL59">
        <f t="shared" si="56"/>
        <v>-3.3672958299864741</v>
      </c>
      <c r="BM59">
        <f t="shared" si="56"/>
        <v>-3.577016360968543</v>
      </c>
      <c r="BN59">
        <f t="shared" si="56"/>
        <v>-4.3391564130154396</v>
      </c>
      <c r="BO59">
        <f t="shared" si="56"/>
        <v>-4.270163541528488</v>
      </c>
      <c r="BP59">
        <f t="shared" si="56"/>
        <v>-3.8427195267015488</v>
      </c>
      <c r="BQ59">
        <f t="shared" si="56"/>
        <v>-3.7201172046092164</v>
      </c>
      <c r="BR59">
        <f t="shared" si="56"/>
        <v>-3.9824814690767076</v>
      </c>
      <c r="BS59">
        <f t="shared" si="56"/>
        <v>-3.6460092324554947</v>
      </c>
      <c r="BT59">
        <f t="shared" si="56"/>
        <v>-4.1450003985744823</v>
      </c>
      <c r="BU59">
        <f t="shared" si="56"/>
        <v>-4.0337747634642582</v>
      </c>
      <c r="BV59">
        <f t="shared" si="56"/>
        <v>-3.4518532180145369</v>
      </c>
      <c r="BW59">
        <f t="shared" si="56"/>
        <v>-3.3672958299864741</v>
      </c>
      <c r="BX59">
        <f t="shared" si="56"/>
        <v>-3.5442265381455522</v>
      </c>
      <c r="BY59">
        <f t="shared" ref="BY59:CT59" si="57">LN(BY58/MAX($L58:$JA58))</f>
        <v>-4.1450003985744823</v>
      </c>
      <c r="BZ59">
        <f t="shared" si="57"/>
        <v>-3.7593379177624979</v>
      </c>
      <c r="CA59">
        <f t="shared" si="57"/>
        <v>-3.4518532180145369</v>
      </c>
      <c r="CB59">
        <f t="shared" si="57"/>
        <v>-3.3406275829043128</v>
      </c>
      <c r="CC59">
        <f t="shared" si="57"/>
        <v>-3.577016360968543</v>
      </c>
      <c r="CD59">
        <f t="shared" si="57"/>
        <v>-3.3946948041745886</v>
      </c>
      <c r="CE59">
        <f t="shared" si="57"/>
        <v>-2.9006762987249792</v>
      </c>
      <c r="CF59">
        <f t="shared" si="57"/>
        <v>-3.1070127317228073</v>
      </c>
      <c r="CG59">
        <f t="shared" si="57"/>
        <v>-2.715533865589383</v>
      </c>
      <c r="CH59">
        <f t="shared" si="57"/>
        <v>-2.6215049159411068</v>
      </c>
      <c r="CI59">
        <f t="shared" si="57"/>
        <v>-2.456425165581658</v>
      </c>
      <c r="CJ59">
        <f t="shared" si="57"/>
        <v>-2.324253392473175</v>
      </c>
      <c r="CK59">
        <f t="shared" si="57"/>
        <v>-2.1419318356792205</v>
      </c>
      <c r="CL59">
        <f t="shared" si="57"/>
        <v>-2.1579321770256614</v>
      </c>
      <c r="CM59">
        <f t="shared" si="57"/>
        <v>-1.8020640100568692</v>
      </c>
      <c r="CN59">
        <f t="shared" si="57"/>
        <v>-1.7632779850217128</v>
      </c>
      <c r="CO59">
        <f t="shared" si="57"/>
        <v>-1.5059430689592239</v>
      </c>
      <c r="CP59">
        <f t="shared" si="57"/>
        <v>-1.3363066716925849</v>
      </c>
      <c r="CQ59">
        <f t="shared" si="57"/>
        <v>-1.0701308044617677</v>
      </c>
      <c r="CR59">
        <f t="shared" si="57"/>
        <v>-0.96205658293234486</v>
      </c>
      <c r="CS59">
        <f t="shared" si="57"/>
        <v>-0.78789833677755128</v>
      </c>
      <c r="CT59">
        <f t="shared" si="57"/>
        <v>-0.37291582168249671</v>
      </c>
    </row>
    <row r="61" spans="2:261" x14ac:dyDescent="0.45">
      <c r="K61" t="s">
        <v>2</v>
      </c>
      <c r="L61">
        <v>0</v>
      </c>
      <c r="M61">
        <f t="shared" ref="M61:AR61" si="58">L61+$I63/90</f>
        <v>3.1111111111111112</v>
      </c>
      <c r="N61">
        <f t="shared" si="58"/>
        <v>6.2222222222222223</v>
      </c>
      <c r="O61">
        <f t="shared" si="58"/>
        <v>9.3333333333333339</v>
      </c>
      <c r="P61">
        <f t="shared" si="58"/>
        <v>12.444444444444445</v>
      </c>
      <c r="Q61">
        <f t="shared" si="58"/>
        <v>15.555555555555555</v>
      </c>
      <c r="R61">
        <f t="shared" si="58"/>
        <v>18.666666666666668</v>
      </c>
      <c r="S61">
        <f t="shared" si="58"/>
        <v>21.777777777777779</v>
      </c>
      <c r="T61">
        <f t="shared" si="58"/>
        <v>24.888888888888889</v>
      </c>
      <c r="U61">
        <f t="shared" si="58"/>
        <v>28</v>
      </c>
      <c r="V61">
        <f t="shared" si="58"/>
        <v>31.111111111111111</v>
      </c>
      <c r="W61">
        <f t="shared" si="58"/>
        <v>34.222222222222221</v>
      </c>
      <c r="X61">
        <f t="shared" si="58"/>
        <v>37.333333333333336</v>
      </c>
      <c r="Y61">
        <f t="shared" si="58"/>
        <v>40.44444444444445</v>
      </c>
      <c r="Z61">
        <f t="shared" si="58"/>
        <v>43.555555555555564</v>
      </c>
      <c r="AA61">
        <f t="shared" si="58"/>
        <v>46.666666666666679</v>
      </c>
      <c r="AB61">
        <f t="shared" si="58"/>
        <v>49.777777777777793</v>
      </c>
      <c r="AC61">
        <f t="shared" si="58"/>
        <v>52.888888888888907</v>
      </c>
      <c r="AD61">
        <f t="shared" si="58"/>
        <v>56.000000000000021</v>
      </c>
      <c r="AE61">
        <f t="shared" si="58"/>
        <v>59.111111111111136</v>
      </c>
      <c r="AF61">
        <f t="shared" si="58"/>
        <v>62.22222222222225</v>
      </c>
      <c r="AG61">
        <f t="shared" si="58"/>
        <v>65.333333333333357</v>
      </c>
      <c r="AH61">
        <f t="shared" si="58"/>
        <v>68.444444444444471</v>
      </c>
      <c r="AI61">
        <f t="shared" si="58"/>
        <v>71.555555555555586</v>
      </c>
      <c r="AJ61">
        <f t="shared" si="58"/>
        <v>74.6666666666667</v>
      </c>
      <c r="AK61">
        <f t="shared" si="58"/>
        <v>77.777777777777814</v>
      </c>
      <c r="AL61">
        <f t="shared" si="58"/>
        <v>80.888888888888928</v>
      </c>
      <c r="AM61">
        <f t="shared" si="58"/>
        <v>84.000000000000043</v>
      </c>
      <c r="AN61">
        <f t="shared" si="58"/>
        <v>87.111111111111157</v>
      </c>
      <c r="AO61">
        <f t="shared" si="58"/>
        <v>90.222222222222271</v>
      </c>
      <c r="AP61">
        <f t="shared" si="58"/>
        <v>93.333333333333385</v>
      </c>
      <c r="AQ61">
        <f t="shared" si="58"/>
        <v>96.4444444444445</v>
      </c>
      <c r="AR61">
        <f t="shared" si="58"/>
        <v>99.555555555555614</v>
      </c>
      <c r="AS61">
        <f t="shared" ref="AS61:BX61" si="59">AR61+$I63/90</f>
        <v>102.66666666666673</v>
      </c>
      <c r="AT61">
        <f t="shared" si="59"/>
        <v>105.77777777777784</v>
      </c>
      <c r="AU61">
        <f t="shared" si="59"/>
        <v>108.88888888888896</v>
      </c>
      <c r="AV61">
        <f t="shared" si="59"/>
        <v>112.00000000000007</v>
      </c>
      <c r="AW61">
        <f t="shared" si="59"/>
        <v>115.11111111111119</v>
      </c>
      <c r="AX61">
        <f t="shared" si="59"/>
        <v>118.2222222222223</v>
      </c>
      <c r="AY61">
        <f t="shared" si="59"/>
        <v>121.33333333333341</v>
      </c>
      <c r="AZ61">
        <f t="shared" si="59"/>
        <v>124.44444444444453</v>
      </c>
      <c r="BA61">
        <f t="shared" si="59"/>
        <v>127.55555555555564</v>
      </c>
      <c r="BB61">
        <f t="shared" si="59"/>
        <v>130.66666666666674</v>
      </c>
      <c r="BC61">
        <f t="shared" si="59"/>
        <v>133.77777777777786</v>
      </c>
      <c r="BD61">
        <f t="shared" si="59"/>
        <v>136.88888888888897</v>
      </c>
      <c r="BE61">
        <f t="shared" si="59"/>
        <v>140.00000000000009</v>
      </c>
      <c r="BF61">
        <f t="shared" si="59"/>
        <v>143.1111111111112</v>
      </c>
      <c r="BG61">
        <f t="shared" si="59"/>
        <v>146.22222222222231</v>
      </c>
      <c r="BH61">
        <f t="shared" si="59"/>
        <v>149.33333333333343</v>
      </c>
      <c r="BI61">
        <f t="shared" si="59"/>
        <v>152.44444444444454</v>
      </c>
      <c r="BJ61">
        <f t="shared" si="59"/>
        <v>155.55555555555566</v>
      </c>
      <c r="BK61">
        <f t="shared" si="59"/>
        <v>158.66666666666677</v>
      </c>
      <c r="BL61">
        <f t="shared" si="59"/>
        <v>161.77777777777789</v>
      </c>
      <c r="BM61">
        <f t="shared" si="59"/>
        <v>164.888888888889</v>
      </c>
      <c r="BN61">
        <f t="shared" si="59"/>
        <v>168.00000000000011</v>
      </c>
      <c r="BO61">
        <f t="shared" si="59"/>
        <v>171.11111111111123</v>
      </c>
      <c r="BP61">
        <f t="shared" si="59"/>
        <v>174.22222222222234</v>
      </c>
      <c r="BQ61">
        <f t="shared" si="59"/>
        <v>177.33333333333346</v>
      </c>
      <c r="BR61">
        <f t="shared" si="59"/>
        <v>180.44444444444457</v>
      </c>
      <c r="BS61">
        <f t="shared" si="59"/>
        <v>183.55555555555569</v>
      </c>
      <c r="BT61">
        <f t="shared" si="59"/>
        <v>186.6666666666668</v>
      </c>
      <c r="BU61">
        <f t="shared" si="59"/>
        <v>189.77777777777791</v>
      </c>
      <c r="BV61">
        <f t="shared" si="59"/>
        <v>192.88888888888903</v>
      </c>
      <c r="BW61">
        <f t="shared" si="59"/>
        <v>196.00000000000014</v>
      </c>
      <c r="BX61">
        <f t="shared" si="59"/>
        <v>199.11111111111126</v>
      </c>
      <c r="BY61">
        <f t="shared" ref="BY61:CX61" si="60">BX61+$I63/90</f>
        <v>202.22222222222237</v>
      </c>
      <c r="BZ61">
        <f t="shared" si="60"/>
        <v>205.33333333333348</v>
      </c>
      <c r="CA61">
        <f t="shared" si="60"/>
        <v>208.4444444444446</v>
      </c>
      <c r="CB61">
        <f t="shared" si="60"/>
        <v>211.55555555555571</v>
      </c>
      <c r="CC61">
        <f t="shared" si="60"/>
        <v>214.66666666666683</v>
      </c>
      <c r="CD61">
        <f t="shared" si="60"/>
        <v>217.77777777777794</v>
      </c>
      <c r="CE61">
        <f t="shared" si="60"/>
        <v>220.88888888888906</v>
      </c>
      <c r="CF61">
        <f t="shared" si="60"/>
        <v>224.00000000000017</v>
      </c>
      <c r="CG61">
        <f t="shared" si="60"/>
        <v>227.11111111111128</v>
      </c>
      <c r="CH61">
        <f t="shared" si="60"/>
        <v>230.2222222222224</v>
      </c>
      <c r="CI61">
        <f t="shared" si="60"/>
        <v>233.33333333333351</v>
      </c>
      <c r="CJ61">
        <f t="shared" si="60"/>
        <v>236.44444444444463</v>
      </c>
      <c r="CK61">
        <f t="shared" si="60"/>
        <v>239.55555555555574</v>
      </c>
      <c r="CL61">
        <f t="shared" si="60"/>
        <v>242.66666666666686</v>
      </c>
      <c r="CM61">
        <f t="shared" si="60"/>
        <v>245.77777777777797</v>
      </c>
      <c r="CN61">
        <f t="shared" si="60"/>
        <v>248.88888888888908</v>
      </c>
      <c r="CO61">
        <f t="shared" si="60"/>
        <v>252.0000000000002</v>
      </c>
      <c r="CP61">
        <f t="shared" si="60"/>
        <v>255.11111111111131</v>
      </c>
      <c r="CQ61">
        <f t="shared" si="60"/>
        <v>258.2222222222224</v>
      </c>
      <c r="CR61">
        <f t="shared" si="60"/>
        <v>261.33333333333348</v>
      </c>
      <c r="CS61">
        <f t="shared" si="60"/>
        <v>264.44444444444457</v>
      </c>
      <c r="CT61">
        <f t="shared" si="60"/>
        <v>267.55555555555566</v>
      </c>
      <c r="CU61">
        <f t="shared" si="60"/>
        <v>270.66666666666674</v>
      </c>
      <c r="CV61">
        <f t="shared" si="60"/>
        <v>273.77777777777783</v>
      </c>
      <c r="CW61">
        <f t="shared" si="60"/>
        <v>276.88888888888891</v>
      </c>
      <c r="CX61">
        <f t="shared" si="60"/>
        <v>280</v>
      </c>
    </row>
    <row r="62" spans="2:261" x14ac:dyDescent="0.45">
      <c r="K62" t="s">
        <v>9</v>
      </c>
      <c r="L62">
        <f>1/(273.15+L61)</f>
        <v>3.6609921288669233E-3</v>
      </c>
      <c r="M62">
        <f t="shared" ref="M62:BX62" si="61">1/(273.15+M61)</f>
        <v>3.6197639109538083E-3</v>
      </c>
      <c r="N62">
        <f t="shared" si="61"/>
        <v>3.5794539344164498E-3</v>
      </c>
      <c r="O62">
        <f t="shared" si="61"/>
        <v>3.5400318602867432E-3</v>
      </c>
      <c r="P62">
        <f t="shared" si="61"/>
        <v>3.5014686715816915E-3</v>
      </c>
      <c r="Q62">
        <f t="shared" si="61"/>
        <v>3.4637366020743936E-3</v>
      </c>
      <c r="R62">
        <f t="shared" si="61"/>
        <v>3.4268090696213376E-3</v>
      </c>
      <c r="S62">
        <f t="shared" si="61"/>
        <v>3.3906606137095712E-3</v>
      </c>
      <c r="T62">
        <f t="shared" si="61"/>
        <v>3.3552668369153911E-3</v>
      </c>
      <c r="U62">
        <f t="shared" si="61"/>
        <v>3.3206043499916988E-3</v>
      </c>
      <c r="V62">
        <f t="shared" si="61"/>
        <v>3.2866507203242832E-3</v>
      </c>
      <c r="W62">
        <f t="shared" si="61"/>
        <v>3.2533844235183547E-3</v>
      </c>
      <c r="X62">
        <f t="shared" si="61"/>
        <v>3.2207847978957542E-3</v>
      </c>
      <c r="Y62">
        <f t="shared" si="61"/>
        <v>3.1888320017007107E-3</v>
      </c>
      <c r="Z62">
        <f t="shared" si="61"/>
        <v>3.1575069728278986E-3</v>
      </c>
      <c r="AA62">
        <f t="shared" si="61"/>
        <v>3.1267913909010371E-3</v>
      </c>
      <c r="AB62">
        <f t="shared" si="61"/>
        <v>3.0966676415435171E-3</v>
      </c>
      <c r="AC62">
        <f t="shared" si="61"/>
        <v>3.0671187826946341E-3</v>
      </c>
      <c r="AD62">
        <f t="shared" si="61"/>
        <v>3.0381285128360932E-3</v>
      </c>
      <c r="AE62">
        <f t="shared" si="61"/>
        <v>3.0096811410035614E-3</v>
      </c>
      <c r="AF62">
        <f t="shared" si="61"/>
        <v>2.9817615584673746E-3</v>
      </c>
      <c r="AG62">
        <f t="shared" si="61"/>
        <v>2.9543552119749863E-3</v>
      </c>
      <c r="AH62">
        <f t="shared" si="61"/>
        <v>2.9274480784556088E-3</v>
      </c>
      <c r="AI62">
        <f t="shared" si="61"/>
        <v>2.9010266410946541E-3</v>
      </c>
      <c r="AJ62">
        <f t="shared" si="61"/>
        <v>2.875077866692223E-3</v>
      </c>
      <c r="AK62">
        <f t="shared" si="61"/>
        <v>2.8495891842259405E-3</v>
      </c>
      <c r="AL62">
        <f t="shared" si="61"/>
        <v>2.8245484645440708E-3</v>
      </c>
      <c r="AM62">
        <f t="shared" si="61"/>
        <v>2.7999440011199773E-3</v>
      </c>
      <c r="AN62">
        <f t="shared" si="61"/>
        <v>2.7757644918037843E-3</v>
      </c>
      <c r="AO62">
        <f t="shared" si="61"/>
        <v>2.7519990215114586E-3</v>
      </c>
      <c r="AP62">
        <f t="shared" si="61"/>
        <v>2.728637045795625E-3</v>
      </c>
      <c r="AQ62">
        <f t="shared" si="61"/>
        <v>2.7056683752461402E-3</v>
      </c>
      <c r="AR62">
        <f t="shared" si="61"/>
        <v>2.6830831606719633E-3</v>
      </c>
      <c r="AS62">
        <f t="shared" si="61"/>
        <v>2.6608718790190247E-3</v>
      </c>
      <c r="AT62">
        <f t="shared" si="61"/>
        <v>2.6390253199818198E-3</v>
      </c>
      <c r="AU62">
        <f t="shared" si="61"/>
        <v>2.6175345732691547E-3</v>
      </c>
      <c r="AV62">
        <f t="shared" si="61"/>
        <v>2.5963910164870825E-3</v>
      </c>
      <c r="AW62">
        <f t="shared" si="61"/>
        <v>2.5755863036043894E-3</v>
      </c>
      <c r="AX62">
        <f t="shared" si="61"/>
        <v>2.555112353968231E-3</v>
      </c>
      <c r="AY62">
        <f t="shared" si="61"/>
        <v>2.5349613418395364E-3</v>
      </c>
      <c r="AZ62">
        <f t="shared" si="61"/>
        <v>2.5151256864197184E-3</v>
      </c>
      <c r="BA62">
        <f t="shared" si="61"/>
        <v>2.4955980423419797E-3</v>
      </c>
      <c r="BB62">
        <f t="shared" si="61"/>
        <v>2.4763712906021706E-3</v>
      </c>
      <c r="BC62">
        <f t="shared" si="61"/>
        <v>2.4574385299056616E-3</v>
      </c>
      <c r="BD62">
        <f t="shared" si="61"/>
        <v>2.4387930684081453E-3</v>
      </c>
      <c r="BE62">
        <f t="shared" si="61"/>
        <v>2.4204284158296013E-3</v>
      </c>
      <c r="BF62">
        <f t="shared" si="61"/>
        <v>2.4023382759218968E-3</v>
      </c>
      <c r="BG62">
        <f t="shared" si="61"/>
        <v>2.3845165392716626E-3</v>
      </c>
      <c r="BH62">
        <f t="shared" si="61"/>
        <v>2.3669572764211601E-3</v>
      </c>
      <c r="BI62">
        <f t="shared" si="61"/>
        <v>2.3496547312908738E-3</v>
      </c>
      <c r="BJ62">
        <f t="shared" si="61"/>
        <v>2.332603314888488E-3</v>
      </c>
      <c r="BK62">
        <f t="shared" si="61"/>
        <v>2.3157975992898218E-3</v>
      </c>
      <c r="BL62">
        <f t="shared" si="61"/>
        <v>2.2992323118780893E-3</v>
      </c>
      <c r="BM62">
        <f t="shared" si="61"/>
        <v>2.2829023298286547E-3</v>
      </c>
      <c r="BN62">
        <f t="shared" si="61"/>
        <v>2.266802674827156E-3</v>
      </c>
      <c r="BO62">
        <f t="shared" si="61"/>
        <v>2.2509285080095538E-3</v>
      </c>
      <c r="BP62">
        <f t="shared" si="61"/>
        <v>2.2352751251133157E-3</v>
      </c>
      <c r="BQ62">
        <f t="shared" si="61"/>
        <v>2.2198379518295159E-3</v>
      </c>
      <c r="BR62">
        <f t="shared" si="61"/>
        <v>2.2046125393462095E-3</v>
      </c>
      <c r="BS62">
        <f t="shared" si="61"/>
        <v>2.1895945600739594E-3</v>
      </c>
      <c r="BT62">
        <f t="shared" si="61"/>
        <v>2.1747798035448907E-3</v>
      </c>
      <c r="BU62">
        <f t="shared" si="61"/>
        <v>2.1601641724771077E-3</v>
      </c>
      <c r="BV62">
        <f t="shared" si="61"/>
        <v>2.145743678996745E-3</v>
      </c>
      <c r="BW62">
        <f t="shared" si="61"/>
        <v>2.1315144410103373E-3</v>
      </c>
      <c r="BX62">
        <f t="shared" si="61"/>
        <v>2.1174726787205754E-3</v>
      </c>
      <c r="BY62">
        <f t="shared" ref="BY62:CX62" si="62">1/(273.15+BY61)</f>
        <v>2.1036147112788802E-3</v>
      </c>
      <c r="BZ62">
        <f t="shared" si="62"/>
        <v>2.0899369535685667E-3</v>
      </c>
      <c r="CA62">
        <f t="shared" si="62"/>
        <v>2.0764359131126924E-3</v>
      </c>
      <c r="CB62">
        <f t="shared" si="62"/>
        <v>2.0631081871009885E-3</v>
      </c>
      <c r="CC62">
        <f t="shared" si="62"/>
        <v>2.0499504595305608E-3</v>
      </c>
      <c r="CD62">
        <f t="shared" si="62"/>
        <v>2.0369594984553053E-3</v>
      </c>
      <c r="CE62">
        <f t="shared" si="62"/>
        <v>2.0241321533392555E-3</v>
      </c>
      <c r="CF62">
        <f t="shared" si="62"/>
        <v>2.0114653525093026E-3</v>
      </c>
      <c r="CG62">
        <f t="shared" si="62"/>
        <v>1.9989561007029656E-3</v>
      </c>
      <c r="CH62">
        <f t="shared" si="62"/>
        <v>1.9866014767070971E-3</v>
      </c>
      <c r="CI62">
        <f t="shared" si="62"/>
        <v>1.9743986310836151E-3</v>
      </c>
      <c r="CJ62">
        <f t="shared" si="62"/>
        <v>1.9623447839785444E-3</v>
      </c>
      <c r="CK62">
        <f t="shared" si="62"/>
        <v>1.9504372230108242E-3</v>
      </c>
      <c r="CL62">
        <f t="shared" si="62"/>
        <v>1.9386733012375192E-3</v>
      </c>
      <c r="CM62">
        <f t="shared" si="62"/>
        <v>1.9270504351922228E-3</v>
      </c>
      <c r="CN62">
        <f t="shared" si="62"/>
        <v>1.9155661029936037E-3</v>
      </c>
      <c r="CO62">
        <f t="shared" si="62"/>
        <v>1.9042178425211836E-3</v>
      </c>
      <c r="CP62">
        <f t="shared" si="62"/>
        <v>1.893003249655578E-3</v>
      </c>
      <c r="CQ62">
        <f t="shared" si="62"/>
        <v>1.8819199765805509E-3</v>
      </c>
      <c r="CR62">
        <f t="shared" si="62"/>
        <v>1.8709657301443758E-3</v>
      </c>
      <c r="CS62">
        <f t="shared" si="62"/>
        <v>1.8601382702780904E-3</v>
      </c>
      <c r="CT62">
        <f t="shared" si="62"/>
        <v>1.8494354084683589E-3</v>
      </c>
      <c r="CU62">
        <f t="shared" si="62"/>
        <v>1.8388550062827544E-3</v>
      </c>
      <c r="CV62">
        <f t="shared" si="62"/>
        <v>1.8283949739453715E-3</v>
      </c>
      <c r="CW62">
        <f t="shared" si="62"/>
        <v>1.8180532689607805E-3</v>
      </c>
      <c r="CX62">
        <f t="shared" si="62"/>
        <v>1.8078278947844166E-3</v>
      </c>
    </row>
    <row r="63" spans="2:261" x14ac:dyDescent="0.45">
      <c r="B63">
        <v>14</v>
      </c>
      <c r="C63" t="s">
        <v>0</v>
      </c>
      <c r="D63">
        <v>9</v>
      </c>
      <c r="E63">
        <v>0</v>
      </c>
      <c r="F63">
        <v>1</v>
      </c>
      <c r="G63">
        <v>18</v>
      </c>
      <c r="H63">
        <v>0</v>
      </c>
      <c r="I63">
        <v>280</v>
      </c>
      <c r="J63">
        <v>0</v>
      </c>
      <c r="K63" t="s">
        <v>1</v>
      </c>
      <c r="L63">
        <v>22</v>
      </c>
      <c r="M63">
        <v>24</v>
      </c>
      <c r="N63">
        <v>22</v>
      </c>
      <c r="O63">
        <v>21</v>
      </c>
      <c r="P63">
        <v>33</v>
      </c>
      <c r="Q63">
        <v>27</v>
      </c>
      <c r="R63">
        <v>29</v>
      </c>
      <c r="S63">
        <v>24</v>
      </c>
      <c r="T63">
        <v>32</v>
      </c>
      <c r="U63">
        <v>22</v>
      </c>
      <c r="V63">
        <v>29</v>
      </c>
      <c r="W63">
        <v>27</v>
      </c>
      <c r="X63">
        <v>22</v>
      </c>
      <c r="Y63">
        <v>16</v>
      </c>
      <c r="Z63">
        <v>15</v>
      </c>
      <c r="AA63">
        <v>26</v>
      </c>
      <c r="AB63">
        <v>34</v>
      </c>
      <c r="AC63">
        <v>29</v>
      </c>
      <c r="AD63">
        <v>37</v>
      </c>
      <c r="AE63">
        <v>25</v>
      </c>
      <c r="AF63">
        <v>19</v>
      </c>
      <c r="AG63">
        <v>26</v>
      </c>
      <c r="AH63">
        <v>31</v>
      </c>
      <c r="AI63">
        <v>32</v>
      </c>
      <c r="AJ63">
        <v>18</v>
      </c>
      <c r="AK63">
        <v>25</v>
      </c>
      <c r="AL63">
        <v>40</v>
      </c>
      <c r="AM63">
        <v>23</v>
      </c>
      <c r="AN63">
        <v>22</v>
      </c>
      <c r="AO63">
        <v>34</v>
      </c>
      <c r="AP63">
        <v>23</v>
      </c>
      <c r="AQ63">
        <v>29</v>
      </c>
      <c r="AR63">
        <v>34</v>
      </c>
      <c r="AS63">
        <v>23</v>
      </c>
      <c r="AT63">
        <v>12</v>
      </c>
      <c r="AU63">
        <v>35</v>
      </c>
      <c r="AV63">
        <v>24</v>
      </c>
      <c r="AW63">
        <v>18</v>
      </c>
      <c r="AX63">
        <v>25</v>
      </c>
      <c r="AY63">
        <v>19</v>
      </c>
      <c r="AZ63">
        <v>17</v>
      </c>
      <c r="BA63">
        <v>29</v>
      </c>
      <c r="BB63">
        <v>28</v>
      </c>
      <c r="BC63">
        <v>23</v>
      </c>
      <c r="BD63">
        <v>20</v>
      </c>
      <c r="BE63">
        <v>37</v>
      </c>
      <c r="BF63">
        <v>24</v>
      </c>
      <c r="BG63">
        <v>32</v>
      </c>
      <c r="BH63">
        <v>41</v>
      </c>
      <c r="BI63">
        <v>29</v>
      </c>
      <c r="BJ63">
        <v>24</v>
      </c>
      <c r="BK63">
        <v>26</v>
      </c>
      <c r="BL63">
        <v>23</v>
      </c>
      <c r="BM63">
        <v>24</v>
      </c>
      <c r="BN63">
        <v>18</v>
      </c>
      <c r="BO63">
        <v>27</v>
      </c>
      <c r="BP63">
        <v>23</v>
      </c>
      <c r="BQ63">
        <v>26</v>
      </c>
      <c r="BR63">
        <v>42</v>
      </c>
      <c r="BS63">
        <v>19</v>
      </c>
      <c r="BT63">
        <v>35</v>
      </c>
      <c r="BU63">
        <v>25</v>
      </c>
      <c r="BV63">
        <v>8</v>
      </c>
      <c r="BW63">
        <v>24</v>
      </c>
      <c r="BX63">
        <v>40</v>
      </c>
      <c r="BY63">
        <v>14</v>
      </c>
      <c r="BZ63">
        <v>30</v>
      </c>
      <c r="CA63">
        <v>33</v>
      </c>
      <c r="CB63">
        <v>37</v>
      </c>
      <c r="CC63">
        <v>29</v>
      </c>
      <c r="CD63">
        <v>26</v>
      </c>
      <c r="CE63">
        <v>25</v>
      </c>
      <c r="CF63">
        <v>34</v>
      </c>
      <c r="CG63">
        <v>23</v>
      </c>
      <c r="CH63">
        <v>35</v>
      </c>
      <c r="CI63">
        <v>39</v>
      </c>
      <c r="CJ63">
        <v>40</v>
      </c>
      <c r="CK63">
        <v>65</v>
      </c>
      <c r="CL63">
        <v>60</v>
      </c>
      <c r="CM63">
        <v>63</v>
      </c>
      <c r="CN63">
        <v>108</v>
      </c>
      <c r="CO63">
        <v>115</v>
      </c>
      <c r="CP63">
        <v>113</v>
      </c>
      <c r="CQ63">
        <v>170</v>
      </c>
      <c r="CR63">
        <v>182</v>
      </c>
      <c r="CS63">
        <v>224</v>
      </c>
      <c r="CT63">
        <v>274</v>
      </c>
      <c r="CU63">
        <v>318</v>
      </c>
      <c r="CV63">
        <v>368</v>
      </c>
      <c r="CW63">
        <v>408</v>
      </c>
      <c r="CX63">
        <v>618</v>
      </c>
      <c r="CY63">
        <v>670</v>
      </c>
      <c r="CZ63">
        <v>710</v>
      </c>
      <c r="DA63">
        <v>787</v>
      </c>
      <c r="DB63">
        <v>840</v>
      </c>
      <c r="DC63">
        <v>892</v>
      </c>
      <c r="DD63">
        <v>856</v>
      </c>
      <c r="DE63">
        <v>837</v>
      </c>
      <c r="DF63">
        <v>871</v>
      </c>
      <c r="DG63">
        <v>880</v>
      </c>
      <c r="DH63">
        <v>865</v>
      </c>
      <c r="DI63">
        <v>851</v>
      </c>
      <c r="DJ63">
        <v>818</v>
      </c>
      <c r="DK63">
        <v>858</v>
      </c>
      <c r="DL63">
        <v>859</v>
      </c>
      <c r="DM63">
        <v>792</v>
      </c>
      <c r="DN63">
        <v>819</v>
      </c>
      <c r="DO63">
        <v>807</v>
      </c>
      <c r="DP63">
        <v>749</v>
      </c>
      <c r="DQ63">
        <v>766</v>
      </c>
      <c r="DR63">
        <v>745</v>
      </c>
      <c r="DS63">
        <v>805</v>
      </c>
      <c r="DT63">
        <v>753</v>
      </c>
      <c r="DU63">
        <v>734</v>
      </c>
      <c r="DV63">
        <v>685</v>
      </c>
      <c r="DW63">
        <v>733</v>
      </c>
      <c r="DX63">
        <v>717</v>
      </c>
      <c r="DY63">
        <v>763</v>
      </c>
      <c r="DZ63">
        <v>675</v>
      </c>
      <c r="EA63">
        <v>683</v>
      </c>
      <c r="EB63">
        <v>675</v>
      </c>
      <c r="EC63">
        <v>667</v>
      </c>
      <c r="ED63">
        <v>706</v>
      </c>
      <c r="EE63">
        <v>602</v>
      </c>
      <c r="EF63">
        <v>669</v>
      </c>
      <c r="EG63">
        <v>596</v>
      </c>
      <c r="EH63">
        <v>600</v>
      </c>
      <c r="EI63">
        <v>628</v>
      </c>
      <c r="EJ63">
        <v>616</v>
      </c>
      <c r="EK63">
        <v>607</v>
      </c>
      <c r="EL63">
        <v>589</v>
      </c>
      <c r="EM63">
        <v>563</v>
      </c>
      <c r="EN63">
        <v>550</v>
      </c>
      <c r="EO63">
        <v>547</v>
      </c>
      <c r="EP63">
        <v>579</v>
      </c>
      <c r="EQ63">
        <v>567</v>
      </c>
      <c r="ER63">
        <v>603</v>
      </c>
      <c r="ES63">
        <v>530</v>
      </c>
      <c r="ET63">
        <v>548</v>
      </c>
      <c r="EU63">
        <v>541</v>
      </c>
      <c r="EV63">
        <v>525</v>
      </c>
      <c r="EW63">
        <v>537</v>
      </c>
      <c r="EX63">
        <v>503</v>
      </c>
      <c r="EY63">
        <v>525</v>
      </c>
      <c r="EZ63">
        <v>492</v>
      </c>
      <c r="FA63">
        <v>542</v>
      </c>
      <c r="FB63">
        <v>486</v>
      </c>
      <c r="FC63">
        <v>488</v>
      </c>
      <c r="FD63">
        <v>513</v>
      </c>
      <c r="FE63">
        <v>576</v>
      </c>
      <c r="FF63">
        <v>528</v>
      </c>
      <c r="FG63">
        <v>493</v>
      </c>
      <c r="FH63">
        <v>489</v>
      </c>
      <c r="FI63">
        <v>518</v>
      </c>
      <c r="FJ63">
        <v>452</v>
      </c>
      <c r="FK63">
        <v>472</v>
      </c>
      <c r="FL63">
        <v>463</v>
      </c>
      <c r="FM63">
        <v>453</v>
      </c>
      <c r="FN63">
        <v>467</v>
      </c>
      <c r="FO63">
        <v>455</v>
      </c>
      <c r="FP63">
        <v>476</v>
      </c>
      <c r="FQ63">
        <v>484</v>
      </c>
      <c r="FR63">
        <v>444</v>
      </c>
      <c r="FS63">
        <v>443</v>
      </c>
      <c r="FT63">
        <v>462</v>
      </c>
      <c r="FU63">
        <v>457</v>
      </c>
      <c r="FV63">
        <v>430</v>
      </c>
      <c r="FW63">
        <v>415</v>
      </c>
      <c r="FX63">
        <v>413</v>
      </c>
      <c r="FY63">
        <v>422</v>
      </c>
      <c r="FZ63">
        <v>382</v>
      </c>
      <c r="GA63">
        <v>401</v>
      </c>
      <c r="GB63">
        <v>394</v>
      </c>
      <c r="GC63">
        <v>403</v>
      </c>
      <c r="GD63">
        <v>376</v>
      </c>
      <c r="GE63">
        <v>406</v>
      </c>
      <c r="GF63">
        <v>402</v>
      </c>
      <c r="GG63">
        <v>386</v>
      </c>
      <c r="GH63">
        <v>371</v>
      </c>
      <c r="GI63">
        <v>390</v>
      </c>
      <c r="GJ63">
        <v>389</v>
      </c>
      <c r="GK63">
        <v>386</v>
      </c>
      <c r="GL63">
        <v>374</v>
      </c>
      <c r="GM63">
        <v>405</v>
      </c>
      <c r="GN63">
        <v>382</v>
      </c>
      <c r="GO63">
        <v>380</v>
      </c>
      <c r="GP63">
        <v>376</v>
      </c>
      <c r="GQ63">
        <v>353</v>
      </c>
      <c r="GR63">
        <v>386</v>
      </c>
      <c r="GS63">
        <v>350</v>
      </c>
      <c r="GT63">
        <v>386</v>
      </c>
      <c r="GU63">
        <v>383</v>
      </c>
      <c r="GV63">
        <v>306</v>
      </c>
      <c r="GW63">
        <v>357</v>
      </c>
      <c r="GX63">
        <v>354</v>
      </c>
      <c r="GY63">
        <v>377</v>
      </c>
      <c r="GZ63">
        <v>338</v>
      </c>
      <c r="HA63">
        <v>363</v>
      </c>
      <c r="HB63">
        <v>309</v>
      </c>
      <c r="HC63">
        <v>333</v>
      </c>
      <c r="HD63">
        <v>326</v>
      </c>
      <c r="HE63">
        <v>336</v>
      </c>
      <c r="HF63">
        <v>328</v>
      </c>
      <c r="HG63">
        <v>319</v>
      </c>
      <c r="HH63">
        <v>321</v>
      </c>
      <c r="HI63">
        <v>320</v>
      </c>
      <c r="HJ63">
        <v>336</v>
      </c>
      <c r="HK63">
        <v>327</v>
      </c>
      <c r="HL63">
        <v>308</v>
      </c>
      <c r="HM63">
        <v>311</v>
      </c>
      <c r="HN63">
        <v>328</v>
      </c>
      <c r="HO63">
        <v>327</v>
      </c>
      <c r="HP63">
        <v>320</v>
      </c>
      <c r="HQ63">
        <v>333</v>
      </c>
      <c r="HR63">
        <v>335</v>
      </c>
      <c r="HS63">
        <v>283</v>
      </c>
      <c r="HT63">
        <v>301</v>
      </c>
      <c r="HU63">
        <v>273</v>
      </c>
      <c r="HV63">
        <v>332</v>
      </c>
      <c r="HW63">
        <v>312</v>
      </c>
      <c r="HX63">
        <v>285</v>
      </c>
      <c r="HY63">
        <v>305</v>
      </c>
      <c r="HZ63">
        <v>286</v>
      </c>
      <c r="IA63">
        <v>331</v>
      </c>
      <c r="IB63">
        <v>325</v>
      </c>
      <c r="IC63">
        <v>293</v>
      </c>
      <c r="ID63">
        <v>265</v>
      </c>
      <c r="IE63">
        <v>296</v>
      </c>
      <c r="IF63">
        <v>270</v>
      </c>
      <c r="IG63">
        <v>288</v>
      </c>
      <c r="IH63">
        <v>277</v>
      </c>
      <c r="II63">
        <v>285</v>
      </c>
      <c r="IJ63">
        <v>289</v>
      </c>
      <c r="IK63">
        <v>276</v>
      </c>
      <c r="IL63">
        <v>276</v>
      </c>
      <c r="IM63">
        <v>272</v>
      </c>
      <c r="IN63">
        <v>242</v>
      </c>
      <c r="IO63">
        <v>289</v>
      </c>
      <c r="IP63">
        <v>277</v>
      </c>
      <c r="IQ63">
        <v>262</v>
      </c>
      <c r="IR63">
        <v>277</v>
      </c>
      <c r="IS63">
        <v>255</v>
      </c>
      <c r="IT63">
        <v>242</v>
      </c>
      <c r="IU63">
        <v>259</v>
      </c>
      <c r="IV63">
        <v>271</v>
      </c>
      <c r="IW63">
        <v>262</v>
      </c>
      <c r="IX63">
        <v>287</v>
      </c>
      <c r="IY63">
        <v>277</v>
      </c>
      <c r="IZ63">
        <v>252</v>
      </c>
      <c r="JA63">
        <v>260</v>
      </c>
    </row>
    <row r="64" spans="2:261" x14ac:dyDescent="0.45">
      <c r="K64" t="s">
        <v>10</v>
      </c>
      <c r="L64">
        <f>LN(L63/MAX($L63:$JA63))</f>
        <v>-3.7024236792216936</v>
      </c>
      <c r="M64">
        <f t="shared" ref="M64:BX64" si="63">LN(M63/MAX($L63:$JA63))</f>
        <v>-3.6154123022320639</v>
      </c>
      <c r="N64">
        <f t="shared" si="63"/>
        <v>-3.7024236792216936</v>
      </c>
      <c r="O64">
        <f t="shared" si="63"/>
        <v>-3.7489436948565866</v>
      </c>
      <c r="P64">
        <f t="shared" si="63"/>
        <v>-3.296958571113529</v>
      </c>
      <c r="Q64">
        <f t="shared" si="63"/>
        <v>-3.4976292665756801</v>
      </c>
      <c r="R64">
        <f t="shared" si="63"/>
        <v>-3.4261703025935355</v>
      </c>
      <c r="S64">
        <f t="shared" si="63"/>
        <v>-3.6154123022320639</v>
      </c>
      <c r="T64">
        <f t="shared" si="63"/>
        <v>-3.3277302297802827</v>
      </c>
      <c r="U64">
        <f t="shared" si="63"/>
        <v>-3.7024236792216936</v>
      </c>
      <c r="V64">
        <f t="shared" si="63"/>
        <v>-3.4261703025935355</v>
      </c>
      <c r="W64">
        <f t="shared" si="63"/>
        <v>-3.4976292665756801</v>
      </c>
      <c r="X64">
        <f t="shared" si="63"/>
        <v>-3.7024236792216936</v>
      </c>
      <c r="Y64">
        <f t="shared" si="63"/>
        <v>-4.0208774103402281</v>
      </c>
      <c r="Z64">
        <f t="shared" si="63"/>
        <v>-4.0854159314777991</v>
      </c>
      <c r="AA64">
        <f t="shared" si="63"/>
        <v>-3.5353695945585275</v>
      </c>
      <c r="AB64">
        <f t="shared" si="63"/>
        <v>-3.2671056079638481</v>
      </c>
      <c r="AC64">
        <f t="shared" si="63"/>
        <v>-3.4261703025935355</v>
      </c>
      <c r="AD64">
        <f t="shared" si="63"/>
        <v>-3.1825482199357849</v>
      </c>
      <c r="AE64">
        <f t="shared" si="63"/>
        <v>-3.5745903077118086</v>
      </c>
      <c r="AF64">
        <f t="shared" si="63"/>
        <v>-3.8490271534135689</v>
      </c>
      <c r="AG64">
        <f t="shared" si="63"/>
        <v>-3.5353695945585275</v>
      </c>
      <c r="AH64">
        <f t="shared" si="63"/>
        <v>-3.3594789280948629</v>
      </c>
      <c r="AI64">
        <f t="shared" si="63"/>
        <v>-3.3277302297802827</v>
      </c>
      <c r="AJ64">
        <f t="shared" si="63"/>
        <v>-3.9030943746838447</v>
      </c>
      <c r="AK64">
        <f t="shared" si="63"/>
        <v>-3.5745903077118086</v>
      </c>
      <c r="AL64">
        <f t="shared" si="63"/>
        <v>-3.1045866784660729</v>
      </c>
      <c r="AM64">
        <f t="shared" si="63"/>
        <v>-3.6579719166508595</v>
      </c>
      <c r="AN64">
        <f t="shared" si="63"/>
        <v>-3.7024236792216936</v>
      </c>
      <c r="AO64">
        <f t="shared" si="63"/>
        <v>-3.2671056079638481</v>
      </c>
      <c r="AP64">
        <f t="shared" si="63"/>
        <v>-3.6579719166508595</v>
      </c>
      <c r="AQ64">
        <f t="shared" si="63"/>
        <v>-3.4261703025935355</v>
      </c>
      <c r="AR64">
        <f t="shared" si="63"/>
        <v>-3.2671056079638481</v>
      </c>
      <c r="AS64">
        <f t="shared" si="63"/>
        <v>-3.6579719166508595</v>
      </c>
      <c r="AT64">
        <f t="shared" si="63"/>
        <v>-4.3085594827920088</v>
      </c>
      <c r="AU64">
        <f t="shared" si="63"/>
        <v>-3.2381180710905957</v>
      </c>
      <c r="AV64">
        <f t="shared" si="63"/>
        <v>-3.6154123022320639</v>
      </c>
      <c r="AW64">
        <f t="shared" si="63"/>
        <v>-3.9030943746838447</v>
      </c>
      <c r="AX64">
        <f t="shared" si="63"/>
        <v>-3.5745903077118086</v>
      </c>
      <c r="AY64">
        <f t="shared" si="63"/>
        <v>-3.8490271534135689</v>
      </c>
      <c r="AZ64">
        <f t="shared" si="63"/>
        <v>-3.9602527885237935</v>
      </c>
      <c r="BA64">
        <f t="shared" si="63"/>
        <v>-3.4261703025935355</v>
      </c>
      <c r="BB64">
        <f t="shared" si="63"/>
        <v>-3.4612616224048054</v>
      </c>
      <c r="BC64">
        <f t="shared" si="63"/>
        <v>-3.6579719166508595</v>
      </c>
      <c r="BD64">
        <f t="shared" si="63"/>
        <v>-3.7977338590260183</v>
      </c>
      <c r="BE64">
        <f t="shared" si="63"/>
        <v>-3.1825482199357849</v>
      </c>
      <c r="BF64">
        <f t="shared" si="63"/>
        <v>-3.6154123022320639</v>
      </c>
      <c r="BG64">
        <f t="shared" si="63"/>
        <v>-3.3277302297802827</v>
      </c>
      <c r="BH64">
        <f t="shared" si="63"/>
        <v>-3.0798940658757017</v>
      </c>
      <c r="BI64">
        <f t="shared" si="63"/>
        <v>-3.4261703025935355</v>
      </c>
      <c r="BJ64">
        <f t="shared" si="63"/>
        <v>-3.6154123022320639</v>
      </c>
      <c r="BK64">
        <f t="shared" si="63"/>
        <v>-3.5353695945585275</v>
      </c>
      <c r="BL64">
        <f t="shared" si="63"/>
        <v>-3.6579719166508595</v>
      </c>
      <c r="BM64">
        <f t="shared" si="63"/>
        <v>-3.6154123022320639</v>
      </c>
      <c r="BN64">
        <f t="shared" si="63"/>
        <v>-3.9030943746838447</v>
      </c>
      <c r="BO64">
        <f t="shared" si="63"/>
        <v>-3.4976292665756801</v>
      </c>
      <c r="BP64">
        <f t="shared" si="63"/>
        <v>-3.6579719166508595</v>
      </c>
      <c r="BQ64">
        <f t="shared" si="63"/>
        <v>-3.5353695945585275</v>
      </c>
      <c r="BR64">
        <f t="shared" si="63"/>
        <v>-3.0557965142966412</v>
      </c>
      <c r="BS64">
        <f t="shared" si="63"/>
        <v>-3.8490271534135689</v>
      </c>
      <c r="BT64">
        <f t="shared" si="63"/>
        <v>-3.2381180710905957</v>
      </c>
      <c r="BU64">
        <f t="shared" si="63"/>
        <v>-3.5745903077118086</v>
      </c>
      <c r="BV64">
        <f t="shared" si="63"/>
        <v>-4.7140245909001735</v>
      </c>
      <c r="BW64">
        <f t="shared" si="63"/>
        <v>-3.6154123022320639</v>
      </c>
      <c r="BX64">
        <f t="shared" si="63"/>
        <v>-3.1045866784660729</v>
      </c>
      <c r="BY64">
        <f t="shared" ref="BY64:CX64" si="64">LN(BY63/MAX($L63:$JA63))</f>
        <v>-4.1544088029647508</v>
      </c>
      <c r="BZ64">
        <f t="shared" si="64"/>
        <v>-3.3922687509178542</v>
      </c>
      <c r="CA64">
        <f t="shared" si="64"/>
        <v>-3.296958571113529</v>
      </c>
      <c r="CB64">
        <f t="shared" si="64"/>
        <v>-3.1825482199357849</v>
      </c>
      <c r="CC64">
        <f t="shared" si="64"/>
        <v>-3.4261703025935355</v>
      </c>
      <c r="CD64">
        <f t="shared" si="64"/>
        <v>-3.5353695945585275</v>
      </c>
      <c r="CE64">
        <f t="shared" si="64"/>
        <v>-3.5745903077118086</v>
      </c>
      <c r="CF64">
        <f t="shared" si="64"/>
        <v>-3.2671056079638481</v>
      </c>
      <c r="CG64">
        <f t="shared" si="64"/>
        <v>-3.6579719166508595</v>
      </c>
      <c r="CH64">
        <f t="shared" si="64"/>
        <v>-3.2381180710905957</v>
      </c>
      <c r="CI64">
        <f t="shared" si="64"/>
        <v>-3.1299044864503629</v>
      </c>
      <c r="CJ64">
        <f t="shared" si="64"/>
        <v>-3.1045866784660729</v>
      </c>
      <c r="CK64">
        <f t="shared" si="64"/>
        <v>-2.6190788626843724</v>
      </c>
      <c r="CL64">
        <f t="shared" si="64"/>
        <v>-2.6991215703579088</v>
      </c>
      <c r="CM64">
        <f t="shared" si="64"/>
        <v>-2.6503314061884766</v>
      </c>
      <c r="CN64">
        <f t="shared" si="64"/>
        <v>-2.1113349054557897</v>
      </c>
      <c r="CO64">
        <f t="shared" si="64"/>
        <v>-2.048534004216759</v>
      </c>
      <c r="CP64">
        <f t="shared" si="64"/>
        <v>-2.0660783138676688</v>
      </c>
      <c r="CQ64">
        <f t="shared" si="64"/>
        <v>-1.6576676955297476</v>
      </c>
      <c r="CR64">
        <f t="shared" si="64"/>
        <v>-1.5894594455032141</v>
      </c>
      <c r="CS64">
        <f t="shared" si="64"/>
        <v>-1.3818200807249694</v>
      </c>
      <c r="CT64">
        <f t="shared" si="64"/>
        <v>-1.1803380261919392</v>
      </c>
      <c r="CU64">
        <f t="shared" si="64"/>
        <v>-1.0314147497998327</v>
      </c>
      <c r="CV64">
        <f t="shared" si="64"/>
        <v>-0.88538319441107838</v>
      </c>
      <c r="CW64">
        <f t="shared" si="64"/>
        <v>-0.78219895817584773</v>
      </c>
      <c r="CX64">
        <f t="shared" si="64"/>
        <v>-0.3669776751223186</v>
      </c>
    </row>
    <row r="66" spans="2:261" x14ac:dyDescent="0.45">
      <c r="K66" t="s">
        <v>2</v>
      </c>
      <c r="L66">
        <v>0</v>
      </c>
      <c r="M66">
        <f t="shared" ref="M66:AR66" si="65">L66+$I68/94</f>
        <v>3.1914893617021276</v>
      </c>
      <c r="N66">
        <f t="shared" si="65"/>
        <v>6.3829787234042552</v>
      </c>
      <c r="O66">
        <f t="shared" si="65"/>
        <v>9.5744680851063819</v>
      </c>
      <c r="P66">
        <f t="shared" si="65"/>
        <v>12.76595744680851</v>
      </c>
      <c r="Q66">
        <f t="shared" si="65"/>
        <v>15.957446808510639</v>
      </c>
      <c r="R66">
        <f t="shared" si="65"/>
        <v>19.148936170212767</v>
      </c>
      <c r="S66">
        <f t="shared" si="65"/>
        <v>22.340425531914896</v>
      </c>
      <c r="T66">
        <f t="shared" si="65"/>
        <v>25.531914893617024</v>
      </c>
      <c r="U66">
        <f t="shared" si="65"/>
        <v>28.723404255319153</v>
      </c>
      <c r="V66">
        <f t="shared" si="65"/>
        <v>31.914893617021281</v>
      </c>
      <c r="W66">
        <f t="shared" si="65"/>
        <v>35.10638297872341</v>
      </c>
      <c r="X66">
        <f t="shared" si="65"/>
        <v>38.297872340425535</v>
      </c>
      <c r="Y66">
        <f t="shared" si="65"/>
        <v>41.48936170212766</v>
      </c>
      <c r="Z66">
        <f t="shared" si="65"/>
        <v>44.680851063829785</v>
      </c>
      <c r="AA66">
        <f t="shared" si="65"/>
        <v>47.87234042553191</v>
      </c>
      <c r="AB66">
        <f t="shared" si="65"/>
        <v>51.063829787234035</v>
      </c>
      <c r="AC66">
        <f t="shared" si="65"/>
        <v>54.255319148936159</v>
      </c>
      <c r="AD66">
        <f t="shared" si="65"/>
        <v>57.446808510638284</v>
      </c>
      <c r="AE66">
        <f t="shared" si="65"/>
        <v>60.638297872340409</v>
      </c>
      <c r="AF66">
        <f t="shared" si="65"/>
        <v>63.829787234042534</v>
      </c>
      <c r="AG66">
        <f t="shared" si="65"/>
        <v>67.021276595744666</v>
      </c>
      <c r="AH66">
        <f t="shared" si="65"/>
        <v>70.212765957446791</v>
      </c>
      <c r="AI66">
        <f t="shared" si="65"/>
        <v>73.404255319148916</v>
      </c>
      <c r="AJ66">
        <f t="shared" si="65"/>
        <v>76.595744680851041</v>
      </c>
      <c r="AK66">
        <f t="shared" si="65"/>
        <v>79.787234042553166</v>
      </c>
      <c r="AL66">
        <f t="shared" si="65"/>
        <v>82.978723404255291</v>
      </c>
      <c r="AM66">
        <f t="shared" si="65"/>
        <v>86.170212765957416</v>
      </c>
      <c r="AN66">
        <f t="shared" si="65"/>
        <v>89.361702127659541</v>
      </c>
      <c r="AO66">
        <f t="shared" si="65"/>
        <v>92.553191489361666</v>
      </c>
      <c r="AP66">
        <f t="shared" si="65"/>
        <v>95.744680851063791</v>
      </c>
      <c r="AQ66">
        <f t="shared" si="65"/>
        <v>98.936170212765916</v>
      </c>
      <c r="AR66">
        <f t="shared" si="65"/>
        <v>102.12765957446804</v>
      </c>
      <c r="AS66">
        <f t="shared" ref="AS66:BX66" si="66">AR66+$I68/94</f>
        <v>105.31914893617017</v>
      </c>
      <c r="AT66">
        <f t="shared" si="66"/>
        <v>108.51063829787229</v>
      </c>
      <c r="AU66">
        <f t="shared" si="66"/>
        <v>111.70212765957442</v>
      </c>
      <c r="AV66">
        <f t="shared" si="66"/>
        <v>114.89361702127654</v>
      </c>
      <c r="AW66">
        <f t="shared" si="66"/>
        <v>118.08510638297867</v>
      </c>
      <c r="AX66">
        <f t="shared" si="66"/>
        <v>121.27659574468079</v>
      </c>
      <c r="AY66">
        <f t="shared" si="66"/>
        <v>124.46808510638292</v>
      </c>
      <c r="AZ66">
        <f t="shared" si="66"/>
        <v>127.65957446808504</v>
      </c>
      <c r="BA66">
        <f t="shared" si="66"/>
        <v>130.85106382978717</v>
      </c>
      <c r="BB66">
        <f t="shared" si="66"/>
        <v>134.0425531914893</v>
      </c>
      <c r="BC66">
        <f t="shared" si="66"/>
        <v>137.23404255319144</v>
      </c>
      <c r="BD66">
        <f t="shared" si="66"/>
        <v>140.42553191489358</v>
      </c>
      <c r="BE66">
        <f t="shared" si="66"/>
        <v>143.61702127659572</v>
      </c>
      <c r="BF66">
        <f t="shared" si="66"/>
        <v>146.80851063829786</v>
      </c>
      <c r="BG66">
        <f t="shared" si="66"/>
        <v>150</v>
      </c>
      <c r="BH66">
        <f t="shared" si="66"/>
        <v>153.19148936170214</v>
      </c>
      <c r="BI66">
        <f t="shared" si="66"/>
        <v>156.38297872340428</v>
      </c>
      <c r="BJ66">
        <f t="shared" si="66"/>
        <v>159.57446808510642</v>
      </c>
      <c r="BK66">
        <f t="shared" si="66"/>
        <v>162.76595744680856</v>
      </c>
      <c r="BL66">
        <f t="shared" si="66"/>
        <v>165.9574468085107</v>
      </c>
      <c r="BM66">
        <f t="shared" si="66"/>
        <v>169.14893617021283</v>
      </c>
      <c r="BN66">
        <f t="shared" si="66"/>
        <v>172.34042553191497</v>
      </c>
      <c r="BO66">
        <f t="shared" si="66"/>
        <v>175.53191489361711</v>
      </c>
      <c r="BP66">
        <f t="shared" si="66"/>
        <v>178.72340425531925</v>
      </c>
      <c r="BQ66">
        <f t="shared" si="66"/>
        <v>181.91489361702139</v>
      </c>
      <c r="BR66">
        <f t="shared" si="66"/>
        <v>185.10638297872353</v>
      </c>
      <c r="BS66">
        <f t="shared" si="66"/>
        <v>188.29787234042567</v>
      </c>
      <c r="BT66">
        <f t="shared" si="66"/>
        <v>191.48936170212781</v>
      </c>
      <c r="BU66">
        <f t="shared" si="66"/>
        <v>194.68085106382995</v>
      </c>
      <c r="BV66">
        <f t="shared" si="66"/>
        <v>197.87234042553209</v>
      </c>
      <c r="BW66">
        <f t="shared" si="66"/>
        <v>201.06382978723423</v>
      </c>
      <c r="BX66">
        <f t="shared" si="66"/>
        <v>204.25531914893637</v>
      </c>
      <c r="BY66">
        <f t="shared" ref="BY66:DB66" si="67">BX66+$I68/94</f>
        <v>207.4468085106385</v>
      </c>
      <c r="BZ66">
        <f t="shared" si="67"/>
        <v>210.63829787234064</v>
      </c>
      <c r="CA66">
        <f t="shared" si="67"/>
        <v>213.82978723404278</v>
      </c>
      <c r="CB66">
        <f t="shared" si="67"/>
        <v>217.02127659574492</v>
      </c>
      <c r="CC66">
        <f t="shared" si="67"/>
        <v>220.21276595744706</v>
      </c>
      <c r="CD66">
        <f t="shared" si="67"/>
        <v>223.4042553191492</v>
      </c>
      <c r="CE66">
        <f t="shared" si="67"/>
        <v>226.59574468085134</v>
      </c>
      <c r="CF66">
        <f t="shared" si="67"/>
        <v>229.78723404255348</v>
      </c>
      <c r="CG66">
        <f t="shared" si="67"/>
        <v>232.97872340425562</v>
      </c>
      <c r="CH66">
        <f t="shared" si="67"/>
        <v>236.17021276595776</v>
      </c>
      <c r="CI66">
        <f t="shared" si="67"/>
        <v>239.3617021276599</v>
      </c>
      <c r="CJ66">
        <f t="shared" si="67"/>
        <v>242.55319148936204</v>
      </c>
      <c r="CK66">
        <f t="shared" si="67"/>
        <v>245.74468085106417</v>
      </c>
      <c r="CL66">
        <f t="shared" si="67"/>
        <v>248.93617021276631</v>
      </c>
      <c r="CM66">
        <f t="shared" si="67"/>
        <v>252.12765957446845</v>
      </c>
      <c r="CN66">
        <f t="shared" si="67"/>
        <v>255.31914893617059</v>
      </c>
      <c r="CO66">
        <f t="shared" si="67"/>
        <v>258.51063829787273</v>
      </c>
      <c r="CP66">
        <f t="shared" si="67"/>
        <v>261.70212765957484</v>
      </c>
      <c r="CQ66">
        <f t="shared" si="67"/>
        <v>264.89361702127695</v>
      </c>
      <c r="CR66">
        <f t="shared" si="67"/>
        <v>268.08510638297906</v>
      </c>
      <c r="CS66">
        <f t="shared" si="67"/>
        <v>271.27659574468117</v>
      </c>
      <c r="CT66">
        <f t="shared" si="67"/>
        <v>274.46808510638328</v>
      </c>
      <c r="CU66">
        <f t="shared" si="67"/>
        <v>277.6595744680854</v>
      </c>
      <c r="CV66">
        <f t="shared" si="67"/>
        <v>280.85106382978751</v>
      </c>
      <c r="CW66">
        <f t="shared" si="67"/>
        <v>284.04255319148962</v>
      </c>
      <c r="CX66">
        <f t="shared" si="67"/>
        <v>287.23404255319173</v>
      </c>
      <c r="CY66">
        <f t="shared" si="67"/>
        <v>290.42553191489384</v>
      </c>
      <c r="CZ66">
        <f t="shared" si="67"/>
        <v>293.61702127659595</v>
      </c>
      <c r="DA66">
        <f t="shared" si="67"/>
        <v>296.80851063829806</v>
      </c>
      <c r="DB66">
        <f t="shared" si="67"/>
        <v>300.00000000000017</v>
      </c>
    </row>
    <row r="67" spans="2:261" x14ac:dyDescent="0.45">
      <c r="K67" t="s">
        <v>9</v>
      </c>
      <c r="L67">
        <f>1/(273.15+L66)</f>
        <v>3.6609921288669233E-3</v>
      </c>
      <c r="M67">
        <f t="shared" ref="M67:BX67" si="68">1/(273.15+M66)</f>
        <v>3.6187110459229834E-3</v>
      </c>
      <c r="N67">
        <f t="shared" si="68"/>
        <v>3.5773954277841841E-3</v>
      </c>
      <c r="O67">
        <f t="shared" si="68"/>
        <v>3.5370125789713318E-3</v>
      </c>
      <c r="P67">
        <f t="shared" si="68"/>
        <v>3.4975312638366434E-3</v>
      </c>
      <c r="Q67">
        <f t="shared" si="68"/>
        <v>3.4589216259875402E-3</v>
      </c>
      <c r="R67">
        <f t="shared" si="68"/>
        <v>3.4211551129891072E-3</v>
      </c>
      <c r="S67">
        <f t="shared" si="68"/>
        <v>3.3842044059461196E-3</v>
      </c>
      <c r="T67">
        <f t="shared" si="68"/>
        <v>3.3480433535996814E-3</v>
      </c>
      <c r="U67">
        <f t="shared" si="68"/>
        <v>3.3126469106043465E-3</v>
      </c>
      <c r="V67">
        <f t="shared" si="68"/>
        <v>3.2779910796795942E-3</v>
      </c>
      <c r="W67">
        <f t="shared" si="68"/>
        <v>3.244052857354855E-3</v>
      </c>
      <c r="X67">
        <f t="shared" si="68"/>
        <v>3.210810183050338E-3</v>
      </c>
      <c r="Y67">
        <f t="shared" si="68"/>
        <v>3.1782418912567919E-3</v>
      </c>
      <c r="Z67">
        <f t="shared" si="68"/>
        <v>3.1463276665963766E-3</v>
      </c>
      <c r="AA67">
        <f t="shared" si="68"/>
        <v>3.1150480015641521E-3</v>
      </c>
      <c r="AB67">
        <f t="shared" si="68"/>
        <v>3.0843841567654655E-3</v>
      </c>
      <c r="AC67">
        <f t="shared" si="68"/>
        <v>3.0543181234789336E-3</v>
      </c>
      <c r="AD67">
        <f t="shared" si="68"/>
        <v>3.0248325883878613E-3</v>
      </c>
      <c r="AE67">
        <f t="shared" si="68"/>
        <v>2.995910900334969E-3</v>
      </c>
      <c r="AF67">
        <f t="shared" si="68"/>
        <v>2.9675370389662869E-3</v>
      </c>
      <c r="AG67">
        <f t="shared" si="68"/>
        <v>2.939695585140152E-3</v>
      </c>
      <c r="AH67">
        <f t="shared" si="68"/>
        <v>2.9123716929864516E-3</v>
      </c>
      <c r="AI67">
        <f t="shared" si="68"/>
        <v>2.8855510635097518E-3</v>
      </c>
      <c r="AJ67">
        <f t="shared" si="68"/>
        <v>2.8592199196376704E-3</v>
      </c>
      <c r="AK67">
        <f t="shared" si="68"/>
        <v>2.8333649826230334E-3</v>
      </c>
      <c r="AL67">
        <f t="shared" si="68"/>
        <v>2.8079734497148717E-3</v>
      </c>
      <c r="AM67">
        <f t="shared" si="68"/>
        <v>2.7830329730193838E-3</v>
      </c>
      <c r="AN67">
        <f t="shared" si="68"/>
        <v>2.7585316394775228E-3</v>
      </c>
      <c r="AO67">
        <f t="shared" si="68"/>
        <v>2.7344579518909944E-3</v>
      </c>
      <c r="AP67">
        <f t="shared" si="68"/>
        <v>2.7108008109331793E-3</v>
      </c>
      <c r="AQ67">
        <f t="shared" si="68"/>
        <v>2.6875494980858365E-3</v>
      </c>
      <c r="AR67">
        <f t="shared" si="68"/>
        <v>2.664693659446481E-3</v>
      </c>
      <c r="AS67">
        <f t="shared" si="68"/>
        <v>2.6422232903550421E-3</v>
      </c>
      <c r="AT67">
        <f t="shared" si="68"/>
        <v>2.620128720791837E-3</v>
      </c>
      <c r="AU67">
        <f t="shared" si="68"/>
        <v>2.5984006015020971E-3</v>
      </c>
      <c r="AV67">
        <f t="shared" si="68"/>
        <v>2.5770298908052128E-3</v>
      </c>
      <c r="AW67">
        <f t="shared" si="68"/>
        <v>2.5560078420495927E-3</v>
      </c>
      <c r="AX67">
        <f t="shared" si="68"/>
        <v>2.5353259916765791E-3</v>
      </c>
      <c r="AY67">
        <f t="shared" si="68"/>
        <v>2.514976147859194E-3</v>
      </c>
      <c r="AZ67">
        <f t="shared" si="68"/>
        <v>2.4949503796836726E-3</v>
      </c>
      <c r="BA67">
        <f t="shared" si="68"/>
        <v>2.4752410068437786E-3</v>
      </c>
      <c r="BB67">
        <f t="shared" si="68"/>
        <v>2.4558405898197572E-3</v>
      </c>
      <c r="BC67">
        <f t="shared" si="68"/>
        <v>2.4367419205155528E-3</v>
      </c>
      <c r="BD67">
        <f t="shared" si="68"/>
        <v>2.4179380133295268E-3</v>
      </c>
      <c r="BE67">
        <f t="shared" si="68"/>
        <v>2.3994220966354488E-3</v>
      </c>
      <c r="BF67">
        <f t="shared" si="68"/>
        <v>2.3811876046519287E-3</v>
      </c>
      <c r="BG67">
        <f t="shared" si="68"/>
        <v>2.3632281696797826E-3</v>
      </c>
      <c r="BH67">
        <f t="shared" si="68"/>
        <v>2.3455376146880561E-3</v>
      </c>
      <c r="BI67">
        <f t="shared" si="68"/>
        <v>2.3281099462305671E-3</v>
      </c>
      <c r="BJ67">
        <f t="shared" si="68"/>
        <v>2.3109393476759077E-3</v>
      </c>
      <c r="BK67">
        <f t="shared" si="68"/>
        <v>2.2940201727348381E-3</v>
      </c>
      <c r="BL67">
        <f t="shared" si="68"/>
        <v>2.2773469392699409E-3</v>
      </c>
      <c r="BM67">
        <f t="shared" si="68"/>
        <v>2.260914323373284E-3</v>
      </c>
      <c r="BN67">
        <f t="shared" si="68"/>
        <v>2.2447171536986487E-3</v>
      </c>
      <c r="BO67">
        <f t="shared" si="68"/>
        <v>2.2287504060356455E-3</v>
      </c>
      <c r="BP67">
        <f t="shared" si="68"/>
        <v>2.2130091981137625E-3</v>
      </c>
      <c r="BQ67">
        <f t="shared" si="68"/>
        <v>2.197488784625059E-3</v>
      </c>
      <c r="BR67">
        <f t="shared" si="68"/>
        <v>2.1821845524548408E-3</v>
      </c>
      <c r="BS67">
        <f t="shared" si="68"/>
        <v>2.1670920161102536E-3</v>
      </c>
      <c r="BT67">
        <f t="shared" si="68"/>
        <v>2.1522068133372711E-3</v>
      </c>
      <c r="BU67">
        <f t="shared" si="68"/>
        <v>2.1375247009170883E-3</v>
      </c>
      <c r="BV67">
        <f t="shared" si="68"/>
        <v>2.1230415506334108E-3</v>
      </c>
      <c r="BW67">
        <f t="shared" si="68"/>
        <v>2.1087533454025803E-3</v>
      </c>
      <c r="BX67">
        <f t="shared" si="68"/>
        <v>2.0946561755589271E-3</v>
      </c>
      <c r="BY67">
        <f t="shared" ref="BY67:DB67" si="69">1/(273.15+BY66)</f>
        <v>2.0807462352881272E-3</v>
      </c>
      <c r="BZ67">
        <f t="shared" si="69"/>
        <v>2.0670198192017336E-3</v>
      </c>
      <c r="CA67">
        <f t="shared" si="69"/>
        <v>2.0534733190464009E-3</v>
      </c>
      <c r="CB67">
        <f t="shared" si="69"/>
        <v>2.0401032205416684E-3</v>
      </c>
      <c r="CC67">
        <f t="shared" si="69"/>
        <v>2.0269061003404761E-3</v>
      </c>
      <c r="CD67">
        <f t="shared" si="69"/>
        <v>2.0138786231068996E-3</v>
      </c>
      <c r="CE67">
        <f t="shared" si="69"/>
        <v>2.0010175387058515E-3</v>
      </c>
      <c r="CF67">
        <f t="shared" si="69"/>
        <v>1.9883196794997886E-3</v>
      </c>
      <c r="CG67">
        <f t="shared" si="69"/>
        <v>1.9757819577476917E-3</v>
      </c>
      <c r="CH67">
        <f t="shared" si="69"/>
        <v>1.9634013631018386E-3</v>
      </c>
      <c r="CI67">
        <f t="shared" si="69"/>
        <v>1.9511749601981055E-3</v>
      </c>
      <c r="CJ67">
        <f t="shared" si="69"/>
        <v>1.9390998863357397E-3</v>
      </c>
      <c r="CK67">
        <f t="shared" si="69"/>
        <v>1.9271733492427633E-3</v>
      </c>
      <c r="CL67">
        <f t="shared" si="69"/>
        <v>1.915392624923332E-3</v>
      </c>
      <c r="CM67">
        <f t="shared" si="69"/>
        <v>1.9037550555835705E-3</v>
      </c>
      <c r="CN67">
        <f t="shared" si="69"/>
        <v>1.8922580476325626E-3</v>
      </c>
      <c r="CO67">
        <f t="shared" si="69"/>
        <v>1.8808990697553416E-3</v>
      </c>
      <c r="CP67">
        <f t="shared" si="69"/>
        <v>1.869675651054874E-3</v>
      </c>
      <c r="CQ67">
        <f t="shared" si="69"/>
        <v>1.858585379260163E-3</v>
      </c>
      <c r="CR67">
        <f t="shared" si="69"/>
        <v>1.8476258989977604E-3</v>
      </c>
      <c r="CS67">
        <f t="shared" si="69"/>
        <v>1.8367949101240606E-3</v>
      </c>
      <c r="CT67">
        <f t="shared" si="69"/>
        <v>1.8260901661159249E-3</v>
      </c>
      <c r="CU67">
        <f t="shared" si="69"/>
        <v>1.8155094725172414E-3</v>
      </c>
      <c r="CV67">
        <f t="shared" si="69"/>
        <v>1.8050506854391931E-3</v>
      </c>
      <c r="CW67">
        <f t="shared" si="69"/>
        <v>1.7947117101120541E-3</v>
      </c>
      <c r="CX67">
        <f t="shared" si="69"/>
        <v>1.784490499486484E-3</v>
      </c>
      <c r="CY67">
        <f t="shared" si="69"/>
        <v>1.7743850528823366E-3</v>
      </c>
      <c r="CZ67">
        <f t="shared" si="69"/>
        <v>1.7643934146831315E-3</v>
      </c>
      <c r="DA67">
        <f t="shared" si="69"/>
        <v>1.7545136730743739E-3</v>
      </c>
      <c r="DB67">
        <f t="shared" si="69"/>
        <v>1.7447439588240423E-3</v>
      </c>
    </row>
    <row r="68" spans="2:261" x14ac:dyDescent="0.45">
      <c r="B68">
        <v>15</v>
      </c>
      <c r="C68" t="s">
        <v>0</v>
      </c>
      <c r="D68">
        <v>9</v>
      </c>
      <c r="E68">
        <v>0</v>
      </c>
      <c r="F68">
        <v>1</v>
      </c>
      <c r="G68">
        <v>19</v>
      </c>
      <c r="H68">
        <v>0</v>
      </c>
      <c r="I68">
        <v>300</v>
      </c>
      <c r="J68">
        <v>0</v>
      </c>
      <c r="K68" t="s">
        <v>1</v>
      </c>
      <c r="L68">
        <v>32</v>
      </c>
      <c r="M68">
        <v>26</v>
      </c>
      <c r="N68">
        <v>26</v>
      </c>
      <c r="O68">
        <v>22</v>
      </c>
      <c r="P68">
        <v>19</v>
      </c>
      <c r="Q68">
        <v>26</v>
      </c>
      <c r="R68">
        <v>24</v>
      </c>
      <c r="S68">
        <v>33</v>
      </c>
      <c r="T68">
        <v>25</v>
      </c>
      <c r="U68">
        <v>15</v>
      </c>
      <c r="V68">
        <v>17</v>
      </c>
      <c r="W68">
        <v>28</v>
      </c>
      <c r="X68">
        <v>34</v>
      </c>
      <c r="Y68">
        <v>20</v>
      </c>
      <c r="Z68">
        <v>18</v>
      </c>
      <c r="AA68">
        <v>24</v>
      </c>
      <c r="AB68">
        <v>27</v>
      </c>
      <c r="AC68">
        <v>19</v>
      </c>
      <c r="AD68">
        <v>23</v>
      </c>
      <c r="AE68">
        <v>10</v>
      </c>
      <c r="AF68">
        <v>22</v>
      </c>
      <c r="AG68">
        <v>20</v>
      </c>
      <c r="AH68">
        <v>14</v>
      </c>
      <c r="AI68">
        <v>17</v>
      </c>
      <c r="AJ68">
        <v>27</v>
      </c>
      <c r="AK68">
        <v>24</v>
      </c>
      <c r="AL68">
        <v>13</v>
      </c>
      <c r="AM68">
        <v>12</v>
      </c>
      <c r="AN68">
        <v>43</v>
      </c>
      <c r="AO68">
        <v>16</v>
      </c>
      <c r="AP68">
        <v>45</v>
      </c>
      <c r="AQ68">
        <v>25</v>
      </c>
      <c r="AR68">
        <v>39</v>
      </c>
      <c r="AS68">
        <v>23</v>
      </c>
      <c r="AT68">
        <v>29</v>
      </c>
      <c r="AU68">
        <v>17</v>
      </c>
      <c r="AV68">
        <v>32</v>
      </c>
      <c r="AW68">
        <v>18</v>
      </c>
      <c r="AX68">
        <v>19</v>
      </c>
      <c r="AY68">
        <v>30</v>
      </c>
      <c r="AZ68">
        <v>22</v>
      </c>
      <c r="BA68">
        <v>24</v>
      </c>
      <c r="BB68">
        <v>20</v>
      </c>
      <c r="BC68">
        <v>26</v>
      </c>
      <c r="BD68">
        <v>22</v>
      </c>
      <c r="BE68">
        <v>22</v>
      </c>
      <c r="BF68">
        <v>28</v>
      </c>
      <c r="BG68">
        <v>24</v>
      </c>
      <c r="BH68">
        <v>36</v>
      </c>
      <c r="BI68">
        <v>42</v>
      </c>
      <c r="BJ68">
        <v>20</v>
      </c>
      <c r="BK68">
        <v>41</v>
      </c>
      <c r="BL68">
        <v>18</v>
      </c>
      <c r="BM68">
        <v>19</v>
      </c>
      <c r="BN68">
        <v>17</v>
      </c>
      <c r="BO68">
        <v>38</v>
      </c>
      <c r="BP68">
        <v>35</v>
      </c>
      <c r="BQ68">
        <v>35</v>
      </c>
      <c r="BR68">
        <v>38</v>
      </c>
      <c r="BS68">
        <v>19</v>
      </c>
      <c r="BT68">
        <v>23</v>
      </c>
      <c r="BU68">
        <v>32</v>
      </c>
      <c r="BV68">
        <v>20</v>
      </c>
      <c r="BW68">
        <v>20</v>
      </c>
      <c r="BX68">
        <v>15</v>
      </c>
      <c r="BY68">
        <v>26</v>
      </c>
      <c r="BZ68">
        <v>24</v>
      </c>
      <c r="CA68">
        <v>36</v>
      </c>
      <c r="CB68">
        <v>13</v>
      </c>
      <c r="CC68">
        <v>23</v>
      </c>
      <c r="CD68">
        <v>36</v>
      </c>
      <c r="CE68">
        <v>19</v>
      </c>
      <c r="CF68">
        <v>36</v>
      </c>
      <c r="CG68">
        <v>32</v>
      </c>
      <c r="CH68">
        <v>36</v>
      </c>
      <c r="CI68">
        <v>32</v>
      </c>
      <c r="CJ68">
        <v>42</v>
      </c>
      <c r="CK68">
        <v>34</v>
      </c>
      <c r="CL68">
        <v>50</v>
      </c>
      <c r="CM68">
        <v>38</v>
      </c>
      <c r="CN68">
        <v>44</v>
      </c>
      <c r="CO68">
        <v>61</v>
      </c>
      <c r="CP68">
        <v>69</v>
      </c>
      <c r="CQ68">
        <v>76</v>
      </c>
      <c r="CR68">
        <v>94</v>
      </c>
      <c r="CS68">
        <v>87</v>
      </c>
      <c r="CT68">
        <v>129</v>
      </c>
      <c r="CU68">
        <v>117</v>
      </c>
      <c r="CV68">
        <v>147</v>
      </c>
      <c r="CW68">
        <v>183</v>
      </c>
      <c r="CX68">
        <v>198</v>
      </c>
      <c r="CY68">
        <v>248</v>
      </c>
      <c r="CZ68">
        <v>316</v>
      </c>
      <c r="DA68">
        <v>368</v>
      </c>
      <c r="DB68">
        <v>499</v>
      </c>
      <c r="DC68">
        <v>496</v>
      </c>
      <c r="DD68">
        <v>580</v>
      </c>
      <c r="DE68">
        <v>598</v>
      </c>
      <c r="DF68">
        <v>624</v>
      </c>
      <c r="DG68">
        <v>631</v>
      </c>
      <c r="DH68">
        <v>647</v>
      </c>
      <c r="DI68">
        <v>666</v>
      </c>
      <c r="DJ68">
        <v>608</v>
      </c>
      <c r="DK68">
        <v>662</v>
      </c>
      <c r="DL68">
        <v>668</v>
      </c>
      <c r="DM68">
        <v>638</v>
      </c>
      <c r="DN68">
        <v>617</v>
      </c>
      <c r="DO68">
        <v>610</v>
      </c>
      <c r="DP68">
        <v>606</v>
      </c>
      <c r="DQ68">
        <v>605</v>
      </c>
      <c r="DR68">
        <v>612</v>
      </c>
      <c r="DS68">
        <v>623</v>
      </c>
      <c r="DT68">
        <v>574</v>
      </c>
      <c r="DU68">
        <v>551</v>
      </c>
      <c r="DV68">
        <v>546</v>
      </c>
      <c r="DW68">
        <v>542</v>
      </c>
      <c r="DX68">
        <v>558</v>
      </c>
      <c r="DY68">
        <v>510</v>
      </c>
      <c r="DZ68">
        <v>500</v>
      </c>
      <c r="EA68">
        <v>521</v>
      </c>
      <c r="EB68">
        <v>486</v>
      </c>
      <c r="EC68">
        <v>500</v>
      </c>
      <c r="ED68">
        <v>518</v>
      </c>
      <c r="EE68">
        <v>515</v>
      </c>
      <c r="EF68">
        <v>504</v>
      </c>
      <c r="EG68">
        <v>506</v>
      </c>
      <c r="EH68">
        <v>451</v>
      </c>
      <c r="EI68">
        <v>471</v>
      </c>
      <c r="EJ68">
        <v>476</v>
      </c>
      <c r="EK68">
        <v>476</v>
      </c>
      <c r="EL68">
        <v>513</v>
      </c>
      <c r="EM68">
        <v>440</v>
      </c>
      <c r="EN68">
        <v>447</v>
      </c>
      <c r="EO68">
        <v>421</v>
      </c>
      <c r="EP68">
        <v>426</v>
      </c>
      <c r="EQ68">
        <v>439</v>
      </c>
      <c r="ER68">
        <v>427</v>
      </c>
      <c r="ES68">
        <v>448</v>
      </c>
      <c r="ET68">
        <v>467</v>
      </c>
      <c r="EU68">
        <v>415</v>
      </c>
      <c r="EV68">
        <v>430</v>
      </c>
      <c r="EW68">
        <v>393</v>
      </c>
      <c r="EX68">
        <v>393</v>
      </c>
      <c r="EY68">
        <v>397</v>
      </c>
      <c r="EZ68">
        <v>352</v>
      </c>
      <c r="FA68">
        <v>362</v>
      </c>
      <c r="FB68">
        <v>423</v>
      </c>
      <c r="FC68">
        <v>373</v>
      </c>
      <c r="FD68">
        <v>377</v>
      </c>
      <c r="FE68">
        <v>379</v>
      </c>
      <c r="FF68">
        <v>359</v>
      </c>
      <c r="FG68">
        <v>319</v>
      </c>
      <c r="FH68">
        <v>374</v>
      </c>
      <c r="FI68">
        <v>358</v>
      </c>
      <c r="FJ68">
        <v>374</v>
      </c>
      <c r="FK68">
        <v>353</v>
      </c>
      <c r="FL68">
        <v>310</v>
      </c>
      <c r="FM68">
        <v>346</v>
      </c>
      <c r="FN68">
        <v>319</v>
      </c>
      <c r="FO68">
        <v>334</v>
      </c>
      <c r="FP68">
        <v>354</v>
      </c>
      <c r="FQ68">
        <v>321</v>
      </c>
      <c r="FR68">
        <v>352</v>
      </c>
      <c r="FS68">
        <v>270</v>
      </c>
      <c r="FT68">
        <v>368</v>
      </c>
      <c r="FU68">
        <v>298</v>
      </c>
      <c r="FV68">
        <v>325</v>
      </c>
      <c r="FW68">
        <v>297</v>
      </c>
      <c r="FX68">
        <v>356</v>
      </c>
      <c r="FY68">
        <v>300</v>
      </c>
      <c r="FZ68">
        <v>295</v>
      </c>
      <c r="GA68">
        <v>326</v>
      </c>
      <c r="GB68">
        <v>274</v>
      </c>
      <c r="GC68">
        <v>327</v>
      </c>
      <c r="GD68">
        <v>323</v>
      </c>
      <c r="GE68">
        <v>276</v>
      </c>
      <c r="GF68">
        <v>285</v>
      </c>
      <c r="GG68">
        <v>257</v>
      </c>
      <c r="GH68">
        <v>282</v>
      </c>
      <c r="GI68">
        <v>281</v>
      </c>
      <c r="GJ68">
        <v>272</v>
      </c>
      <c r="GK68">
        <v>270</v>
      </c>
      <c r="GL68">
        <v>237</v>
      </c>
      <c r="GM68">
        <v>290</v>
      </c>
      <c r="GN68">
        <v>318</v>
      </c>
      <c r="GO68">
        <v>237</v>
      </c>
      <c r="GP68">
        <v>283</v>
      </c>
      <c r="GQ68">
        <v>270</v>
      </c>
      <c r="GR68">
        <v>244</v>
      </c>
      <c r="GS68">
        <v>264</v>
      </c>
      <c r="GT68">
        <v>287</v>
      </c>
      <c r="GU68">
        <v>238</v>
      </c>
      <c r="GV68">
        <v>273</v>
      </c>
      <c r="GW68">
        <v>271</v>
      </c>
      <c r="GX68">
        <v>251</v>
      </c>
      <c r="GY68">
        <v>264</v>
      </c>
      <c r="GZ68">
        <v>232</v>
      </c>
      <c r="HA68">
        <v>257</v>
      </c>
      <c r="HB68">
        <v>262</v>
      </c>
      <c r="HC68">
        <v>227</v>
      </c>
      <c r="HD68">
        <v>230</v>
      </c>
      <c r="HE68">
        <v>250</v>
      </c>
      <c r="HF68">
        <v>252</v>
      </c>
      <c r="HG68">
        <v>233</v>
      </c>
      <c r="HH68">
        <v>199</v>
      </c>
      <c r="HI68">
        <v>210</v>
      </c>
      <c r="HJ68">
        <v>237</v>
      </c>
      <c r="HK68">
        <v>235</v>
      </c>
      <c r="HL68">
        <v>209</v>
      </c>
      <c r="HM68">
        <v>217</v>
      </c>
      <c r="HN68">
        <v>212</v>
      </c>
      <c r="HO68">
        <v>219</v>
      </c>
      <c r="HP68">
        <v>207</v>
      </c>
      <c r="HQ68">
        <v>229</v>
      </c>
      <c r="HR68">
        <v>231</v>
      </c>
      <c r="HS68">
        <v>226</v>
      </c>
      <c r="HT68">
        <v>180</v>
      </c>
      <c r="HU68">
        <v>226</v>
      </c>
      <c r="HV68">
        <v>216</v>
      </c>
      <c r="HW68">
        <v>219</v>
      </c>
      <c r="HX68">
        <v>207</v>
      </c>
      <c r="HY68">
        <v>204</v>
      </c>
      <c r="HZ68">
        <v>230</v>
      </c>
      <c r="IA68">
        <v>178</v>
      </c>
      <c r="IB68">
        <v>220</v>
      </c>
      <c r="IC68">
        <v>175</v>
      </c>
      <c r="ID68">
        <v>201</v>
      </c>
      <c r="IE68">
        <v>203</v>
      </c>
      <c r="IF68">
        <v>198</v>
      </c>
      <c r="IG68">
        <v>207</v>
      </c>
      <c r="IH68">
        <v>198</v>
      </c>
      <c r="II68">
        <v>196</v>
      </c>
      <c r="IJ68">
        <v>206</v>
      </c>
      <c r="IK68">
        <v>215</v>
      </c>
      <c r="IL68">
        <v>171</v>
      </c>
      <c r="IM68">
        <v>205</v>
      </c>
      <c r="IN68">
        <v>181</v>
      </c>
      <c r="IO68">
        <v>182</v>
      </c>
      <c r="IP68">
        <v>202</v>
      </c>
      <c r="IQ68">
        <v>188</v>
      </c>
      <c r="IR68">
        <v>205</v>
      </c>
      <c r="IS68">
        <v>229</v>
      </c>
      <c r="IT68">
        <v>179</v>
      </c>
      <c r="IU68">
        <v>181</v>
      </c>
      <c r="IV68">
        <v>200</v>
      </c>
      <c r="IW68">
        <v>158</v>
      </c>
      <c r="IX68">
        <v>168</v>
      </c>
      <c r="IY68">
        <v>174</v>
      </c>
      <c r="IZ68">
        <v>195</v>
      </c>
      <c r="JA68">
        <v>180</v>
      </c>
    </row>
    <row r="69" spans="2:261" x14ac:dyDescent="0.45">
      <c r="K69" t="s">
        <v>10</v>
      </c>
      <c r="L69">
        <f>LN(L68/MAX($L68:$JA68))</f>
        <v>-3.0385522707369192</v>
      </c>
      <c r="M69">
        <f t="shared" ref="M69:BX69" si="70">LN(M68/MAX($L68:$JA68))</f>
        <v>-3.2461916355151637</v>
      </c>
      <c r="N69">
        <f t="shared" si="70"/>
        <v>-3.2461916355151637</v>
      </c>
      <c r="O69">
        <f t="shared" si="70"/>
        <v>-3.4132457201783297</v>
      </c>
      <c r="P69">
        <f t="shared" si="70"/>
        <v>-3.5598491943702055</v>
      </c>
      <c r="Q69">
        <f t="shared" si="70"/>
        <v>-3.2461916355151637</v>
      </c>
      <c r="R69">
        <f t="shared" si="70"/>
        <v>-3.3262343431887</v>
      </c>
      <c r="S69">
        <f t="shared" si="70"/>
        <v>-3.0077806120701656</v>
      </c>
      <c r="T69">
        <f t="shared" si="70"/>
        <v>-3.2854123486684452</v>
      </c>
      <c r="U69">
        <f t="shared" si="70"/>
        <v>-3.7962379724344357</v>
      </c>
      <c r="V69">
        <f t="shared" si="70"/>
        <v>-3.6710748294804296</v>
      </c>
      <c r="W69">
        <f t="shared" si="70"/>
        <v>-3.172083663361442</v>
      </c>
      <c r="X69">
        <f t="shared" si="70"/>
        <v>-2.9779276489204842</v>
      </c>
      <c r="Y69">
        <f t="shared" si="70"/>
        <v>-3.5085558999826549</v>
      </c>
      <c r="Z69">
        <f t="shared" si="70"/>
        <v>-3.6139164156404808</v>
      </c>
      <c r="AA69">
        <f t="shared" si="70"/>
        <v>-3.3262343431887</v>
      </c>
      <c r="AB69">
        <f t="shared" si="70"/>
        <v>-3.2084513075323167</v>
      </c>
      <c r="AC69">
        <f t="shared" si="70"/>
        <v>-3.5598491943702055</v>
      </c>
      <c r="AD69">
        <f t="shared" si="70"/>
        <v>-3.3687939576074961</v>
      </c>
      <c r="AE69">
        <f t="shared" si="70"/>
        <v>-4.2017030805426003</v>
      </c>
      <c r="AF69">
        <f t="shared" si="70"/>
        <v>-3.4132457201783297</v>
      </c>
      <c r="AG69">
        <f t="shared" si="70"/>
        <v>-3.5085558999826549</v>
      </c>
      <c r="AH69">
        <f t="shared" si="70"/>
        <v>-3.8652308439213874</v>
      </c>
      <c r="AI69">
        <f t="shared" si="70"/>
        <v>-3.6710748294804296</v>
      </c>
      <c r="AJ69">
        <f t="shared" si="70"/>
        <v>-3.2084513075323167</v>
      </c>
      <c r="AK69">
        <f t="shared" si="70"/>
        <v>-3.3262343431887</v>
      </c>
      <c r="AL69">
        <f t="shared" si="70"/>
        <v>-3.9393388160751091</v>
      </c>
      <c r="AM69">
        <f t="shared" si="70"/>
        <v>-4.0193815237486454</v>
      </c>
      <c r="AN69">
        <f t="shared" si="70"/>
        <v>-2.7430880578430834</v>
      </c>
      <c r="AO69">
        <f t="shared" si="70"/>
        <v>-3.7316994512968646</v>
      </c>
      <c r="AP69">
        <f t="shared" si="70"/>
        <v>-2.6976256837663257</v>
      </c>
      <c r="AQ69">
        <f t="shared" si="70"/>
        <v>-3.2854123486684452</v>
      </c>
      <c r="AR69">
        <f t="shared" si="70"/>
        <v>-2.840726527406999</v>
      </c>
      <c r="AS69">
        <f t="shared" si="70"/>
        <v>-3.3687939576074961</v>
      </c>
      <c r="AT69">
        <f t="shared" si="70"/>
        <v>-3.1369923435501716</v>
      </c>
      <c r="AU69">
        <f t="shared" si="70"/>
        <v>-3.6710748294804296</v>
      </c>
      <c r="AV69">
        <f t="shared" si="70"/>
        <v>-3.0385522707369192</v>
      </c>
      <c r="AW69">
        <f t="shared" si="70"/>
        <v>-3.6139164156404808</v>
      </c>
      <c r="AX69">
        <f t="shared" si="70"/>
        <v>-3.5598491943702055</v>
      </c>
      <c r="AY69">
        <f t="shared" si="70"/>
        <v>-3.1030907918744903</v>
      </c>
      <c r="AZ69">
        <f t="shared" si="70"/>
        <v>-3.4132457201783297</v>
      </c>
      <c r="BA69">
        <f t="shared" si="70"/>
        <v>-3.3262343431887</v>
      </c>
      <c r="BB69">
        <f t="shared" si="70"/>
        <v>-3.5085558999826549</v>
      </c>
      <c r="BC69">
        <f t="shared" si="70"/>
        <v>-3.2461916355151637</v>
      </c>
      <c r="BD69">
        <f t="shared" si="70"/>
        <v>-3.4132457201783297</v>
      </c>
      <c r="BE69">
        <f t="shared" si="70"/>
        <v>-3.4132457201783297</v>
      </c>
      <c r="BF69">
        <f t="shared" si="70"/>
        <v>-3.172083663361442</v>
      </c>
      <c r="BG69">
        <f t="shared" si="70"/>
        <v>-3.3262343431887</v>
      </c>
      <c r="BH69">
        <f t="shared" si="70"/>
        <v>-2.9207692350805359</v>
      </c>
      <c r="BI69">
        <f t="shared" si="70"/>
        <v>-2.7666185552532774</v>
      </c>
      <c r="BJ69">
        <f t="shared" si="70"/>
        <v>-3.5085558999826549</v>
      </c>
      <c r="BK69">
        <f t="shared" si="70"/>
        <v>-2.7907161068323378</v>
      </c>
      <c r="BL69">
        <f t="shared" si="70"/>
        <v>-3.6139164156404808</v>
      </c>
      <c r="BM69">
        <f t="shared" si="70"/>
        <v>-3.5598491943702055</v>
      </c>
      <c r="BN69">
        <f t="shared" si="70"/>
        <v>-3.6710748294804296</v>
      </c>
      <c r="BO69">
        <f t="shared" si="70"/>
        <v>-2.8667020138102601</v>
      </c>
      <c r="BP69">
        <f t="shared" si="70"/>
        <v>-2.9489401120472323</v>
      </c>
      <c r="BQ69">
        <f t="shared" si="70"/>
        <v>-2.9489401120472323</v>
      </c>
      <c r="BR69">
        <f t="shared" si="70"/>
        <v>-2.8667020138102601</v>
      </c>
      <c r="BS69">
        <f t="shared" si="70"/>
        <v>-3.5598491943702055</v>
      </c>
      <c r="BT69">
        <f t="shared" si="70"/>
        <v>-3.3687939576074961</v>
      </c>
      <c r="BU69">
        <f t="shared" si="70"/>
        <v>-3.0385522707369192</v>
      </c>
      <c r="BV69">
        <f t="shared" si="70"/>
        <v>-3.5085558999826549</v>
      </c>
      <c r="BW69">
        <f t="shared" si="70"/>
        <v>-3.5085558999826549</v>
      </c>
      <c r="BX69">
        <f t="shared" si="70"/>
        <v>-3.7962379724344357</v>
      </c>
      <c r="BY69">
        <f t="shared" ref="BY69:DB69" si="71">LN(BY68/MAX($L68:$JA68))</f>
        <v>-3.2461916355151637</v>
      </c>
      <c r="BZ69">
        <f t="shared" si="71"/>
        <v>-3.3262343431887</v>
      </c>
      <c r="CA69">
        <f t="shared" si="71"/>
        <v>-2.9207692350805359</v>
      </c>
      <c r="CB69">
        <f t="shared" si="71"/>
        <v>-3.9393388160751091</v>
      </c>
      <c r="CC69">
        <f t="shared" si="71"/>
        <v>-3.3687939576074961</v>
      </c>
      <c r="CD69">
        <f t="shared" si="71"/>
        <v>-2.9207692350805359</v>
      </c>
      <c r="CE69">
        <f t="shared" si="71"/>
        <v>-3.5598491943702055</v>
      </c>
      <c r="CF69">
        <f t="shared" si="71"/>
        <v>-2.9207692350805359</v>
      </c>
      <c r="CG69">
        <f t="shared" si="71"/>
        <v>-3.0385522707369192</v>
      </c>
      <c r="CH69">
        <f t="shared" si="71"/>
        <v>-2.9207692350805359</v>
      </c>
      <c r="CI69">
        <f t="shared" si="71"/>
        <v>-3.0385522707369192</v>
      </c>
      <c r="CJ69">
        <f t="shared" si="71"/>
        <v>-2.7666185552532774</v>
      </c>
      <c r="CK69">
        <f t="shared" si="71"/>
        <v>-2.9779276489204842</v>
      </c>
      <c r="CL69">
        <f t="shared" si="71"/>
        <v>-2.5922651681084998</v>
      </c>
      <c r="CM69">
        <f t="shared" si="71"/>
        <v>-2.8667020138102601</v>
      </c>
      <c r="CN69">
        <f t="shared" si="71"/>
        <v>-2.7200985396183843</v>
      </c>
      <c r="CO69">
        <f t="shared" si="71"/>
        <v>-2.3934143093633344</v>
      </c>
      <c r="CP69">
        <f t="shared" si="71"/>
        <v>-2.2701816689393866</v>
      </c>
      <c r="CQ69">
        <f t="shared" si="71"/>
        <v>-2.1735548332503147</v>
      </c>
      <c r="CR69">
        <f t="shared" si="71"/>
        <v>-1.9609933912666417</v>
      </c>
      <c r="CS69">
        <f t="shared" si="71"/>
        <v>-2.0383800548820621</v>
      </c>
      <c r="CT69">
        <f t="shared" si="71"/>
        <v>-1.6444757691749736</v>
      </c>
      <c r="CU69">
        <f t="shared" si="71"/>
        <v>-1.7421142387388897</v>
      </c>
      <c r="CV69">
        <f t="shared" si="71"/>
        <v>-1.5138555867579093</v>
      </c>
      <c r="CW69">
        <f t="shared" si="71"/>
        <v>-1.2948020206952247</v>
      </c>
      <c r="CX69">
        <f t="shared" si="71"/>
        <v>-1.2160211428421104</v>
      </c>
      <c r="CY69">
        <f t="shared" si="71"/>
        <v>-0.99085942737166355</v>
      </c>
      <c r="CZ69">
        <f t="shared" si="71"/>
        <v>-0.74854595994973361</v>
      </c>
      <c r="DA69">
        <f t="shared" si="71"/>
        <v>-0.59620523536771475</v>
      </c>
      <c r="DB69">
        <f t="shared" si="71"/>
        <v>-0.291682077785127</v>
      </c>
    </row>
    <row r="71" spans="2:261" x14ac:dyDescent="0.45">
      <c r="K71" t="s">
        <v>2</v>
      </c>
      <c r="L71">
        <v>0</v>
      </c>
      <c r="M71">
        <f t="shared" ref="M71:AR71" si="72">L71+$I73/98</f>
        <v>3.2653061224489797</v>
      </c>
      <c r="N71">
        <f t="shared" si="72"/>
        <v>6.5306122448979593</v>
      </c>
      <c r="O71">
        <f t="shared" si="72"/>
        <v>9.795918367346939</v>
      </c>
      <c r="P71">
        <f t="shared" si="72"/>
        <v>13.061224489795919</v>
      </c>
      <c r="Q71">
        <f t="shared" si="72"/>
        <v>16.326530612244898</v>
      </c>
      <c r="R71">
        <f t="shared" si="72"/>
        <v>19.591836734693878</v>
      </c>
      <c r="S71">
        <f t="shared" si="72"/>
        <v>22.857142857142858</v>
      </c>
      <c r="T71">
        <f t="shared" si="72"/>
        <v>26.122448979591837</v>
      </c>
      <c r="U71">
        <f t="shared" si="72"/>
        <v>29.387755102040817</v>
      </c>
      <c r="V71">
        <f t="shared" si="72"/>
        <v>32.653061224489797</v>
      </c>
      <c r="W71">
        <f t="shared" si="72"/>
        <v>35.91836734693878</v>
      </c>
      <c r="X71">
        <f t="shared" si="72"/>
        <v>39.183673469387756</v>
      </c>
      <c r="Y71">
        <f t="shared" si="72"/>
        <v>42.448979591836732</v>
      </c>
      <c r="Z71">
        <f t="shared" si="72"/>
        <v>45.714285714285708</v>
      </c>
      <c r="AA71">
        <f t="shared" si="72"/>
        <v>48.979591836734684</v>
      </c>
      <c r="AB71">
        <f t="shared" si="72"/>
        <v>52.24489795918366</v>
      </c>
      <c r="AC71">
        <f t="shared" si="72"/>
        <v>55.510204081632637</v>
      </c>
      <c r="AD71">
        <f t="shared" si="72"/>
        <v>58.775510204081613</v>
      </c>
      <c r="AE71">
        <f t="shared" si="72"/>
        <v>62.040816326530589</v>
      </c>
      <c r="AF71">
        <f t="shared" si="72"/>
        <v>65.306122448979565</v>
      </c>
      <c r="AG71">
        <f t="shared" si="72"/>
        <v>68.571428571428541</v>
      </c>
      <c r="AH71">
        <f t="shared" si="72"/>
        <v>71.836734693877517</v>
      </c>
      <c r="AI71">
        <f t="shared" si="72"/>
        <v>75.102040816326493</v>
      </c>
      <c r="AJ71">
        <f t="shared" si="72"/>
        <v>78.367346938775469</v>
      </c>
      <c r="AK71">
        <f t="shared" si="72"/>
        <v>81.632653061224445</v>
      </c>
      <c r="AL71">
        <f t="shared" si="72"/>
        <v>84.897959183673422</v>
      </c>
      <c r="AM71">
        <f t="shared" si="72"/>
        <v>88.163265306122398</v>
      </c>
      <c r="AN71">
        <f t="shared" si="72"/>
        <v>91.428571428571374</v>
      </c>
      <c r="AO71">
        <f t="shared" si="72"/>
        <v>94.69387755102035</v>
      </c>
      <c r="AP71">
        <f t="shared" si="72"/>
        <v>97.959183673469326</v>
      </c>
      <c r="AQ71">
        <f t="shared" si="72"/>
        <v>101.2244897959183</v>
      </c>
      <c r="AR71">
        <f t="shared" si="72"/>
        <v>104.48979591836728</v>
      </c>
      <c r="AS71">
        <f t="shared" ref="AS71:BX71" si="73">AR71+$I73/98</f>
        <v>107.75510204081625</v>
      </c>
      <c r="AT71">
        <f t="shared" si="73"/>
        <v>111.02040816326523</v>
      </c>
      <c r="AU71">
        <f t="shared" si="73"/>
        <v>114.28571428571421</v>
      </c>
      <c r="AV71">
        <f t="shared" si="73"/>
        <v>117.55102040816318</v>
      </c>
      <c r="AW71">
        <f t="shared" si="73"/>
        <v>120.81632653061216</v>
      </c>
      <c r="AX71">
        <f t="shared" si="73"/>
        <v>124.08163265306113</v>
      </c>
      <c r="AY71">
        <f t="shared" si="73"/>
        <v>127.34693877551011</v>
      </c>
      <c r="AZ71">
        <f t="shared" si="73"/>
        <v>130.6122448979591</v>
      </c>
      <c r="BA71">
        <f t="shared" si="73"/>
        <v>133.87755102040808</v>
      </c>
      <c r="BB71">
        <f t="shared" si="73"/>
        <v>137.14285714285705</v>
      </c>
      <c r="BC71">
        <f t="shared" si="73"/>
        <v>140.40816326530603</v>
      </c>
      <c r="BD71">
        <f t="shared" si="73"/>
        <v>143.67346938775501</v>
      </c>
      <c r="BE71">
        <f t="shared" si="73"/>
        <v>146.93877551020398</v>
      </c>
      <c r="BF71">
        <f t="shared" si="73"/>
        <v>150.20408163265296</v>
      </c>
      <c r="BG71">
        <f t="shared" si="73"/>
        <v>153.46938775510193</v>
      </c>
      <c r="BH71">
        <f t="shared" si="73"/>
        <v>156.73469387755091</v>
      </c>
      <c r="BI71">
        <f t="shared" si="73"/>
        <v>159.99999999999989</v>
      </c>
      <c r="BJ71">
        <f t="shared" si="73"/>
        <v>163.26530612244886</v>
      </c>
      <c r="BK71">
        <f t="shared" si="73"/>
        <v>166.53061224489784</v>
      </c>
      <c r="BL71">
        <f t="shared" si="73"/>
        <v>169.79591836734681</v>
      </c>
      <c r="BM71">
        <f t="shared" si="73"/>
        <v>173.06122448979579</v>
      </c>
      <c r="BN71">
        <f t="shared" si="73"/>
        <v>176.32653061224477</v>
      </c>
      <c r="BO71">
        <f t="shared" si="73"/>
        <v>179.59183673469374</v>
      </c>
      <c r="BP71">
        <f t="shared" si="73"/>
        <v>182.85714285714272</v>
      </c>
      <c r="BQ71">
        <f t="shared" si="73"/>
        <v>186.1224489795917</v>
      </c>
      <c r="BR71">
        <f t="shared" si="73"/>
        <v>189.38775510204067</v>
      </c>
      <c r="BS71">
        <f t="shared" si="73"/>
        <v>192.65306122448965</v>
      </c>
      <c r="BT71">
        <f t="shared" si="73"/>
        <v>195.91836734693862</v>
      </c>
      <c r="BU71">
        <f t="shared" si="73"/>
        <v>199.1836734693876</v>
      </c>
      <c r="BV71">
        <f t="shared" si="73"/>
        <v>202.44897959183658</v>
      </c>
      <c r="BW71">
        <f t="shared" si="73"/>
        <v>205.71428571428555</v>
      </c>
      <c r="BX71">
        <f t="shared" si="73"/>
        <v>208.97959183673453</v>
      </c>
      <c r="BY71">
        <f t="shared" ref="BY71:DF71" si="74">BX71+$I73/98</f>
        <v>212.2448979591835</v>
      </c>
      <c r="BZ71">
        <f t="shared" si="74"/>
        <v>215.51020408163248</v>
      </c>
      <c r="CA71">
        <f t="shared" si="74"/>
        <v>218.77551020408146</v>
      </c>
      <c r="CB71">
        <f t="shared" si="74"/>
        <v>222.04081632653043</v>
      </c>
      <c r="CC71">
        <f t="shared" si="74"/>
        <v>225.30612244897941</v>
      </c>
      <c r="CD71">
        <f t="shared" si="74"/>
        <v>228.57142857142838</v>
      </c>
      <c r="CE71">
        <f t="shared" si="74"/>
        <v>231.83673469387736</v>
      </c>
      <c r="CF71">
        <f t="shared" si="74"/>
        <v>235.10204081632634</v>
      </c>
      <c r="CG71">
        <f t="shared" si="74"/>
        <v>238.36734693877531</v>
      </c>
      <c r="CH71">
        <f t="shared" si="74"/>
        <v>241.63265306122429</v>
      </c>
      <c r="CI71">
        <f t="shared" si="74"/>
        <v>244.89795918367327</v>
      </c>
      <c r="CJ71">
        <f t="shared" si="74"/>
        <v>248.16326530612224</v>
      </c>
      <c r="CK71">
        <f t="shared" si="74"/>
        <v>251.42857142857122</v>
      </c>
      <c r="CL71">
        <f t="shared" si="74"/>
        <v>254.69387755102019</v>
      </c>
      <c r="CM71">
        <f t="shared" si="74"/>
        <v>257.95918367346917</v>
      </c>
      <c r="CN71">
        <f t="shared" si="74"/>
        <v>261.22448979591815</v>
      </c>
      <c r="CO71">
        <f t="shared" si="74"/>
        <v>264.48979591836712</v>
      </c>
      <c r="CP71">
        <f t="shared" si="74"/>
        <v>267.7551020408161</v>
      </c>
      <c r="CQ71">
        <f t="shared" si="74"/>
        <v>271.02040816326507</v>
      </c>
      <c r="CR71">
        <f t="shared" si="74"/>
        <v>274.28571428571405</v>
      </c>
      <c r="CS71">
        <f t="shared" si="74"/>
        <v>277.55102040816303</v>
      </c>
      <c r="CT71">
        <f t="shared" si="74"/>
        <v>280.816326530612</v>
      </c>
      <c r="CU71">
        <f t="shared" si="74"/>
        <v>284.08163265306098</v>
      </c>
      <c r="CV71">
        <f t="shared" si="74"/>
        <v>287.34693877550995</v>
      </c>
      <c r="CW71">
        <f t="shared" si="74"/>
        <v>290.61224489795893</v>
      </c>
      <c r="CX71">
        <f t="shared" si="74"/>
        <v>293.87755102040791</v>
      </c>
      <c r="CY71">
        <f t="shared" si="74"/>
        <v>297.14285714285688</v>
      </c>
      <c r="CZ71">
        <f t="shared" si="74"/>
        <v>300.40816326530586</v>
      </c>
      <c r="DA71">
        <f t="shared" si="74"/>
        <v>303.67346938775484</v>
      </c>
      <c r="DB71">
        <f t="shared" si="74"/>
        <v>306.93877551020381</v>
      </c>
      <c r="DC71">
        <f t="shared" si="74"/>
        <v>310.20408163265279</v>
      </c>
      <c r="DD71">
        <f t="shared" si="74"/>
        <v>313.46938775510176</v>
      </c>
      <c r="DE71">
        <f t="shared" si="74"/>
        <v>316.73469387755074</v>
      </c>
      <c r="DF71">
        <f t="shared" si="74"/>
        <v>319.99999999999972</v>
      </c>
    </row>
    <row r="72" spans="2:261" x14ac:dyDescent="0.45">
      <c r="K72" t="s">
        <v>9</v>
      </c>
      <c r="L72">
        <f>1/(273.15+L71)</f>
        <v>3.6609921288669233E-3</v>
      </c>
      <c r="M72">
        <f t="shared" ref="M72:BX72" si="75">1/(273.15+M71)</f>
        <v>3.6177446684410846E-3</v>
      </c>
      <c r="N72">
        <f t="shared" si="75"/>
        <v>3.5755070470325119E-3</v>
      </c>
      <c r="O72">
        <f t="shared" si="75"/>
        <v>3.5342443028342479E-3</v>
      </c>
      <c r="P72">
        <f t="shared" si="75"/>
        <v>3.493923069518374E-3</v>
      </c>
      <c r="Q72">
        <f t="shared" si="75"/>
        <v>3.4545114862506924E-3</v>
      </c>
      <c r="R72">
        <f t="shared" si="75"/>
        <v>3.4159791137277052E-3</v>
      </c>
      <c r="S72">
        <f t="shared" si="75"/>
        <v>3.3782968557708555E-3</v>
      </c>
      <c r="T72">
        <f t="shared" si="75"/>
        <v>3.3414368860535931E-3</v>
      </c>
      <c r="U72">
        <f t="shared" si="75"/>
        <v>3.3053725795734721E-3</v>
      </c>
      <c r="V72">
        <f t="shared" si="75"/>
        <v>3.270078448514617E-3</v>
      </c>
      <c r="W72">
        <f t="shared" si="75"/>
        <v>3.2355300821758611E-3</v>
      </c>
      <c r="X72">
        <f t="shared" si="75"/>
        <v>3.2017040906670326E-3</v>
      </c>
      <c r="Y72">
        <f t="shared" si="75"/>
        <v>3.1685780521004763E-3</v>
      </c>
      <c r="Z72">
        <f t="shared" si="75"/>
        <v>3.1361304630272619E-3</v>
      </c>
      <c r="AA72">
        <f t="shared" si="75"/>
        <v>3.104340691887851E-3</v>
      </c>
      <c r="AB72">
        <f t="shared" si="75"/>
        <v>3.0731889352654702E-3</v>
      </c>
      <c r="AC72">
        <f t="shared" si="75"/>
        <v>3.0426561767472765E-3</v>
      </c>
      <c r="AD72">
        <f t="shared" si="75"/>
        <v>3.0127241482137317E-3</v>
      </c>
      <c r="AE72">
        <f t="shared" si="75"/>
        <v>2.9833752933906064E-3</v>
      </c>
      <c r="AF72">
        <f t="shared" si="75"/>
        <v>2.9545927335108101E-3</v>
      </c>
      <c r="AG72">
        <f t="shared" si="75"/>
        <v>2.9263602349449223E-3</v>
      </c>
      <c r="AH72">
        <f t="shared" si="75"/>
        <v>2.8986621786699879E-3</v>
      </c>
      <c r="AI72">
        <f t="shared" si="75"/>
        <v>2.8714835314559302E-3</v>
      </c>
      <c r="AJ72">
        <f t="shared" si="75"/>
        <v>2.8448098186578887E-3</v>
      </c>
      <c r="AK72">
        <f t="shared" si="75"/>
        <v>2.8186270985110177E-3</v>
      </c>
      <c r="AL72">
        <f t="shared" si="75"/>
        <v>2.7929219378318381E-3</v>
      </c>
      <c r="AM72">
        <f t="shared" si="75"/>
        <v>2.7676813890371581E-3</v>
      </c>
      <c r="AN72">
        <f t="shared" si="75"/>
        <v>2.742892968397955E-3</v>
      </c>
      <c r="AO72">
        <f t="shared" si="75"/>
        <v>2.7185446354514868E-3</v>
      </c>
      <c r="AP72">
        <f t="shared" si="75"/>
        <v>2.6946247735002908E-3</v>
      </c>
      <c r="AQ72">
        <f t="shared" si="75"/>
        <v>2.6711221711317114E-3</v>
      </c>
      <c r="AR72">
        <f t="shared" si="75"/>
        <v>2.6480260046961935E-3</v>
      </c>
      <c r="AS72">
        <f t="shared" si="75"/>
        <v>2.6253258216867993E-3</v>
      </c>
      <c r="AT72">
        <f t="shared" si="75"/>
        <v>2.603011524966334E-3</v>
      </c>
      <c r="AU72">
        <f t="shared" si="75"/>
        <v>2.5810733577920765E-3</v>
      </c>
      <c r="AV72">
        <f t="shared" si="75"/>
        <v>2.5595018895914466E-3</v>
      </c>
      <c r="AW72">
        <f t="shared" si="75"/>
        <v>2.5382880024450456E-3</v>
      </c>
      <c r="AX72">
        <f t="shared" si="75"/>
        <v>2.5174228782363661E-3</v>
      </c>
      <c r="AY72">
        <f t="shared" si="75"/>
        <v>2.4968979864301243E-3</v>
      </c>
      <c r="AZ72">
        <f t="shared" si="75"/>
        <v>2.4767050724436241E-3</v>
      </c>
      <c r="BA72">
        <f t="shared" si="75"/>
        <v>2.4568361465778536E-3</v>
      </c>
      <c r="BB72">
        <f t="shared" si="75"/>
        <v>2.4372834734771335E-3</v>
      </c>
      <c r="BC72">
        <f t="shared" si="75"/>
        <v>2.4180395620881012E-3</v>
      </c>
      <c r="BD72">
        <f t="shared" si="75"/>
        <v>2.3990971560906476E-3</v>
      </c>
      <c r="BE72">
        <f t="shared" si="75"/>
        <v>2.3804492247751332E-3</v>
      </c>
      <c r="BF72">
        <f t="shared" si="75"/>
        <v>2.3620889543417853E-3</v>
      </c>
      <c r="BG72">
        <f t="shared" si="75"/>
        <v>2.3440097395996534E-3</v>
      </c>
      <c r="BH72">
        <f t="shared" si="75"/>
        <v>2.3262051760438852E-3</v>
      </c>
      <c r="BI72">
        <f t="shared" si="75"/>
        <v>2.3086690522913546E-3</v>
      </c>
      <c r="BJ72">
        <f t="shared" si="75"/>
        <v>2.2913953428558742E-3</v>
      </c>
      <c r="BK72">
        <f t="shared" si="75"/>
        <v>2.274378201245339E-3</v>
      </c>
      <c r="BL72">
        <f t="shared" si="75"/>
        <v>2.257611953364188E-3</v>
      </c>
      <c r="BM72">
        <f t="shared" si="75"/>
        <v>2.2410910912055476E-3</v>
      </c>
      <c r="BN72">
        <f t="shared" si="75"/>
        <v>2.2248102668183177E-3</v>
      </c>
      <c r="BO72">
        <f t="shared" si="75"/>
        <v>2.2087642865353287E-3</v>
      </c>
      <c r="BP72">
        <f t="shared" si="75"/>
        <v>2.192948105449477E-3</v>
      </c>
      <c r="BQ72">
        <f t="shared" si="75"/>
        <v>2.177356822125501E-3</v>
      </c>
      <c r="BR72">
        <f t="shared" si="75"/>
        <v>2.1619856735357519E-3</v>
      </c>
      <c r="BS72">
        <f t="shared" si="75"/>
        <v>2.1468300302089662E-3</v>
      </c>
      <c r="BT72">
        <f t="shared" si="75"/>
        <v>2.1318853915816638E-3</v>
      </c>
      <c r="BU72">
        <f t="shared" si="75"/>
        <v>2.1171473815423643E-3</v>
      </c>
      <c r="BV72">
        <f t="shared" si="75"/>
        <v>2.102611744159353E-3</v>
      </c>
      <c r="BW72">
        <f t="shared" si="75"/>
        <v>2.0882743395832411E-3</v>
      </c>
      <c r="BX72">
        <f t="shared" si="75"/>
        <v>2.074131140116025E-3</v>
      </c>
      <c r="BY72">
        <f t="shared" ref="BY72:DF72" si="76">1/(273.15+BY71)</f>
        <v>2.0601782264388145E-3</v>
      </c>
      <c r="BZ72">
        <f t="shared" si="76"/>
        <v>2.046411783990796E-3</v>
      </c>
      <c r="CA72">
        <f t="shared" si="76"/>
        <v>2.032828099492416E-3</v>
      </c>
      <c r="CB72">
        <f t="shared" si="76"/>
        <v>2.0194235576061186E-3</v>
      </c>
      <c r="CC72">
        <f t="shared" si="76"/>
        <v>2.0061946377283335E-3</v>
      </c>
      <c r="CD72">
        <f t="shared" si="76"/>
        <v>1.9931379109067362E-3</v>
      </c>
      <c r="CE72">
        <f t="shared" si="76"/>
        <v>1.9802500368771062E-3</v>
      </c>
      <c r="CF72">
        <f t="shared" si="76"/>
        <v>1.9675277612144072E-3</v>
      </c>
      <c r="CG72">
        <f t="shared" si="76"/>
        <v>1.9549679125929866E-3</v>
      </c>
      <c r="CH72">
        <f t="shared" si="76"/>
        <v>1.9425674001510456E-3</v>
      </c>
      <c r="CI72">
        <f t="shared" si="76"/>
        <v>1.9303232109547821E-3</v>
      </c>
      <c r="CJ72">
        <f t="shared" si="76"/>
        <v>1.9182324075578364E-3</v>
      </c>
      <c r="CK72">
        <f t="shared" si="76"/>
        <v>1.9062921256518847E-3</v>
      </c>
      <c r="CL72">
        <f t="shared" si="76"/>
        <v>1.8944995718044345E-3</v>
      </c>
      <c r="CM72">
        <f t="shared" si="76"/>
        <v>1.8828520212800712E-3</v>
      </c>
      <c r="CN72">
        <f t="shared" si="76"/>
        <v>1.8713468159415841E-3</v>
      </c>
      <c r="CO72">
        <f t="shared" si="76"/>
        <v>1.8599813622275753E-3</v>
      </c>
      <c r="CP72">
        <f t="shared" si="76"/>
        <v>1.8487531292033204E-3</v>
      </c>
      <c r="CQ72">
        <f t="shared" si="76"/>
        <v>1.8376596466818064E-3</v>
      </c>
      <c r="CR72">
        <f t="shared" si="76"/>
        <v>1.8266985034120125E-3</v>
      </c>
      <c r="CS72">
        <f t="shared" si="76"/>
        <v>1.8158673453316468E-3</v>
      </c>
      <c r="CT72">
        <f t="shared" si="76"/>
        <v>1.8051638738816743E-3</v>
      </c>
      <c r="CU72">
        <f t="shared" si="76"/>
        <v>1.7945858443801088E-3</v>
      </c>
      <c r="CV72">
        <f t="shared" si="76"/>
        <v>1.7841310644526457E-3</v>
      </c>
      <c r="CW72">
        <f t="shared" si="76"/>
        <v>1.7737973925178339E-3</v>
      </c>
      <c r="CX72">
        <f t="shared" si="76"/>
        <v>1.7635827363245867E-3</v>
      </c>
      <c r="CY72">
        <f t="shared" si="76"/>
        <v>1.7534850515399365E-3</v>
      </c>
      <c r="CZ72">
        <f t="shared" si="76"/>
        <v>1.7435023403850301E-3</v>
      </c>
      <c r="DA72">
        <f t="shared" si="76"/>
        <v>1.7336326503174502E-3</v>
      </c>
      <c r="DB72">
        <f t="shared" si="76"/>
        <v>1.7238740727580412E-3</v>
      </c>
      <c r="DC72">
        <f t="shared" si="76"/>
        <v>1.7142247418604946E-3</v>
      </c>
      <c r="DD72">
        <f t="shared" si="76"/>
        <v>1.7046828333220274E-3</v>
      </c>
      <c r="DE72">
        <f t="shared" si="76"/>
        <v>1.6952465632335625E-3</v>
      </c>
      <c r="DF72">
        <f t="shared" si="76"/>
        <v>1.6859141869678843E-3</v>
      </c>
    </row>
    <row r="73" spans="2:261" x14ac:dyDescent="0.45">
      <c r="B73">
        <v>16</v>
      </c>
      <c r="C73" t="s">
        <v>0</v>
      </c>
      <c r="D73">
        <v>9</v>
      </c>
      <c r="E73">
        <v>0</v>
      </c>
      <c r="F73">
        <v>1</v>
      </c>
      <c r="G73">
        <v>20</v>
      </c>
      <c r="H73">
        <v>0</v>
      </c>
      <c r="I73">
        <v>320</v>
      </c>
      <c r="J73">
        <v>0</v>
      </c>
      <c r="K73" t="s">
        <v>1</v>
      </c>
      <c r="L73">
        <v>32</v>
      </c>
      <c r="M73">
        <v>18</v>
      </c>
      <c r="N73">
        <v>31</v>
      </c>
      <c r="O73">
        <v>20</v>
      </c>
      <c r="P73">
        <v>22</v>
      </c>
      <c r="Q73">
        <v>22</v>
      </c>
      <c r="R73">
        <v>35</v>
      </c>
      <c r="S73">
        <v>22</v>
      </c>
      <c r="T73">
        <v>22</v>
      </c>
      <c r="U73">
        <v>26</v>
      </c>
      <c r="V73">
        <v>15</v>
      </c>
      <c r="W73">
        <v>30</v>
      </c>
      <c r="X73">
        <v>23</v>
      </c>
      <c r="Y73">
        <v>44</v>
      </c>
      <c r="Z73">
        <v>27</v>
      </c>
      <c r="AA73">
        <v>26</v>
      </c>
      <c r="AB73">
        <v>42</v>
      </c>
      <c r="AC73">
        <v>27</v>
      </c>
      <c r="AD73">
        <v>11</v>
      </c>
      <c r="AE73">
        <v>30</v>
      </c>
      <c r="AF73">
        <v>34</v>
      </c>
      <c r="AG73">
        <v>24</v>
      </c>
      <c r="AH73">
        <v>31</v>
      </c>
      <c r="AI73">
        <v>27</v>
      </c>
      <c r="AJ73">
        <v>26</v>
      </c>
      <c r="AK73">
        <v>22</v>
      </c>
      <c r="AL73">
        <v>28</v>
      </c>
      <c r="AM73">
        <v>12</v>
      </c>
      <c r="AN73">
        <v>28</v>
      </c>
      <c r="AO73">
        <v>21</v>
      </c>
      <c r="AP73">
        <v>37</v>
      </c>
      <c r="AQ73">
        <v>23</v>
      </c>
      <c r="AR73">
        <v>37</v>
      </c>
      <c r="AS73">
        <v>42</v>
      </c>
      <c r="AT73">
        <v>21</v>
      </c>
      <c r="AU73">
        <v>33</v>
      </c>
      <c r="AV73">
        <v>26</v>
      </c>
      <c r="AW73">
        <v>30</v>
      </c>
      <c r="AX73">
        <v>19</v>
      </c>
      <c r="AY73">
        <v>28</v>
      </c>
      <c r="AZ73">
        <v>16</v>
      </c>
      <c r="BA73">
        <v>18</v>
      </c>
      <c r="BB73">
        <v>23</v>
      </c>
      <c r="BC73">
        <v>23</v>
      </c>
      <c r="BD73">
        <v>25</v>
      </c>
      <c r="BE73">
        <v>26</v>
      </c>
      <c r="BF73">
        <v>32</v>
      </c>
      <c r="BG73">
        <v>38</v>
      </c>
      <c r="BH73">
        <v>27</v>
      </c>
      <c r="BI73">
        <v>22</v>
      </c>
      <c r="BJ73">
        <v>28</v>
      </c>
      <c r="BK73">
        <v>21</v>
      </c>
      <c r="BL73">
        <v>23</v>
      </c>
      <c r="BM73">
        <v>16</v>
      </c>
      <c r="BN73">
        <v>29</v>
      </c>
      <c r="BO73">
        <v>31</v>
      </c>
      <c r="BP73">
        <v>31</v>
      </c>
      <c r="BQ73">
        <v>35</v>
      </c>
      <c r="BR73">
        <v>20</v>
      </c>
      <c r="BS73">
        <v>20</v>
      </c>
      <c r="BT73">
        <v>16</v>
      </c>
      <c r="BU73">
        <v>26</v>
      </c>
      <c r="BV73">
        <v>33</v>
      </c>
      <c r="BW73">
        <v>27</v>
      </c>
      <c r="BX73">
        <v>25</v>
      </c>
      <c r="BY73">
        <v>12</v>
      </c>
      <c r="BZ73">
        <v>18</v>
      </c>
      <c r="CA73">
        <v>25</v>
      </c>
      <c r="CB73">
        <v>16</v>
      </c>
      <c r="CC73">
        <v>38</v>
      </c>
      <c r="CD73">
        <v>20</v>
      </c>
      <c r="CE73">
        <v>28</v>
      </c>
      <c r="CF73">
        <v>23</v>
      </c>
      <c r="CG73">
        <v>24</v>
      </c>
      <c r="CH73">
        <v>23</v>
      </c>
      <c r="CI73">
        <v>23</v>
      </c>
      <c r="CJ73">
        <v>28</v>
      </c>
      <c r="CK73">
        <v>36</v>
      </c>
      <c r="CL73">
        <v>25</v>
      </c>
      <c r="CM73">
        <v>32</v>
      </c>
      <c r="CN73">
        <v>37</v>
      </c>
      <c r="CO73">
        <v>28</v>
      </c>
      <c r="CP73">
        <v>39</v>
      </c>
      <c r="CQ73">
        <v>36</v>
      </c>
      <c r="CR73">
        <v>39</v>
      </c>
      <c r="CS73">
        <v>48</v>
      </c>
      <c r="CT73">
        <v>44</v>
      </c>
      <c r="CU73">
        <v>82</v>
      </c>
      <c r="CV73">
        <v>63</v>
      </c>
      <c r="CW73">
        <v>70</v>
      </c>
      <c r="CX73">
        <v>95</v>
      </c>
      <c r="CY73">
        <v>92</v>
      </c>
      <c r="CZ73">
        <v>121</v>
      </c>
      <c r="DA73">
        <v>112</v>
      </c>
      <c r="DB73">
        <v>156</v>
      </c>
      <c r="DC73">
        <v>178</v>
      </c>
      <c r="DD73">
        <v>241</v>
      </c>
      <c r="DE73">
        <v>257</v>
      </c>
      <c r="DF73">
        <v>352</v>
      </c>
      <c r="DG73">
        <v>405</v>
      </c>
      <c r="DH73">
        <v>421</v>
      </c>
      <c r="DI73">
        <v>383</v>
      </c>
      <c r="DJ73">
        <v>416</v>
      </c>
      <c r="DK73">
        <v>402</v>
      </c>
      <c r="DL73">
        <v>414</v>
      </c>
      <c r="DM73">
        <v>444</v>
      </c>
      <c r="DN73">
        <v>421</v>
      </c>
      <c r="DO73">
        <v>422</v>
      </c>
      <c r="DP73">
        <v>407</v>
      </c>
      <c r="DQ73">
        <v>423</v>
      </c>
      <c r="DR73">
        <v>445</v>
      </c>
      <c r="DS73">
        <v>423</v>
      </c>
      <c r="DT73">
        <v>372</v>
      </c>
      <c r="DU73">
        <v>387</v>
      </c>
      <c r="DV73">
        <v>370</v>
      </c>
      <c r="DW73">
        <v>363</v>
      </c>
      <c r="DX73">
        <v>362</v>
      </c>
      <c r="DY73">
        <v>399</v>
      </c>
      <c r="DZ73">
        <v>359</v>
      </c>
      <c r="EA73">
        <v>326</v>
      </c>
      <c r="EB73">
        <v>337</v>
      </c>
      <c r="EC73">
        <v>332</v>
      </c>
      <c r="ED73">
        <v>358</v>
      </c>
      <c r="EE73">
        <v>322</v>
      </c>
      <c r="EF73">
        <v>333</v>
      </c>
      <c r="EG73">
        <v>349</v>
      </c>
      <c r="EH73">
        <v>337</v>
      </c>
      <c r="EI73">
        <v>323</v>
      </c>
      <c r="EJ73">
        <v>372</v>
      </c>
      <c r="EK73">
        <v>342</v>
      </c>
      <c r="EL73">
        <v>307</v>
      </c>
      <c r="EM73">
        <v>292</v>
      </c>
      <c r="EN73">
        <v>316</v>
      </c>
      <c r="EO73">
        <v>291</v>
      </c>
      <c r="EP73">
        <v>269</v>
      </c>
      <c r="EQ73">
        <v>305</v>
      </c>
      <c r="ER73">
        <v>287</v>
      </c>
      <c r="ES73">
        <v>285</v>
      </c>
      <c r="ET73">
        <v>301</v>
      </c>
      <c r="EU73">
        <v>296</v>
      </c>
      <c r="EV73">
        <v>254</v>
      </c>
      <c r="EW73">
        <v>256</v>
      </c>
      <c r="EX73">
        <v>286</v>
      </c>
      <c r="EY73">
        <v>255</v>
      </c>
      <c r="EZ73">
        <v>278</v>
      </c>
      <c r="FA73">
        <v>270</v>
      </c>
      <c r="FB73">
        <v>242</v>
      </c>
      <c r="FC73">
        <v>237</v>
      </c>
      <c r="FD73">
        <v>246</v>
      </c>
      <c r="FE73">
        <v>243</v>
      </c>
      <c r="FF73">
        <v>242</v>
      </c>
      <c r="FG73">
        <v>255</v>
      </c>
      <c r="FH73">
        <v>254</v>
      </c>
      <c r="FI73">
        <v>251</v>
      </c>
      <c r="FJ73">
        <v>250</v>
      </c>
      <c r="FK73">
        <v>277</v>
      </c>
      <c r="FL73">
        <v>239</v>
      </c>
      <c r="FM73">
        <v>242</v>
      </c>
      <c r="FN73">
        <v>230</v>
      </c>
      <c r="FO73">
        <v>221</v>
      </c>
      <c r="FP73">
        <v>220</v>
      </c>
      <c r="FQ73">
        <v>222</v>
      </c>
      <c r="FR73">
        <v>215</v>
      </c>
      <c r="FS73">
        <v>208</v>
      </c>
      <c r="FT73">
        <v>214</v>
      </c>
      <c r="FU73">
        <v>211</v>
      </c>
      <c r="FV73">
        <v>203</v>
      </c>
      <c r="FW73">
        <v>212</v>
      </c>
      <c r="FX73">
        <v>215</v>
      </c>
      <c r="FY73">
        <v>215</v>
      </c>
      <c r="FZ73">
        <v>178</v>
      </c>
      <c r="GA73">
        <v>207</v>
      </c>
      <c r="GB73">
        <v>189</v>
      </c>
      <c r="GC73">
        <v>194</v>
      </c>
      <c r="GD73">
        <v>214</v>
      </c>
      <c r="GE73">
        <v>178</v>
      </c>
      <c r="GF73">
        <v>191</v>
      </c>
      <c r="GG73">
        <v>194</v>
      </c>
      <c r="GH73">
        <v>208</v>
      </c>
      <c r="GI73">
        <v>192</v>
      </c>
      <c r="GJ73">
        <v>186</v>
      </c>
      <c r="GK73">
        <v>197</v>
      </c>
      <c r="GL73">
        <v>184</v>
      </c>
      <c r="GM73">
        <v>194</v>
      </c>
      <c r="GN73">
        <v>191</v>
      </c>
      <c r="GO73">
        <v>175</v>
      </c>
      <c r="GP73">
        <v>160</v>
      </c>
      <c r="GQ73">
        <v>191</v>
      </c>
      <c r="GR73">
        <v>160</v>
      </c>
      <c r="GS73">
        <v>175</v>
      </c>
      <c r="GT73">
        <v>157</v>
      </c>
      <c r="GU73">
        <v>171</v>
      </c>
      <c r="GV73">
        <v>184</v>
      </c>
      <c r="GW73">
        <v>160</v>
      </c>
      <c r="GX73">
        <v>155</v>
      </c>
      <c r="GY73">
        <v>172</v>
      </c>
      <c r="GZ73">
        <v>152</v>
      </c>
      <c r="HA73">
        <v>146</v>
      </c>
      <c r="HB73">
        <v>153</v>
      </c>
      <c r="HC73">
        <v>173</v>
      </c>
      <c r="HD73">
        <v>154</v>
      </c>
      <c r="HE73">
        <v>161</v>
      </c>
      <c r="HF73">
        <v>163</v>
      </c>
      <c r="HG73">
        <v>182</v>
      </c>
      <c r="HH73">
        <v>145</v>
      </c>
      <c r="HI73">
        <v>175</v>
      </c>
      <c r="HJ73">
        <v>150</v>
      </c>
      <c r="HK73">
        <v>155</v>
      </c>
      <c r="HL73">
        <v>148</v>
      </c>
      <c r="HM73">
        <v>153</v>
      </c>
      <c r="HN73">
        <v>174</v>
      </c>
      <c r="HO73">
        <v>162</v>
      </c>
      <c r="HP73">
        <v>144</v>
      </c>
      <c r="HQ73">
        <v>149</v>
      </c>
      <c r="HR73">
        <v>154</v>
      </c>
      <c r="HS73">
        <v>136</v>
      </c>
      <c r="HT73">
        <v>153</v>
      </c>
      <c r="HU73">
        <v>126</v>
      </c>
      <c r="HV73">
        <v>130</v>
      </c>
      <c r="HW73">
        <v>138</v>
      </c>
      <c r="HX73">
        <v>162</v>
      </c>
      <c r="HY73">
        <v>142</v>
      </c>
      <c r="HZ73">
        <v>123</v>
      </c>
      <c r="IA73">
        <v>143</v>
      </c>
      <c r="IB73">
        <v>146</v>
      </c>
      <c r="IC73">
        <v>146</v>
      </c>
      <c r="ID73">
        <v>162</v>
      </c>
      <c r="IE73">
        <v>133</v>
      </c>
      <c r="IF73">
        <v>131</v>
      </c>
      <c r="IG73">
        <v>149</v>
      </c>
      <c r="IH73">
        <v>117</v>
      </c>
      <c r="II73">
        <v>137</v>
      </c>
      <c r="IJ73">
        <v>130</v>
      </c>
      <c r="IK73">
        <v>130</v>
      </c>
      <c r="IL73">
        <v>129</v>
      </c>
      <c r="IM73">
        <v>192</v>
      </c>
      <c r="IN73">
        <v>122</v>
      </c>
      <c r="IO73">
        <v>123</v>
      </c>
      <c r="IP73">
        <v>130</v>
      </c>
      <c r="IQ73">
        <v>121</v>
      </c>
      <c r="IR73">
        <v>95</v>
      </c>
      <c r="IS73">
        <v>134</v>
      </c>
      <c r="IT73">
        <v>133</v>
      </c>
      <c r="IU73">
        <v>101</v>
      </c>
      <c r="IV73">
        <v>125</v>
      </c>
      <c r="IW73">
        <v>128</v>
      </c>
      <c r="IX73">
        <v>143</v>
      </c>
      <c r="IY73">
        <v>103</v>
      </c>
      <c r="IZ73">
        <v>113</v>
      </c>
      <c r="JA73">
        <v>129</v>
      </c>
    </row>
    <row r="74" spans="2:261" x14ac:dyDescent="0.45">
      <c r="K74" t="s">
        <v>10</v>
      </c>
      <c r="L74">
        <f>LN(L73/MAX($L73:$JA73))</f>
        <v>-2.6323383793665136</v>
      </c>
      <c r="M74">
        <f t="shared" ref="M74:BX74" si="77">LN(M73/MAX($L73:$JA73))</f>
        <v>-3.2077025242700756</v>
      </c>
      <c r="N74">
        <f t="shared" si="77"/>
        <v>-2.6640870776810939</v>
      </c>
      <c r="O74">
        <f t="shared" si="77"/>
        <v>-3.1023420086122493</v>
      </c>
      <c r="P74">
        <f t="shared" si="77"/>
        <v>-3.0070318288079245</v>
      </c>
      <c r="Q74">
        <f t="shared" si="77"/>
        <v>-3.0070318288079245</v>
      </c>
      <c r="R74">
        <f t="shared" si="77"/>
        <v>-2.5427262206768266</v>
      </c>
      <c r="S74">
        <f t="shared" si="77"/>
        <v>-3.0070318288079245</v>
      </c>
      <c r="T74">
        <f t="shared" si="77"/>
        <v>-3.0070318288079245</v>
      </c>
      <c r="U74">
        <f t="shared" si="77"/>
        <v>-2.839977744144758</v>
      </c>
      <c r="V74">
        <f t="shared" si="77"/>
        <v>-3.3900240810640301</v>
      </c>
      <c r="W74">
        <f t="shared" si="77"/>
        <v>-2.6968769005040847</v>
      </c>
      <c r="X74">
        <f t="shared" si="77"/>
        <v>-2.9625800662370905</v>
      </c>
      <c r="Y74">
        <f t="shared" si="77"/>
        <v>-2.3138846482479791</v>
      </c>
      <c r="Z74">
        <f t="shared" si="77"/>
        <v>-2.802237416161911</v>
      </c>
      <c r="AA74">
        <f t="shared" si="77"/>
        <v>-2.839977744144758</v>
      </c>
      <c r="AB74">
        <f t="shared" si="77"/>
        <v>-2.3604046638828717</v>
      </c>
      <c r="AC74">
        <f t="shared" si="77"/>
        <v>-2.802237416161911</v>
      </c>
      <c r="AD74">
        <f t="shared" si="77"/>
        <v>-3.7001790093678695</v>
      </c>
      <c r="AE74">
        <f t="shared" si="77"/>
        <v>-2.6968769005040847</v>
      </c>
      <c r="AF74">
        <f t="shared" si="77"/>
        <v>-2.571713757550079</v>
      </c>
      <c r="AG74">
        <f t="shared" si="77"/>
        <v>-2.9200204518182944</v>
      </c>
      <c r="AH74">
        <f t="shared" si="77"/>
        <v>-2.6640870776810939</v>
      </c>
      <c r="AI74">
        <f t="shared" si="77"/>
        <v>-2.802237416161911</v>
      </c>
      <c r="AJ74">
        <f t="shared" si="77"/>
        <v>-2.839977744144758</v>
      </c>
      <c r="AK74">
        <f t="shared" si="77"/>
        <v>-3.0070318288079245</v>
      </c>
      <c r="AL74">
        <f t="shared" si="77"/>
        <v>-2.7658697719910363</v>
      </c>
      <c r="AM74">
        <f t="shared" si="77"/>
        <v>-3.6131676323782398</v>
      </c>
      <c r="AN74">
        <f t="shared" si="77"/>
        <v>-2.7658697719910363</v>
      </c>
      <c r="AO74">
        <f t="shared" si="77"/>
        <v>-3.0535518444428171</v>
      </c>
      <c r="AP74">
        <f t="shared" si="77"/>
        <v>-2.4871563695220158</v>
      </c>
      <c r="AQ74">
        <f t="shared" si="77"/>
        <v>-2.9625800662370905</v>
      </c>
      <c r="AR74">
        <f t="shared" si="77"/>
        <v>-2.4871563695220158</v>
      </c>
      <c r="AS74">
        <f t="shared" si="77"/>
        <v>-2.3604046638828717</v>
      </c>
      <c r="AT74">
        <f t="shared" si="77"/>
        <v>-3.0535518444428171</v>
      </c>
      <c r="AU74">
        <f t="shared" si="77"/>
        <v>-2.6015667206997599</v>
      </c>
      <c r="AV74">
        <f t="shared" si="77"/>
        <v>-2.839977744144758</v>
      </c>
      <c r="AW74">
        <f t="shared" si="77"/>
        <v>-2.6968769005040847</v>
      </c>
      <c r="AX74">
        <f t="shared" si="77"/>
        <v>-3.1536353029997999</v>
      </c>
      <c r="AY74">
        <f t="shared" si="77"/>
        <v>-2.7658697719910363</v>
      </c>
      <c r="AZ74">
        <f t="shared" si="77"/>
        <v>-3.325485559926459</v>
      </c>
      <c r="BA74">
        <f t="shared" si="77"/>
        <v>-3.2077025242700756</v>
      </c>
      <c r="BB74">
        <f t="shared" si="77"/>
        <v>-2.9625800662370905</v>
      </c>
      <c r="BC74">
        <f t="shared" si="77"/>
        <v>-2.9625800662370905</v>
      </c>
      <c r="BD74">
        <f t="shared" si="77"/>
        <v>-2.8791984572980396</v>
      </c>
      <c r="BE74">
        <f t="shared" si="77"/>
        <v>-2.839977744144758</v>
      </c>
      <c r="BF74">
        <f t="shared" si="77"/>
        <v>-2.6323383793665136</v>
      </c>
      <c r="BG74">
        <f t="shared" si="77"/>
        <v>-2.4604881224398545</v>
      </c>
      <c r="BH74">
        <f t="shared" si="77"/>
        <v>-2.802237416161911</v>
      </c>
      <c r="BI74">
        <f t="shared" si="77"/>
        <v>-3.0070318288079245</v>
      </c>
      <c r="BJ74">
        <f t="shared" si="77"/>
        <v>-2.7658697719910363</v>
      </c>
      <c r="BK74">
        <f t="shared" si="77"/>
        <v>-3.0535518444428171</v>
      </c>
      <c r="BL74">
        <f t="shared" si="77"/>
        <v>-2.9625800662370905</v>
      </c>
      <c r="BM74">
        <f t="shared" si="77"/>
        <v>-3.325485559926459</v>
      </c>
      <c r="BN74">
        <f t="shared" si="77"/>
        <v>-2.730778452179766</v>
      </c>
      <c r="BO74">
        <f t="shared" si="77"/>
        <v>-2.6640870776810939</v>
      </c>
      <c r="BP74">
        <f t="shared" si="77"/>
        <v>-2.6640870776810939</v>
      </c>
      <c r="BQ74">
        <f t="shared" si="77"/>
        <v>-2.5427262206768266</v>
      </c>
      <c r="BR74">
        <f t="shared" si="77"/>
        <v>-3.1023420086122493</v>
      </c>
      <c r="BS74">
        <f t="shared" si="77"/>
        <v>-3.1023420086122493</v>
      </c>
      <c r="BT74">
        <f t="shared" si="77"/>
        <v>-3.325485559926459</v>
      </c>
      <c r="BU74">
        <f t="shared" si="77"/>
        <v>-2.839977744144758</v>
      </c>
      <c r="BV74">
        <f t="shared" si="77"/>
        <v>-2.6015667206997599</v>
      </c>
      <c r="BW74">
        <f t="shared" si="77"/>
        <v>-2.802237416161911</v>
      </c>
      <c r="BX74">
        <f t="shared" si="77"/>
        <v>-2.8791984572980396</v>
      </c>
      <c r="BY74">
        <f t="shared" ref="BY74:DF74" si="78">LN(BY73/MAX($L73:$JA73))</f>
        <v>-3.6131676323782398</v>
      </c>
      <c r="BZ74">
        <f t="shared" si="78"/>
        <v>-3.2077025242700756</v>
      </c>
      <c r="CA74">
        <f t="shared" si="78"/>
        <v>-2.8791984572980396</v>
      </c>
      <c r="CB74">
        <f t="shared" si="78"/>
        <v>-3.325485559926459</v>
      </c>
      <c r="CC74">
        <f t="shared" si="78"/>
        <v>-2.4604881224398545</v>
      </c>
      <c r="CD74">
        <f t="shared" si="78"/>
        <v>-3.1023420086122493</v>
      </c>
      <c r="CE74">
        <f t="shared" si="78"/>
        <v>-2.7658697719910363</v>
      </c>
      <c r="CF74">
        <f t="shared" si="78"/>
        <v>-2.9625800662370905</v>
      </c>
      <c r="CG74">
        <f t="shared" si="78"/>
        <v>-2.9200204518182944</v>
      </c>
      <c r="CH74">
        <f t="shared" si="78"/>
        <v>-2.9625800662370905</v>
      </c>
      <c r="CI74">
        <f t="shared" si="78"/>
        <v>-2.9625800662370905</v>
      </c>
      <c r="CJ74">
        <f t="shared" si="78"/>
        <v>-2.7658697719910363</v>
      </c>
      <c r="CK74">
        <f t="shared" si="78"/>
        <v>-2.5145553437101302</v>
      </c>
      <c r="CL74">
        <f t="shared" si="78"/>
        <v>-2.8791984572980396</v>
      </c>
      <c r="CM74">
        <f t="shared" si="78"/>
        <v>-2.6323383793665136</v>
      </c>
      <c r="CN74">
        <f t="shared" si="78"/>
        <v>-2.4871563695220158</v>
      </c>
      <c r="CO74">
        <f t="shared" si="78"/>
        <v>-2.7658697719910363</v>
      </c>
      <c r="CP74">
        <f t="shared" si="78"/>
        <v>-2.4345126360365938</v>
      </c>
      <c r="CQ74">
        <f t="shared" si="78"/>
        <v>-2.5145553437101302</v>
      </c>
      <c r="CR74">
        <f t="shared" si="78"/>
        <v>-2.4345126360365938</v>
      </c>
      <c r="CS74">
        <f t="shared" si="78"/>
        <v>-2.2268732712583494</v>
      </c>
      <c r="CT74">
        <f t="shared" si="78"/>
        <v>-2.3138846482479791</v>
      </c>
      <c r="CU74">
        <f t="shared" si="78"/>
        <v>-1.6913550349019872</v>
      </c>
      <c r="CV74">
        <f t="shared" si="78"/>
        <v>-1.9549395557747076</v>
      </c>
      <c r="CW74">
        <f t="shared" si="78"/>
        <v>-1.8495790401168812</v>
      </c>
      <c r="CX74">
        <f t="shared" si="78"/>
        <v>-1.5441973905656994</v>
      </c>
      <c r="CY74">
        <f t="shared" si="78"/>
        <v>-1.5762857051171999</v>
      </c>
      <c r="CZ74">
        <f t="shared" si="78"/>
        <v>-1.3022837365694993</v>
      </c>
      <c r="DA74">
        <f t="shared" si="78"/>
        <v>-1.3795754108711455</v>
      </c>
      <c r="DB74">
        <f t="shared" si="78"/>
        <v>-1.0482182749167031</v>
      </c>
      <c r="DC74">
        <f t="shared" si="78"/>
        <v>-0.916290731874155</v>
      </c>
      <c r="DD74">
        <f t="shared" si="78"/>
        <v>-0.61327734867558525</v>
      </c>
      <c r="DE74">
        <f t="shared" si="78"/>
        <v>-0.54899819727102039</v>
      </c>
      <c r="DF74">
        <f t="shared" si="78"/>
        <v>-0.23444310656814313</v>
      </c>
    </row>
    <row r="76" spans="2:261" x14ac:dyDescent="0.45">
      <c r="K76" t="s">
        <v>2</v>
      </c>
      <c r="L76">
        <v>0</v>
      </c>
      <c r="M76">
        <f>L76+$I77/101</f>
        <v>3.3663366336633662</v>
      </c>
      <c r="N76">
        <f t="shared" ref="N76:BY76" si="79">M76+$I77/101</f>
        <v>6.7326732673267324</v>
      </c>
      <c r="O76">
        <f t="shared" si="79"/>
        <v>10.099009900990099</v>
      </c>
      <c r="P76">
        <f t="shared" si="79"/>
        <v>13.465346534653465</v>
      </c>
      <c r="Q76">
        <f t="shared" si="79"/>
        <v>16.831683168316832</v>
      </c>
      <c r="R76">
        <f t="shared" si="79"/>
        <v>20.198019801980198</v>
      </c>
      <c r="S76">
        <f t="shared" si="79"/>
        <v>23.564356435643564</v>
      </c>
      <c r="T76">
        <f t="shared" si="79"/>
        <v>26.93069306930693</v>
      </c>
      <c r="U76">
        <f t="shared" si="79"/>
        <v>30.297029702970296</v>
      </c>
      <c r="V76">
        <f t="shared" si="79"/>
        <v>33.663366336633665</v>
      </c>
      <c r="W76">
        <f t="shared" si="79"/>
        <v>37.029702970297031</v>
      </c>
      <c r="X76">
        <f t="shared" si="79"/>
        <v>40.396039603960396</v>
      </c>
      <c r="Y76">
        <f t="shared" si="79"/>
        <v>43.762376237623762</v>
      </c>
      <c r="Z76">
        <f t="shared" si="79"/>
        <v>47.128712871287128</v>
      </c>
      <c r="AA76">
        <f t="shared" si="79"/>
        <v>50.495049504950494</v>
      </c>
      <c r="AB76">
        <f t="shared" si="79"/>
        <v>53.861386138613859</v>
      </c>
      <c r="AC76">
        <f t="shared" si="79"/>
        <v>57.227722772277225</v>
      </c>
      <c r="AD76">
        <f t="shared" si="79"/>
        <v>60.594059405940591</v>
      </c>
      <c r="AE76">
        <f t="shared" si="79"/>
        <v>63.960396039603957</v>
      </c>
      <c r="AF76">
        <f t="shared" si="79"/>
        <v>67.32673267326733</v>
      </c>
      <c r="AG76">
        <f t="shared" si="79"/>
        <v>70.693069306930695</v>
      </c>
      <c r="AH76">
        <f t="shared" si="79"/>
        <v>74.059405940594061</v>
      </c>
      <c r="AI76">
        <f t="shared" si="79"/>
        <v>77.425742574257427</v>
      </c>
      <c r="AJ76">
        <f t="shared" si="79"/>
        <v>80.792079207920793</v>
      </c>
      <c r="AK76">
        <f t="shared" si="79"/>
        <v>84.158415841584159</v>
      </c>
      <c r="AL76">
        <f t="shared" si="79"/>
        <v>87.524752475247524</v>
      </c>
      <c r="AM76">
        <f t="shared" si="79"/>
        <v>90.89108910891089</v>
      </c>
      <c r="AN76">
        <f t="shared" si="79"/>
        <v>94.257425742574256</v>
      </c>
      <c r="AO76">
        <f t="shared" si="79"/>
        <v>97.623762376237622</v>
      </c>
      <c r="AP76">
        <f t="shared" si="79"/>
        <v>100.99009900990099</v>
      </c>
      <c r="AQ76">
        <f t="shared" si="79"/>
        <v>104.35643564356435</v>
      </c>
      <c r="AR76">
        <f t="shared" si="79"/>
        <v>107.72277227722772</v>
      </c>
      <c r="AS76">
        <f t="shared" si="79"/>
        <v>111.08910891089108</v>
      </c>
      <c r="AT76">
        <f t="shared" si="79"/>
        <v>114.45544554455445</v>
      </c>
      <c r="AU76">
        <f t="shared" si="79"/>
        <v>117.82178217821782</v>
      </c>
      <c r="AV76">
        <f t="shared" si="79"/>
        <v>121.18811881188118</v>
      </c>
      <c r="AW76">
        <f t="shared" si="79"/>
        <v>124.55445544554455</v>
      </c>
      <c r="AX76">
        <f t="shared" si="79"/>
        <v>127.92079207920791</v>
      </c>
      <c r="AY76">
        <f t="shared" si="79"/>
        <v>131.28712871287129</v>
      </c>
      <c r="AZ76">
        <f t="shared" si="79"/>
        <v>134.65346534653466</v>
      </c>
      <c r="BA76">
        <f t="shared" si="79"/>
        <v>138.01980198019803</v>
      </c>
      <c r="BB76">
        <f t="shared" si="79"/>
        <v>141.38613861386139</v>
      </c>
      <c r="BC76">
        <f t="shared" si="79"/>
        <v>144.75247524752476</v>
      </c>
      <c r="BD76">
        <f t="shared" si="79"/>
        <v>148.11881188118812</v>
      </c>
      <c r="BE76">
        <f t="shared" si="79"/>
        <v>151.48514851485149</v>
      </c>
      <c r="BF76">
        <f t="shared" si="79"/>
        <v>154.85148514851485</v>
      </c>
      <c r="BG76">
        <f t="shared" si="79"/>
        <v>158.21782178217822</v>
      </c>
      <c r="BH76">
        <f t="shared" si="79"/>
        <v>161.58415841584159</v>
      </c>
      <c r="BI76">
        <f t="shared" si="79"/>
        <v>164.95049504950495</v>
      </c>
      <c r="BJ76">
        <f t="shared" si="79"/>
        <v>168.31683168316832</v>
      </c>
      <c r="BK76">
        <f t="shared" si="79"/>
        <v>171.68316831683168</v>
      </c>
      <c r="BL76">
        <f t="shared" si="79"/>
        <v>175.04950495049505</v>
      </c>
      <c r="BM76">
        <f t="shared" si="79"/>
        <v>178.41584158415841</v>
      </c>
      <c r="BN76">
        <f t="shared" si="79"/>
        <v>181.78217821782178</v>
      </c>
      <c r="BO76">
        <f t="shared" si="79"/>
        <v>185.14851485148515</v>
      </c>
      <c r="BP76">
        <f t="shared" si="79"/>
        <v>188.51485148514851</v>
      </c>
      <c r="BQ76">
        <f t="shared" si="79"/>
        <v>191.88118811881188</v>
      </c>
      <c r="BR76">
        <f t="shared" si="79"/>
        <v>195.24752475247524</v>
      </c>
      <c r="BS76">
        <f t="shared" si="79"/>
        <v>198.61386138613861</v>
      </c>
      <c r="BT76">
        <f t="shared" si="79"/>
        <v>201.98019801980197</v>
      </c>
      <c r="BU76">
        <f t="shared" si="79"/>
        <v>205.34653465346534</v>
      </c>
      <c r="BV76">
        <f t="shared" si="79"/>
        <v>208.71287128712871</v>
      </c>
      <c r="BW76">
        <f t="shared" si="79"/>
        <v>212.07920792079207</v>
      </c>
      <c r="BX76">
        <f t="shared" si="79"/>
        <v>215.44554455445544</v>
      </c>
      <c r="BY76">
        <f t="shared" si="79"/>
        <v>218.8118811881188</v>
      </c>
      <c r="BZ76">
        <f t="shared" ref="BZ76:DI76" si="80">BY76+$I77/101</f>
        <v>222.17821782178217</v>
      </c>
      <c r="CA76">
        <f t="shared" si="80"/>
        <v>225.54455445544554</v>
      </c>
      <c r="CB76">
        <f t="shared" si="80"/>
        <v>228.9108910891089</v>
      </c>
      <c r="CC76">
        <f t="shared" si="80"/>
        <v>232.27722772277227</v>
      </c>
      <c r="CD76">
        <f t="shared" si="80"/>
        <v>235.64356435643563</v>
      </c>
      <c r="CE76">
        <f t="shared" si="80"/>
        <v>239.009900990099</v>
      </c>
      <c r="CF76">
        <f t="shared" si="80"/>
        <v>242.37623762376236</v>
      </c>
      <c r="CG76">
        <f t="shared" si="80"/>
        <v>245.74257425742573</v>
      </c>
      <c r="CH76">
        <f t="shared" si="80"/>
        <v>249.1089108910891</v>
      </c>
      <c r="CI76">
        <f t="shared" si="80"/>
        <v>252.47524752475246</v>
      </c>
      <c r="CJ76">
        <f t="shared" si="80"/>
        <v>255.84158415841583</v>
      </c>
      <c r="CK76">
        <f t="shared" si="80"/>
        <v>259.20792079207922</v>
      </c>
      <c r="CL76">
        <f t="shared" si="80"/>
        <v>262.57425742574259</v>
      </c>
      <c r="CM76">
        <f t="shared" si="80"/>
        <v>265.94059405940595</v>
      </c>
      <c r="CN76">
        <f t="shared" si="80"/>
        <v>269.30693069306932</v>
      </c>
      <c r="CO76">
        <f t="shared" si="80"/>
        <v>272.67326732673268</v>
      </c>
      <c r="CP76">
        <f t="shared" si="80"/>
        <v>276.03960396039605</v>
      </c>
      <c r="CQ76">
        <f t="shared" si="80"/>
        <v>279.40594059405942</v>
      </c>
      <c r="CR76">
        <f t="shared" si="80"/>
        <v>282.77227722772278</v>
      </c>
      <c r="CS76">
        <f t="shared" si="80"/>
        <v>286.13861386138615</v>
      </c>
      <c r="CT76">
        <f t="shared" si="80"/>
        <v>289.50495049504951</v>
      </c>
      <c r="CU76">
        <f t="shared" si="80"/>
        <v>292.87128712871288</v>
      </c>
      <c r="CV76">
        <f t="shared" si="80"/>
        <v>296.23762376237624</v>
      </c>
      <c r="CW76">
        <f t="shared" si="80"/>
        <v>299.60396039603961</v>
      </c>
      <c r="CX76">
        <f t="shared" si="80"/>
        <v>302.97029702970298</v>
      </c>
      <c r="CY76">
        <f t="shared" si="80"/>
        <v>306.33663366336634</v>
      </c>
      <c r="CZ76">
        <f t="shared" si="80"/>
        <v>309.70297029702971</v>
      </c>
      <c r="DA76">
        <f t="shared" si="80"/>
        <v>313.06930693069307</v>
      </c>
      <c r="DB76">
        <f t="shared" si="80"/>
        <v>316.43564356435644</v>
      </c>
      <c r="DC76">
        <f t="shared" si="80"/>
        <v>319.80198019801981</v>
      </c>
      <c r="DD76">
        <f t="shared" si="80"/>
        <v>323.16831683168317</v>
      </c>
      <c r="DE76">
        <f t="shared" si="80"/>
        <v>326.53465346534654</v>
      </c>
      <c r="DF76">
        <f t="shared" si="80"/>
        <v>329.9009900990099</v>
      </c>
      <c r="DG76">
        <f t="shared" si="80"/>
        <v>333.26732673267327</v>
      </c>
      <c r="DH76">
        <f t="shared" si="80"/>
        <v>336.63366336633663</v>
      </c>
      <c r="DI76">
        <f t="shared" si="80"/>
        <v>340</v>
      </c>
    </row>
    <row r="77" spans="2:261" x14ac:dyDescent="0.45">
      <c r="B77">
        <v>17</v>
      </c>
      <c r="C77" t="s">
        <v>0</v>
      </c>
      <c r="D77">
        <v>9</v>
      </c>
      <c r="E77">
        <v>0</v>
      </c>
      <c r="F77">
        <v>1</v>
      </c>
      <c r="G77">
        <v>21</v>
      </c>
      <c r="H77">
        <v>0</v>
      </c>
      <c r="I77">
        <v>340</v>
      </c>
      <c r="J77">
        <v>0</v>
      </c>
      <c r="K77" t="s">
        <v>1</v>
      </c>
      <c r="L77">
        <v>32</v>
      </c>
      <c r="M77">
        <v>15</v>
      </c>
      <c r="N77">
        <v>34</v>
      </c>
      <c r="O77">
        <v>25</v>
      </c>
      <c r="P77">
        <v>39</v>
      </c>
      <c r="Q77">
        <v>17</v>
      </c>
      <c r="R77">
        <v>20</v>
      </c>
      <c r="S77">
        <v>16</v>
      </c>
      <c r="T77">
        <v>17</v>
      </c>
      <c r="U77">
        <v>28</v>
      </c>
      <c r="V77">
        <v>21</v>
      </c>
      <c r="W77">
        <v>16</v>
      </c>
      <c r="X77">
        <v>27</v>
      </c>
      <c r="Y77">
        <v>23</v>
      </c>
      <c r="Z77">
        <v>28</v>
      </c>
      <c r="AA77">
        <v>43</v>
      </c>
      <c r="AB77">
        <v>18</v>
      </c>
      <c r="AC77">
        <v>18</v>
      </c>
      <c r="AD77">
        <v>41</v>
      </c>
      <c r="AE77">
        <v>21</v>
      </c>
      <c r="AF77">
        <v>30</v>
      </c>
      <c r="AG77">
        <v>14</v>
      </c>
      <c r="AH77">
        <v>16</v>
      </c>
      <c r="AI77">
        <v>37</v>
      </c>
      <c r="AJ77">
        <v>19</v>
      </c>
      <c r="AK77">
        <v>28</v>
      </c>
      <c r="AL77">
        <v>22</v>
      </c>
      <c r="AM77">
        <v>25</v>
      </c>
      <c r="AN77">
        <v>29</v>
      </c>
      <c r="AO77">
        <v>23</v>
      </c>
      <c r="AP77">
        <v>25</v>
      </c>
      <c r="AQ77">
        <v>28</v>
      </c>
      <c r="AR77">
        <v>24</v>
      </c>
      <c r="AS77">
        <v>22</v>
      </c>
      <c r="AT77">
        <v>19</v>
      </c>
      <c r="AU77">
        <v>31</v>
      </c>
      <c r="AV77">
        <v>21</v>
      </c>
      <c r="AW77">
        <v>24</v>
      </c>
      <c r="AX77">
        <v>26</v>
      </c>
      <c r="AY77">
        <v>24</v>
      </c>
      <c r="AZ77">
        <v>27</v>
      </c>
      <c r="BA77">
        <v>19</v>
      </c>
      <c r="BB77">
        <v>27</v>
      </c>
      <c r="BC77">
        <v>34</v>
      </c>
      <c r="BD77">
        <v>23</v>
      </c>
      <c r="BE77">
        <v>15</v>
      </c>
      <c r="BF77">
        <v>23</v>
      </c>
      <c r="BG77">
        <v>24</v>
      </c>
      <c r="BH77">
        <v>21</v>
      </c>
      <c r="BI77">
        <v>22</v>
      </c>
      <c r="BJ77">
        <v>18</v>
      </c>
      <c r="BK77">
        <v>41</v>
      </c>
      <c r="BL77">
        <v>18</v>
      </c>
      <c r="BM77">
        <v>21</v>
      </c>
      <c r="BN77">
        <v>16</v>
      </c>
      <c r="BO77">
        <v>42</v>
      </c>
      <c r="BP77">
        <v>19</v>
      </c>
      <c r="BQ77">
        <v>23</v>
      </c>
      <c r="BR77">
        <v>32</v>
      </c>
      <c r="BS77">
        <v>41</v>
      </c>
      <c r="BT77">
        <v>29</v>
      </c>
      <c r="BU77">
        <v>16</v>
      </c>
      <c r="BV77">
        <v>27</v>
      </c>
      <c r="BW77">
        <v>23</v>
      </c>
      <c r="BX77">
        <v>32</v>
      </c>
      <c r="BY77">
        <v>25</v>
      </c>
      <c r="BZ77">
        <v>35</v>
      </c>
      <c r="CA77">
        <v>25</v>
      </c>
      <c r="CB77">
        <v>29</v>
      </c>
      <c r="CC77">
        <v>17</v>
      </c>
      <c r="CD77">
        <v>17</v>
      </c>
      <c r="CE77">
        <v>29</v>
      </c>
      <c r="CF77">
        <v>23</v>
      </c>
      <c r="CG77">
        <v>27</v>
      </c>
      <c r="CH77">
        <v>26</v>
      </c>
      <c r="CI77">
        <v>62</v>
      </c>
      <c r="CJ77">
        <v>28</v>
      </c>
      <c r="CK77">
        <v>25</v>
      </c>
      <c r="CL77">
        <v>23</v>
      </c>
      <c r="CM77">
        <v>28</v>
      </c>
      <c r="CN77">
        <v>25</v>
      </c>
      <c r="CO77">
        <v>34</v>
      </c>
      <c r="CP77">
        <v>25</v>
      </c>
      <c r="CQ77">
        <v>36</v>
      </c>
      <c r="CR77">
        <v>37</v>
      </c>
      <c r="CS77">
        <v>38</v>
      </c>
      <c r="CT77">
        <v>32</v>
      </c>
      <c r="CU77">
        <v>43</v>
      </c>
      <c r="CV77">
        <v>58</v>
      </c>
      <c r="CW77">
        <v>48</v>
      </c>
      <c r="CX77">
        <v>48</v>
      </c>
      <c r="CY77">
        <v>75</v>
      </c>
      <c r="CZ77">
        <v>63</v>
      </c>
      <c r="DA77">
        <v>56</v>
      </c>
      <c r="DB77">
        <v>67</v>
      </c>
      <c r="DC77">
        <v>86</v>
      </c>
      <c r="DD77">
        <v>106</v>
      </c>
      <c r="DE77">
        <v>111</v>
      </c>
      <c r="DF77">
        <v>105</v>
      </c>
      <c r="DG77">
        <v>159</v>
      </c>
      <c r="DH77">
        <v>165</v>
      </c>
      <c r="DI77">
        <v>208</v>
      </c>
      <c r="DJ77">
        <v>226</v>
      </c>
      <c r="DK77">
        <v>225</v>
      </c>
      <c r="DL77">
        <v>244</v>
      </c>
      <c r="DM77">
        <v>238</v>
      </c>
      <c r="DN77">
        <v>257</v>
      </c>
      <c r="DO77">
        <v>285</v>
      </c>
      <c r="DP77">
        <v>279</v>
      </c>
      <c r="DQ77">
        <v>292</v>
      </c>
      <c r="DR77">
        <v>257</v>
      </c>
      <c r="DS77">
        <v>278</v>
      </c>
      <c r="DT77">
        <v>263</v>
      </c>
      <c r="DU77">
        <v>283</v>
      </c>
      <c r="DV77">
        <v>243</v>
      </c>
      <c r="DW77">
        <v>276</v>
      </c>
      <c r="DX77">
        <v>254</v>
      </c>
      <c r="DY77">
        <v>274</v>
      </c>
      <c r="DZ77">
        <v>247</v>
      </c>
      <c r="EA77">
        <v>270</v>
      </c>
      <c r="EB77">
        <v>235</v>
      </c>
      <c r="EC77">
        <v>280</v>
      </c>
      <c r="ED77">
        <v>241</v>
      </c>
      <c r="EE77">
        <v>245</v>
      </c>
      <c r="EF77">
        <v>238</v>
      </c>
      <c r="EG77">
        <v>213</v>
      </c>
      <c r="EH77">
        <v>225</v>
      </c>
      <c r="EI77">
        <v>230</v>
      </c>
      <c r="EJ77">
        <v>230</v>
      </c>
      <c r="EK77">
        <v>216</v>
      </c>
      <c r="EL77">
        <v>228</v>
      </c>
      <c r="EM77">
        <v>232</v>
      </c>
      <c r="EN77">
        <v>189</v>
      </c>
      <c r="EO77">
        <v>214</v>
      </c>
      <c r="EP77">
        <v>219</v>
      </c>
      <c r="EQ77">
        <v>242</v>
      </c>
      <c r="ER77">
        <v>230</v>
      </c>
      <c r="ES77">
        <v>200</v>
      </c>
      <c r="ET77">
        <v>209</v>
      </c>
      <c r="EU77">
        <v>180</v>
      </c>
      <c r="EV77">
        <v>194</v>
      </c>
      <c r="EW77">
        <v>184</v>
      </c>
      <c r="EX77">
        <v>181</v>
      </c>
      <c r="EY77">
        <v>175</v>
      </c>
      <c r="EZ77">
        <v>215</v>
      </c>
      <c r="FA77">
        <v>231</v>
      </c>
      <c r="FB77">
        <v>202</v>
      </c>
      <c r="FC77">
        <v>196</v>
      </c>
      <c r="FD77">
        <v>206</v>
      </c>
      <c r="FE77">
        <v>173</v>
      </c>
      <c r="FF77">
        <v>192</v>
      </c>
      <c r="FG77">
        <v>180</v>
      </c>
      <c r="FH77">
        <v>178</v>
      </c>
      <c r="FI77">
        <v>173</v>
      </c>
      <c r="FJ77">
        <v>166</v>
      </c>
      <c r="FK77">
        <v>185</v>
      </c>
      <c r="FL77">
        <v>155</v>
      </c>
      <c r="FM77">
        <v>215</v>
      </c>
      <c r="FN77">
        <v>184</v>
      </c>
      <c r="FO77">
        <v>164</v>
      </c>
      <c r="FP77">
        <v>160</v>
      </c>
      <c r="FQ77">
        <v>204</v>
      </c>
      <c r="FR77">
        <v>192</v>
      </c>
      <c r="FS77">
        <v>143</v>
      </c>
      <c r="FT77">
        <v>192</v>
      </c>
      <c r="FU77">
        <v>179</v>
      </c>
      <c r="FV77">
        <v>183</v>
      </c>
      <c r="FW77">
        <v>150</v>
      </c>
      <c r="FX77">
        <v>169</v>
      </c>
      <c r="FY77">
        <v>165</v>
      </c>
      <c r="FZ77">
        <v>164</v>
      </c>
      <c r="GA77">
        <v>159</v>
      </c>
      <c r="GB77">
        <v>158</v>
      </c>
      <c r="GC77">
        <v>153</v>
      </c>
      <c r="GD77">
        <v>160</v>
      </c>
      <c r="GE77">
        <v>144</v>
      </c>
      <c r="GF77">
        <v>127</v>
      </c>
      <c r="GG77">
        <v>154</v>
      </c>
      <c r="GH77">
        <v>169</v>
      </c>
      <c r="GI77">
        <v>139</v>
      </c>
      <c r="GJ77">
        <v>136</v>
      </c>
      <c r="GK77">
        <v>132</v>
      </c>
      <c r="GL77">
        <v>137</v>
      </c>
      <c r="GM77">
        <v>161</v>
      </c>
      <c r="GN77">
        <v>133</v>
      </c>
      <c r="GO77">
        <v>131</v>
      </c>
      <c r="GP77">
        <v>185</v>
      </c>
      <c r="GQ77">
        <v>132</v>
      </c>
      <c r="GR77">
        <v>160</v>
      </c>
      <c r="GS77">
        <v>155</v>
      </c>
      <c r="GT77">
        <v>155</v>
      </c>
      <c r="GU77">
        <v>140</v>
      </c>
      <c r="GV77">
        <v>135</v>
      </c>
      <c r="GW77">
        <v>140</v>
      </c>
      <c r="GX77">
        <v>128</v>
      </c>
      <c r="GY77">
        <v>151</v>
      </c>
      <c r="GZ77">
        <v>167</v>
      </c>
      <c r="HA77">
        <v>140</v>
      </c>
      <c r="HB77">
        <v>131</v>
      </c>
      <c r="HC77">
        <v>140</v>
      </c>
      <c r="HD77">
        <v>155</v>
      </c>
      <c r="HE77">
        <v>133</v>
      </c>
      <c r="HF77">
        <v>120</v>
      </c>
      <c r="HG77">
        <v>128</v>
      </c>
      <c r="HH77">
        <v>148</v>
      </c>
      <c r="HI77">
        <v>143</v>
      </c>
      <c r="HJ77">
        <v>159</v>
      </c>
      <c r="HK77">
        <v>139</v>
      </c>
      <c r="HL77">
        <v>121</v>
      </c>
      <c r="HM77">
        <v>107</v>
      </c>
      <c r="HN77">
        <v>142</v>
      </c>
      <c r="HO77">
        <v>128</v>
      </c>
      <c r="HP77">
        <v>126</v>
      </c>
      <c r="HQ77">
        <v>129</v>
      </c>
      <c r="HR77">
        <v>121</v>
      </c>
      <c r="HS77">
        <v>129</v>
      </c>
      <c r="HT77">
        <v>118</v>
      </c>
      <c r="HU77">
        <v>124</v>
      </c>
      <c r="HV77">
        <v>121</v>
      </c>
      <c r="HW77">
        <v>116</v>
      </c>
      <c r="HX77">
        <v>119</v>
      </c>
      <c r="HY77">
        <v>117</v>
      </c>
      <c r="HZ77">
        <v>122</v>
      </c>
      <c r="IA77">
        <v>125</v>
      </c>
      <c r="IB77">
        <v>128</v>
      </c>
      <c r="IC77">
        <v>114</v>
      </c>
      <c r="ID77">
        <v>109</v>
      </c>
      <c r="IE77">
        <v>107</v>
      </c>
      <c r="IF77">
        <v>129</v>
      </c>
      <c r="IG77">
        <v>121</v>
      </c>
      <c r="IH77">
        <v>113</v>
      </c>
      <c r="II77">
        <v>126</v>
      </c>
      <c r="IJ77">
        <v>114</v>
      </c>
      <c r="IK77">
        <v>121</v>
      </c>
      <c r="IL77">
        <v>127</v>
      </c>
      <c r="IM77">
        <v>101</v>
      </c>
      <c r="IN77">
        <v>102</v>
      </c>
      <c r="IO77">
        <v>127</v>
      </c>
      <c r="IP77">
        <v>124</v>
      </c>
      <c r="IQ77">
        <v>114</v>
      </c>
      <c r="IR77">
        <v>108</v>
      </c>
      <c r="IS77">
        <v>103</v>
      </c>
      <c r="IT77">
        <v>109</v>
      </c>
      <c r="IU77">
        <v>117</v>
      </c>
      <c r="IV77">
        <v>118</v>
      </c>
      <c r="IW77">
        <v>122</v>
      </c>
      <c r="IX77">
        <v>114</v>
      </c>
      <c r="IY77">
        <v>120</v>
      </c>
      <c r="IZ77">
        <v>110</v>
      </c>
      <c r="JA77">
        <v>115</v>
      </c>
    </row>
    <row r="78" spans="2:261" x14ac:dyDescent="0.45">
      <c r="K78" t="s">
        <v>2</v>
      </c>
      <c r="L78">
        <v>0</v>
      </c>
      <c r="M78">
        <f>L78+$I79/105</f>
        <v>3.4285714285714284</v>
      </c>
      <c r="N78">
        <f t="shared" ref="N78:BY78" si="81">M78+$I79/105</f>
        <v>6.8571428571428568</v>
      </c>
      <c r="O78">
        <f t="shared" si="81"/>
        <v>10.285714285714285</v>
      </c>
      <c r="P78">
        <f t="shared" si="81"/>
        <v>13.714285714285714</v>
      </c>
      <c r="Q78">
        <f t="shared" si="81"/>
        <v>17.142857142857142</v>
      </c>
      <c r="R78">
        <f t="shared" si="81"/>
        <v>20.571428571428569</v>
      </c>
      <c r="S78">
        <f t="shared" si="81"/>
        <v>23.999999999999996</v>
      </c>
      <c r="T78">
        <f t="shared" si="81"/>
        <v>27.428571428571423</v>
      </c>
      <c r="U78">
        <f t="shared" si="81"/>
        <v>30.857142857142851</v>
      </c>
      <c r="V78">
        <f t="shared" si="81"/>
        <v>34.285714285714278</v>
      </c>
      <c r="W78">
        <f t="shared" si="81"/>
        <v>37.714285714285708</v>
      </c>
      <c r="X78">
        <f t="shared" si="81"/>
        <v>41.142857142857139</v>
      </c>
      <c r="Y78">
        <f t="shared" si="81"/>
        <v>44.571428571428569</v>
      </c>
      <c r="Z78">
        <f t="shared" si="81"/>
        <v>48</v>
      </c>
      <c r="AA78">
        <f t="shared" si="81"/>
        <v>51.428571428571431</v>
      </c>
      <c r="AB78">
        <f t="shared" si="81"/>
        <v>54.857142857142861</v>
      </c>
      <c r="AC78">
        <f t="shared" si="81"/>
        <v>58.285714285714292</v>
      </c>
      <c r="AD78">
        <f t="shared" si="81"/>
        <v>61.714285714285722</v>
      </c>
      <c r="AE78">
        <f t="shared" si="81"/>
        <v>65.142857142857153</v>
      </c>
      <c r="AF78">
        <f t="shared" si="81"/>
        <v>68.571428571428584</v>
      </c>
      <c r="AG78">
        <f t="shared" si="81"/>
        <v>72.000000000000014</v>
      </c>
      <c r="AH78">
        <f t="shared" si="81"/>
        <v>75.428571428571445</v>
      </c>
      <c r="AI78">
        <f t="shared" si="81"/>
        <v>78.857142857142875</v>
      </c>
      <c r="AJ78">
        <f t="shared" si="81"/>
        <v>82.285714285714306</v>
      </c>
      <c r="AK78">
        <f t="shared" si="81"/>
        <v>85.714285714285737</v>
      </c>
      <c r="AL78">
        <f t="shared" si="81"/>
        <v>89.142857142857167</v>
      </c>
      <c r="AM78">
        <f t="shared" si="81"/>
        <v>92.571428571428598</v>
      </c>
      <c r="AN78">
        <f t="shared" si="81"/>
        <v>96.000000000000028</v>
      </c>
      <c r="AO78">
        <f t="shared" si="81"/>
        <v>99.428571428571459</v>
      </c>
      <c r="AP78">
        <f t="shared" si="81"/>
        <v>102.85714285714289</v>
      </c>
      <c r="AQ78">
        <f t="shared" si="81"/>
        <v>106.28571428571432</v>
      </c>
      <c r="AR78">
        <f t="shared" si="81"/>
        <v>109.71428571428575</v>
      </c>
      <c r="AS78">
        <f t="shared" si="81"/>
        <v>113.14285714285718</v>
      </c>
      <c r="AT78">
        <f t="shared" si="81"/>
        <v>116.57142857142861</v>
      </c>
      <c r="AU78">
        <f t="shared" si="81"/>
        <v>120.00000000000004</v>
      </c>
      <c r="AV78">
        <f t="shared" si="81"/>
        <v>123.42857142857147</v>
      </c>
      <c r="AW78">
        <f t="shared" si="81"/>
        <v>126.8571428571429</v>
      </c>
      <c r="AX78">
        <f t="shared" si="81"/>
        <v>130.28571428571433</v>
      </c>
      <c r="AY78">
        <f t="shared" si="81"/>
        <v>133.71428571428575</v>
      </c>
      <c r="AZ78">
        <f t="shared" si="81"/>
        <v>137.14285714285717</v>
      </c>
      <c r="BA78">
        <f t="shared" si="81"/>
        <v>140.57142857142858</v>
      </c>
      <c r="BB78">
        <f t="shared" si="81"/>
        <v>144</v>
      </c>
      <c r="BC78">
        <f t="shared" si="81"/>
        <v>147.42857142857142</v>
      </c>
      <c r="BD78">
        <f t="shared" si="81"/>
        <v>150.85714285714283</v>
      </c>
      <c r="BE78">
        <f t="shared" si="81"/>
        <v>154.28571428571425</v>
      </c>
      <c r="BF78">
        <f t="shared" si="81"/>
        <v>157.71428571428567</v>
      </c>
      <c r="BG78">
        <f t="shared" si="81"/>
        <v>161.14285714285708</v>
      </c>
      <c r="BH78">
        <f t="shared" si="81"/>
        <v>164.5714285714285</v>
      </c>
      <c r="BI78">
        <f t="shared" si="81"/>
        <v>167.99999999999991</v>
      </c>
      <c r="BJ78">
        <f t="shared" si="81"/>
        <v>171.42857142857133</v>
      </c>
      <c r="BK78">
        <f t="shared" si="81"/>
        <v>174.85714285714275</v>
      </c>
      <c r="BL78">
        <f t="shared" si="81"/>
        <v>178.28571428571416</v>
      </c>
      <c r="BM78">
        <f t="shared" si="81"/>
        <v>181.71428571428558</v>
      </c>
      <c r="BN78">
        <f t="shared" si="81"/>
        <v>185.142857142857</v>
      </c>
      <c r="BO78">
        <f t="shared" si="81"/>
        <v>188.57142857142841</v>
      </c>
      <c r="BP78">
        <f t="shared" si="81"/>
        <v>191.99999999999983</v>
      </c>
      <c r="BQ78">
        <f t="shared" si="81"/>
        <v>195.42857142857125</v>
      </c>
      <c r="BR78">
        <f t="shared" si="81"/>
        <v>198.85714285714266</v>
      </c>
      <c r="BS78">
        <f t="shared" si="81"/>
        <v>202.28571428571408</v>
      </c>
      <c r="BT78">
        <f t="shared" si="81"/>
        <v>205.7142857142855</v>
      </c>
      <c r="BU78">
        <f t="shared" si="81"/>
        <v>209.14285714285691</v>
      </c>
      <c r="BV78">
        <f t="shared" si="81"/>
        <v>212.57142857142833</v>
      </c>
      <c r="BW78">
        <f t="shared" si="81"/>
        <v>215.99999999999974</v>
      </c>
      <c r="BX78">
        <f t="shared" si="81"/>
        <v>219.42857142857116</v>
      </c>
      <c r="BY78">
        <f t="shared" si="81"/>
        <v>222.85714285714258</v>
      </c>
      <c r="BZ78">
        <f t="shared" ref="BZ78:DL78" si="82">BY78+$I79/105</f>
        <v>226.28571428571399</v>
      </c>
      <c r="CA78">
        <f t="shared" si="82"/>
        <v>229.71428571428541</v>
      </c>
      <c r="CB78">
        <f t="shared" si="82"/>
        <v>233.14285714285683</v>
      </c>
      <c r="CC78">
        <f t="shared" si="82"/>
        <v>236.57142857142824</v>
      </c>
      <c r="CD78">
        <f t="shared" si="82"/>
        <v>239.99999999999966</v>
      </c>
      <c r="CE78">
        <f t="shared" si="82"/>
        <v>243.42857142857108</v>
      </c>
      <c r="CF78">
        <f t="shared" si="82"/>
        <v>246.85714285714249</v>
      </c>
      <c r="CG78">
        <f t="shared" si="82"/>
        <v>250.28571428571391</v>
      </c>
      <c r="CH78">
        <f t="shared" si="82"/>
        <v>253.71428571428532</v>
      </c>
      <c r="CI78">
        <f t="shared" si="82"/>
        <v>257.14285714285677</v>
      </c>
      <c r="CJ78">
        <f t="shared" si="82"/>
        <v>260.57142857142821</v>
      </c>
      <c r="CK78">
        <f t="shared" si="82"/>
        <v>263.99999999999966</v>
      </c>
      <c r="CL78">
        <f t="shared" si="82"/>
        <v>267.4285714285711</v>
      </c>
      <c r="CM78">
        <f t="shared" si="82"/>
        <v>270.85714285714255</v>
      </c>
      <c r="CN78">
        <f t="shared" si="82"/>
        <v>274.28571428571399</v>
      </c>
      <c r="CO78">
        <f t="shared" si="82"/>
        <v>277.71428571428544</v>
      </c>
      <c r="CP78">
        <f t="shared" si="82"/>
        <v>281.14285714285688</v>
      </c>
      <c r="CQ78">
        <f t="shared" si="82"/>
        <v>284.57142857142833</v>
      </c>
      <c r="CR78">
        <f t="shared" si="82"/>
        <v>287.99999999999977</v>
      </c>
      <c r="CS78">
        <f t="shared" si="82"/>
        <v>291.42857142857122</v>
      </c>
      <c r="CT78">
        <f t="shared" si="82"/>
        <v>294.85714285714266</v>
      </c>
      <c r="CU78">
        <f t="shared" si="82"/>
        <v>298.28571428571411</v>
      </c>
      <c r="CV78">
        <f t="shared" si="82"/>
        <v>301.71428571428555</v>
      </c>
      <c r="CW78">
        <f t="shared" si="82"/>
        <v>305.142857142857</v>
      </c>
      <c r="CX78">
        <f t="shared" si="82"/>
        <v>308.57142857142844</v>
      </c>
      <c r="CY78">
        <f t="shared" si="82"/>
        <v>311.99999999999989</v>
      </c>
      <c r="CZ78">
        <f t="shared" si="82"/>
        <v>315.42857142857133</v>
      </c>
      <c r="DA78">
        <f t="shared" si="82"/>
        <v>318.85714285714278</v>
      </c>
      <c r="DB78">
        <f t="shared" si="82"/>
        <v>322.28571428571422</v>
      </c>
      <c r="DC78">
        <f t="shared" si="82"/>
        <v>325.71428571428567</v>
      </c>
      <c r="DD78">
        <f t="shared" si="82"/>
        <v>329.14285714285711</v>
      </c>
      <c r="DE78">
        <f t="shared" si="82"/>
        <v>332.57142857142856</v>
      </c>
      <c r="DF78">
        <f t="shared" si="82"/>
        <v>336</v>
      </c>
      <c r="DG78">
        <f t="shared" si="82"/>
        <v>339.42857142857144</v>
      </c>
      <c r="DH78">
        <f t="shared" si="82"/>
        <v>342.85714285714289</v>
      </c>
      <c r="DI78">
        <f t="shared" si="82"/>
        <v>346.28571428571433</v>
      </c>
      <c r="DJ78">
        <f t="shared" si="82"/>
        <v>349.71428571428578</v>
      </c>
      <c r="DK78">
        <f t="shared" si="82"/>
        <v>353.14285714285722</v>
      </c>
      <c r="DL78">
        <f t="shared" si="82"/>
        <v>356.57142857142867</v>
      </c>
      <c r="DM78">
        <f>DL78+$I79/105</f>
        <v>360.00000000000011</v>
      </c>
    </row>
    <row r="79" spans="2:261" x14ac:dyDescent="0.45">
      <c r="B79">
        <v>18</v>
      </c>
      <c r="C79" t="s">
        <v>0</v>
      </c>
      <c r="D79">
        <v>9</v>
      </c>
      <c r="E79">
        <v>0</v>
      </c>
      <c r="F79">
        <v>1</v>
      </c>
      <c r="G79">
        <v>22</v>
      </c>
      <c r="H79">
        <v>0</v>
      </c>
      <c r="I79">
        <v>360</v>
      </c>
      <c r="J79">
        <v>0</v>
      </c>
      <c r="K79" t="s">
        <v>1</v>
      </c>
      <c r="L79">
        <v>41</v>
      </c>
      <c r="M79">
        <v>36</v>
      </c>
      <c r="N79">
        <v>25</v>
      </c>
      <c r="O79">
        <v>42</v>
      </c>
      <c r="P79">
        <v>26</v>
      </c>
      <c r="Q79">
        <v>31</v>
      </c>
      <c r="R79">
        <v>18</v>
      </c>
      <c r="S79">
        <v>32</v>
      </c>
      <c r="T79">
        <v>19</v>
      </c>
      <c r="U79">
        <v>24</v>
      </c>
      <c r="V79">
        <v>13</v>
      </c>
      <c r="W79">
        <v>20</v>
      </c>
      <c r="X79">
        <v>56</v>
      </c>
      <c r="Y79">
        <v>30</v>
      </c>
      <c r="Z79">
        <v>31</v>
      </c>
      <c r="AA79">
        <v>11</v>
      </c>
      <c r="AB79">
        <v>34</v>
      </c>
      <c r="AC79">
        <v>34</v>
      </c>
      <c r="AD79">
        <v>19</v>
      </c>
      <c r="AE79">
        <v>37</v>
      </c>
      <c r="AF79">
        <v>32</v>
      </c>
      <c r="AG79">
        <v>24</v>
      </c>
      <c r="AH79">
        <v>37</v>
      </c>
      <c r="AI79">
        <v>26</v>
      </c>
      <c r="AJ79">
        <v>19</v>
      </c>
      <c r="AK79">
        <v>32</v>
      </c>
      <c r="AL79">
        <v>22</v>
      </c>
      <c r="AM79">
        <v>26</v>
      </c>
      <c r="AN79">
        <v>25</v>
      </c>
      <c r="AO79">
        <v>32</v>
      </c>
      <c r="AP79">
        <v>33</v>
      </c>
      <c r="AQ79">
        <v>29</v>
      </c>
      <c r="AR79">
        <v>29</v>
      </c>
      <c r="AS79">
        <v>30</v>
      </c>
      <c r="AT79">
        <v>24</v>
      </c>
      <c r="AU79">
        <v>36</v>
      </c>
      <c r="AV79">
        <v>24</v>
      </c>
      <c r="AW79">
        <v>30</v>
      </c>
      <c r="AX79">
        <v>39</v>
      </c>
      <c r="AY79">
        <v>41</v>
      </c>
      <c r="AZ79">
        <v>27</v>
      </c>
      <c r="BA79">
        <v>37</v>
      </c>
      <c r="BB79">
        <v>41</v>
      </c>
      <c r="BC79">
        <v>19</v>
      </c>
      <c r="BD79">
        <v>13</v>
      </c>
      <c r="BE79">
        <v>20</v>
      </c>
      <c r="BF79">
        <v>25</v>
      </c>
      <c r="BG79">
        <v>21</v>
      </c>
      <c r="BH79">
        <v>33</v>
      </c>
      <c r="BI79">
        <v>36</v>
      </c>
      <c r="BJ79">
        <v>33</v>
      </c>
      <c r="BK79">
        <v>25</v>
      </c>
      <c r="BL79">
        <v>30</v>
      </c>
      <c r="BM79">
        <v>24</v>
      </c>
      <c r="BN79">
        <v>39</v>
      </c>
      <c r="BO79">
        <v>20</v>
      </c>
      <c r="BP79">
        <v>33</v>
      </c>
      <c r="BQ79">
        <v>25</v>
      </c>
      <c r="BR79">
        <v>27</v>
      </c>
      <c r="BS79">
        <v>29</v>
      </c>
      <c r="BT79">
        <v>26</v>
      </c>
      <c r="BU79">
        <v>19</v>
      </c>
      <c r="BV79">
        <v>26</v>
      </c>
      <c r="BW79">
        <v>35</v>
      </c>
      <c r="BX79">
        <v>18</v>
      </c>
      <c r="BY79">
        <v>29</v>
      </c>
      <c r="BZ79">
        <v>34</v>
      </c>
      <c r="CA79">
        <v>32</v>
      </c>
      <c r="CB79">
        <v>26</v>
      </c>
      <c r="CC79">
        <v>32</v>
      </c>
      <c r="CD79">
        <v>23</v>
      </c>
      <c r="CE79">
        <v>34</v>
      </c>
      <c r="CF79">
        <v>30</v>
      </c>
      <c r="CG79">
        <v>24</v>
      </c>
      <c r="CH79">
        <v>38</v>
      </c>
      <c r="CI79">
        <v>31</v>
      </c>
      <c r="CJ79">
        <v>39</v>
      </c>
      <c r="CK79">
        <v>27</v>
      </c>
      <c r="CL79">
        <v>31</v>
      </c>
      <c r="CM79">
        <v>44</v>
      </c>
      <c r="CN79">
        <v>33</v>
      </c>
      <c r="CO79">
        <v>23</v>
      </c>
      <c r="CP79">
        <v>28</v>
      </c>
      <c r="CQ79">
        <v>21</v>
      </c>
      <c r="CR79">
        <v>44</v>
      </c>
      <c r="CS79">
        <v>31</v>
      </c>
      <c r="CT79">
        <v>37</v>
      </c>
      <c r="CU79">
        <v>29</v>
      </c>
      <c r="CV79">
        <v>35</v>
      </c>
      <c r="CW79">
        <v>48</v>
      </c>
      <c r="CX79">
        <v>32</v>
      </c>
      <c r="CY79">
        <v>32</v>
      </c>
      <c r="CZ79">
        <v>52</v>
      </c>
      <c r="DA79">
        <v>41</v>
      </c>
      <c r="DB79">
        <v>56</v>
      </c>
      <c r="DC79">
        <v>51</v>
      </c>
      <c r="DD79">
        <v>44</v>
      </c>
      <c r="DE79">
        <v>84</v>
      </c>
      <c r="DF79">
        <v>74</v>
      </c>
      <c r="DG79">
        <v>84</v>
      </c>
      <c r="DH79">
        <v>82</v>
      </c>
      <c r="DI79">
        <v>104</v>
      </c>
      <c r="DJ79">
        <v>125</v>
      </c>
      <c r="DK79">
        <v>133</v>
      </c>
      <c r="DL79">
        <v>142</v>
      </c>
      <c r="DM79">
        <v>170</v>
      </c>
      <c r="DN79">
        <v>177</v>
      </c>
      <c r="DO79">
        <v>191</v>
      </c>
      <c r="DP79">
        <v>193</v>
      </c>
      <c r="DQ79">
        <v>205</v>
      </c>
      <c r="DR79">
        <v>223</v>
      </c>
      <c r="DS79">
        <v>232</v>
      </c>
      <c r="DT79">
        <v>243</v>
      </c>
      <c r="DU79">
        <v>268</v>
      </c>
      <c r="DV79">
        <v>261</v>
      </c>
      <c r="DW79">
        <v>220</v>
      </c>
      <c r="DX79">
        <v>217</v>
      </c>
      <c r="DY79">
        <v>220</v>
      </c>
      <c r="DZ79">
        <v>215</v>
      </c>
      <c r="EA79">
        <v>244</v>
      </c>
      <c r="EB79">
        <v>220</v>
      </c>
      <c r="EC79">
        <v>213</v>
      </c>
      <c r="ED79">
        <v>198</v>
      </c>
      <c r="EE79">
        <v>227</v>
      </c>
      <c r="EF79">
        <v>202</v>
      </c>
      <c r="EG79">
        <v>196</v>
      </c>
      <c r="EH79">
        <v>187</v>
      </c>
      <c r="EI79">
        <v>210</v>
      </c>
      <c r="EJ79">
        <v>201</v>
      </c>
      <c r="EK79">
        <v>248</v>
      </c>
      <c r="EL79">
        <v>200</v>
      </c>
      <c r="EM79">
        <v>212</v>
      </c>
      <c r="EN79">
        <v>200</v>
      </c>
      <c r="EO79">
        <v>196</v>
      </c>
      <c r="EP79">
        <v>206</v>
      </c>
      <c r="EQ79">
        <v>175</v>
      </c>
      <c r="ER79">
        <v>206</v>
      </c>
      <c r="ES79">
        <v>200</v>
      </c>
      <c r="ET79">
        <v>165</v>
      </c>
      <c r="EU79">
        <v>198</v>
      </c>
      <c r="EV79">
        <v>206</v>
      </c>
      <c r="EW79">
        <v>183</v>
      </c>
      <c r="EX79">
        <v>185</v>
      </c>
      <c r="EY79">
        <v>187</v>
      </c>
      <c r="EZ79">
        <v>198</v>
      </c>
      <c r="FA79">
        <v>153</v>
      </c>
      <c r="FB79">
        <v>163</v>
      </c>
      <c r="FC79">
        <v>181</v>
      </c>
      <c r="FD79">
        <v>205</v>
      </c>
      <c r="FE79">
        <v>167</v>
      </c>
      <c r="FF79">
        <v>186</v>
      </c>
      <c r="FG79">
        <v>187</v>
      </c>
      <c r="FH79">
        <v>190</v>
      </c>
      <c r="FI79">
        <v>178</v>
      </c>
      <c r="FJ79">
        <v>178</v>
      </c>
      <c r="FK79">
        <v>173</v>
      </c>
      <c r="FL79">
        <v>172</v>
      </c>
      <c r="FM79">
        <v>166</v>
      </c>
      <c r="FN79">
        <v>179</v>
      </c>
      <c r="FO79">
        <v>194</v>
      </c>
      <c r="FP79">
        <v>166</v>
      </c>
      <c r="FQ79">
        <v>199</v>
      </c>
      <c r="FR79">
        <v>174</v>
      </c>
      <c r="FS79">
        <v>150</v>
      </c>
      <c r="FT79">
        <v>174</v>
      </c>
      <c r="FU79">
        <v>186</v>
      </c>
      <c r="FV79">
        <v>156</v>
      </c>
      <c r="FW79">
        <v>186</v>
      </c>
      <c r="FX79">
        <v>173</v>
      </c>
      <c r="FY79">
        <v>149</v>
      </c>
      <c r="FZ79">
        <v>177</v>
      </c>
      <c r="GA79">
        <v>156</v>
      </c>
      <c r="GB79">
        <v>166</v>
      </c>
      <c r="GC79">
        <v>148</v>
      </c>
      <c r="GD79">
        <v>142</v>
      </c>
      <c r="GE79">
        <v>170</v>
      </c>
      <c r="GF79">
        <v>151</v>
      </c>
      <c r="GG79">
        <v>156</v>
      </c>
      <c r="GH79">
        <v>172</v>
      </c>
      <c r="GI79">
        <v>164</v>
      </c>
      <c r="GJ79">
        <v>160</v>
      </c>
      <c r="GK79">
        <v>186</v>
      </c>
      <c r="GL79">
        <v>170</v>
      </c>
      <c r="GM79">
        <v>147</v>
      </c>
      <c r="GN79">
        <v>167</v>
      </c>
      <c r="GO79">
        <v>157</v>
      </c>
      <c r="GP79">
        <v>165</v>
      </c>
      <c r="GQ79">
        <v>160</v>
      </c>
      <c r="GR79">
        <v>165</v>
      </c>
      <c r="GS79">
        <v>157</v>
      </c>
      <c r="GT79">
        <v>144</v>
      </c>
      <c r="GU79">
        <v>139</v>
      </c>
      <c r="GV79">
        <v>124</v>
      </c>
      <c r="GW79">
        <v>137</v>
      </c>
      <c r="GX79">
        <v>182</v>
      </c>
      <c r="GY79">
        <v>156</v>
      </c>
      <c r="GZ79">
        <v>155</v>
      </c>
      <c r="HA79">
        <v>137</v>
      </c>
      <c r="HB79">
        <v>152</v>
      </c>
      <c r="HC79">
        <v>130</v>
      </c>
      <c r="HD79">
        <v>161</v>
      </c>
      <c r="HE79">
        <v>141</v>
      </c>
      <c r="HF79">
        <v>155</v>
      </c>
      <c r="HG79">
        <v>135</v>
      </c>
      <c r="HH79">
        <v>165</v>
      </c>
      <c r="HI79">
        <v>143</v>
      </c>
      <c r="HJ79">
        <v>132</v>
      </c>
      <c r="HK79">
        <v>148</v>
      </c>
      <c r="HL79">
        <v>139</v>
      </c>
      <c r="HM79">
        <v>148</v>
      </c>
      <c r="HN79">
        <v>163</v>
      </c>
      <c r="HO79">
        <v>145</v>
      </c>
      <c r="HP79">
        <v>143</v>
      </c>
      <c r="HQ79">
        <v>154</v>
      </c>
      <c r="HR79">
        <v>144</v>
      </c>
      <c r="HS79">
        <v>145</v>
      </c>
      <c r="HT79">
        <v>150</v>
      </c>
      <c r="HU79">
        <v>133</v>
      </c>
      <c r="HV79">
        <v>154</v>
      </c>
      <c r="HW79">
        <v>115</v>
      </c>
      <c r="HX79">
        <v>146</v>
      </c>
      <c r="HY79">
        <v>141</v>
      </c>
      <c r="HZ79">
        <v>146</v>
      </c>
      <c r="IA79">
        <v>142</v>
      </c>
      <c r="IB79">
        <v>136</v>
      </c>
      <c r="IC79">
        <v>120</v>
      </c>
      <c r="ID79">
        <v>141</v>
      </c>
      <c r="IE79">
        <v>135</v>
      </c>
      <c r="IF79">
        <v>139</v>
      </c>
      <c r="IG79">
        <v>137</v>
      </c>
      <c r="IH79">
        <v>135</v>
      </c>
      <c r="II79">
        <v>177</v>
      </c>
      <c r="IJ79">
        <v>147</v>
      </c>
      <c r="IK79">
        <v>136</v>
      </c>
      <c r="IL79">
        <v>126</v>
      </c>
      <c r="IM79">
        <v>134</v>
      </c>
      <c r="IN79">
        <v>129</v>
      </c>
      <c r="IO79">
        <v>127</v>
      </c>
      <c r="IP79">
        <v>147</v>
      </c>
      <c r="IQ79">
        <v>153</v>
      </c>
      <c r="IR79">
        <v>138</v>
      </c>
      <c r="IS79">
        <v>129</v>
      </c>
      <c r="IT79">
        <v>132</v>
      </c>
      <c r="IU79">
        <v>148</v>
      </c>
      <c r="IV79">
        <v>130</v>
      </c>
      <c r="IW79">
        <v>142</v>
      </c>
      <c r="IX79">
        <v>105</v>
      </c>
      <c r="IY79">
        <v>131</v>
      </c>
      <c r="IZ79">
        <v>147</v>
      </c>
      <c r="JA79">
        <v>130</v>
      </c>
    </row>
    <row r="80" spans="2:261" x14ac:dyDescent="0.45">
      <c r="K80" t="s">
        <v>2</v>
      </c>
      <c r="L80">
        <v>0</v>
      </c>
      <c r="M80">
        <f>L80+$I81/108</f>
        <v>3.5185185185185186</v>
      </c>
      <c r="N80">
        <f t="shared" ref="N80:BY80" si="83">M80+$I81/108</f>
        <v>7.0370370370370372</v>
      </c>
      <c r="O80">
        <f t="shared" si="83"/>
        <v>10.555555555555555</v>
      </c>
      <c r="P80">
        <f t="shared" si="83"/>
        <v>14.074074074074074</v>
      </c>
      <c r="Q80">
        <f t="shared" si="83"/>
        <v>17.592592592592592</v>
      </c>
      <c r="R80">
        <f t="shared" si="83"/>
        <v>21.111111111111111</v>
      </c>
      <c r="S80">
        <f t="shared" si="83"/>
        <v>24.62962962962963</v>
      </c>
      <c r="T80">
        <f t="shared" si="83"/>
        <v>28.148148148148149</v>
      </c>
      <c r="U80">
        <f t="shared" si="83"/>
        <v>31.666666666666668</v>
      </c>
      <c r="V80">
        <f t="shared" si="83"/>
        <v>35.185185185185183</v>
      </c>
      <c r="W80">
        <f t="shared" si="83"/>
        <v>38.703703703703702</v>
      </c>
      <c r="X80">
        <f t="shared" si="83"/>
        <v>42.222222222222221</v>
      </c>
      <c r="Y80">
        <f t="shared" si="83"/>
        <v>45.74074074074074</v>
      </c>
      <c r="Z80">
        <f t="shared" si="83"/>
        <v>49.25925925925926</v>
      </c>
      <c r="AA80">
        <f t="shared" si="83"/>
        <v>52.777777777777779</v>
      </c>
      <c r="AB80">
        <f t="shared" si="83"/>
        <v>56.296296296296298</v>
      </c>
      <c r="AC80">
        <f t="shared" si="83"/>
        <v>59.814814814814817</v>
      </c>
      <c r="AD80">
        <f t="shared" si="83"/>
        <v>63.333333333333336</v>
      </c>
      <c r="AE80">
        <f t="shared" si="83"/>
        <v>66.851851851851848</v>
      </c>
      <c r="AF80">
        <f t="shared" si="83"/>
        <v>70.370370370370367</v>
      </c>
      <c r="AG80">
        <f t="shared" si="83"/>
        <v>73.888888888888886</v>
      </c>
      <c r="AH80">
        <f t="shared" si="83"/>
        <v>77.407407407407405</v>
      </c>
      <c r="AI80">
        <f t="shared" si="83"/>
        <v>80.925925925925924</v>
      </c>
      <c r="AJ80">
        <f t="shared" si="83"/>
        <v>84.444444444444443</v>
      </c>
      <c r="AK80">
        <f t="shared" si="83"/>
        <v>87.962962962962962</v>
      </c>
      <c r="AL80">
        <f t="shared" si="83"/>
        <v>91.481481481481481</v>
      </c>
      <c r="AM80">
        <f t="shared" si="83"/>
        <v>95</v>
      </c>
      <c r="AN80">
        <f t="shared" si="83"/>
        <v>98.518518518518519</v>
      </c>
      <c r="AO80">
        <f t="shared" si="83"/>
        <v>102.03703703703704</v>
      </c>
      <c r="AP80">
        <f t="shared" si="83"/>
        <v>105.55555555555556</v>
      </c>
      <c r="AQ80">
        <f t="shared" si="83"/>
        <v>109.07407407407408</v>
      </c>
      <c r="AR80">
        <f t="shared" si="83"/>
        <v>112.5925925925926</v>
      </c>
      <c r="AS80">
        <f t="shared" si="83"/>
        <v>116.11111111111111</v>
      </c>
      <c r="AT80">
        <f t="shared" si="83"/>
        <v>119.62962962962963</v>
      </c>
      <c r="AU80">
        <f t="shared" si="83"/>
        <v>123.14814814814815</v>
      </c>
      <c r="AV80">
        <f t="shared" si="83"/>
        <v>126.66666666666667</v>
      </c>
      <c r="AW80">
        <f t="shared" si="83"/>
        <v>130.18518518518519</v>
      </c>
      <c r="AX80">
        <f t="shared" si="83"/>
        <v>133.7037037037037</v>
      </c>
      <c r="AY80">
        <f t="shared" si="83"/>
        <v>137.2222222222222</v>
      </c>
      <c r="AZ80">
        <f t="shared" si="83"/>
        <v>140.7407407407407</v>
      </c>
      <c r="BA80">
        <f t="shared" si="83"/>
        <v>144.25925925925921</v>
      </c>
      <c r="BB80">
        <f t="shared" si="83"/>
        <v>147.77777777777771</v>
      </c>
      <c r="BC80">
        <f t="shared" si="83"/>
        <v>151.29629629629622</v>
      </c>
      <c r="BD80">
        <f t="shared" si="83"/>
        <v>154.81481481481472</v>
      </c>
      <c r="BE80">
        <f t="shared" si="83"/>
        <v>158.33333333333323</v>
      </c>
      <c r="BF80">
        <f t="shared" si="83"/>
        <v>161.85185185185173</v>
      </c>
      <c r="BG80">
        <f t="shared" si="83"/>
        <v>165.37037037037024</v>
      </c>
      <c r="BH80">
        <f t="shared" si="83"/>
        <v>168.88888888888874</v>
      </c>
      <c r="BI80">
        <f t="shared" si="83"/>
        <v>172.40740740740725</v>
      </c>
      <c r="BJ80">
        <f t="shared" si="83"/>
        <v>175.92592592592575</v>
      </c>
      <c r="BK80">
        <f t="shared" si="83"/>
        <v>179.44444444444426</v>
      </c>
      <c r="BL80">
        <f t="shared" si="83"/>
        <v>182.96296296296276</v>
      </c>
      <c r="BM80">
        <f t="shared" si="83"/>
        <v>186.48148148148127</v>
      </c>
      <c r="BN80">
        <f t="shared" si="83"/>
        <v>189.99999999999977</v>
      </c>
      <c r="BO80">
        <f t="shared" si="83"/>
        <v>193.51851851851828</v>
      </c>
      <c r="BP80">
        <f t="shared" si="83"/>
        <v>197.03703703703678</v>
      </c>
      <c r="BQ80">
        <f t="shared" si="83"/>
        <v>200.55555555555529</v>
      </c>
      <c r="BR80">
        <f t="shared" si="83"/>
        <v>204.07407407407379</v>
      </c>
      <c r="BS80">
        <f t="shared" si="83"/>
        <v>207.5925925925923</v>
      </c>
      <c r="BT80">
        <f t="shared" si="83"/>
        <v>211.1111111111108</v>
      </c>
      <c r="BU80">
        <f t="shared" si="83"/>
        <v>214.62962962962931</v>
      </c>
      <c r="BV80">
        <f t="shared" si="83"/>
        <v>218.14814814814781</v>
      </c>
      <c r="BW80">
        <f t="shared" si="83"/>
        <v>221.66666666666632</v>
      </c>
      <c r="BX80">
        <f t="shared" si="83"/>
        <v>225.18518518518482</v>
      </c>
      <c r="BY80">
        <f t="shared" si="83"/>
        <v>228.70370370370333</v>
      </c>
      <c r="BZ80">
        <f t="shared" ref="BZ80:DP80" si="84">BY80+$I81/108</f>
        <v>232.22222222222183</v>
      </c>
      <c r="CA80">
        <f t="shared" si="84"/>
        <v>235.74074074074034</v>
      </c>
      <c r="CB80">
        <f t="shared" si="84"/>
        <v>239.25925925925884</v>
      </c>
      <c r="CC80">
        <f t="shared" si="84"/>
        <v>242.77777777777735</v>
      </c>
      <c r="CD80">
        <f t="shared" si="84"/>
        <v>246.29629629629585</v>
      </c>
      <c r="CE80">
        <f t="shared" si="84"/>
        <v>249.81481481481435</v>
      </c>
      <c r="CF80">
        <f t="shared" si="84"/>
        <v>253.33333333333286</v>
      </c>
      <c r="CG80">
        <f t="shared" si="84"/>
        <v>256.85185185185139</v>
      </c>
      <c r="CH80">
        <f t="shared" si="84"/>
        <v>260.37037037036993</v>
      </c>
      <c r="CI80">
        <f t="shared" si="84"/>
        <v>263.88888888888846</v>
      </c>
      <c r="CJ80">
        <f t="shared" si="84"/>
        <v>267.40740740740699</v>
      </c>
      <c r="CK80">
        <f t="shared" si="84"/>
        <v>270.92592592592553</v>
      </c>
      <c r="CL80">
        <f t="shared" si="84"/>
        <v>274.44444444444406</v>
      </c>
      <c r="CM80">
        <f t="shared" si="84"/>
        <v>277.96296296296259</v>
      </c>
      <c r="CN80">
        <f t="shared" si="84"/>
        <v>281.48148148148113</v>
      </c>
      <c r="CO80">
        <f t="shared" si="84"/>
        <v>284.99999999999966</v>
      </c>
      <c r="CP80">
        <f t="shared" si="84"/>
        <v>288.51851851851819</v>
      </c>
      <c r="CQ80">
        <f t="shared" si="84"/>
        <v>292.03703703703673</v>
      </c>
      <c r="CR80">
        <f t="shared" si="84"/>
        <v>295.55555555555526</v>
      </c>
      <c r="CS80">
        <f t="shared" si="84"/>
        <v>299.07407407407379</v>
      </c>
      <c r="CT80">
        <f t="shared" si="84"/>
        <v>302.59259259259233</v>
      </c>
      <c r="CU80">
        <f t="shared" si="84"/>
        <v>306.11111111111086</v>
      </c>
      <c r="CV80">
        <f t="shared" si="84"/>
        <v>309.62962962962939</v>
      </c>
      <c r="CW80">
        <f t="shared" si="84"/>
        <v>313.14814814814792</v>
      </c>
      <c r="CX80">
        <f t="shared" si="84"/>
        <v>316.66666666666646</v>
      </c>
      <c r="CY80">
        <f t="shared" si="84"/>
        <v>320.18518518518499</v>
      </c>
      <c r="CZ80">
        <f t="shared" si="84"/>
        <v>323.70370370370352</v>
      </c>
      <c r="DA80">
        <f t="shared" si="84"/>
        <v>327.22222222222206</v>
      </c>
      <c r="DB80">
        <f t="shared" si="84"/>
        <v>330.74074074074059</v>
      </c>
      <c r="DC80">
        <f t="shared" si="84"/>
        <v>334.25925925925912</v>
      </c>
      <c r="DD80">
        <f t="shared" si="84"/>
        <v>337.77777777777766</v>
      </c>
      <c r="DE80">
        <f t="shared" si="84"/>
        <v>341.29629629629619</v>
      </c>
      <c r="DF80">
        <f t="shared" si="84"/>
        <v>344.81481481481472</v>
      </c>
      <c r="DG80">
        <f t="shared" si="84"/>
        <v>348.33333333333326</v>
      </c>
      <c r="DH80">
        <f t="shared" si="84"/>
        <v>351.85185185185179</v>
      </c>
      <c r="DI80">
        <f t="shared" si="84"/>
        <v>355.37037037037032</v>
      </c>
      <c r="DJ80">
        <f t="shared" si="84"/>
        <v>358.88888888888886</v>
      </c>
      <c r="DK80">
        <f t="shared" si="84"/>
        <v>362.40740740740739</v>
      </c>
      <c r="DL80">
        <f t="shared" si="84"/>
        <v>365.92592592592592</v>
      </c>
      <c r="DM80">
        <f t="shared" si="84"/>
        <v>369.44444444444446</v>
      </c>
      <c r="DN80">
        <f t="shared" si="84"/>
        <v>372.96296296296299</v>
      </c>
      <c r="DO80">
        <f t="shared" si="84"/>
        <v>376.48148148148152</v>
      </c>
      <c r="DP80">
        <f t="shared" si="84"/>
        <v>380.00000000000006</v>
      </c>
    </row>
    <row r="81" spans="2:261" x14ac:dyDescent="0.45">
      <c r="B81">
        <v>19</v>
      </c>
      <c r="C81" t="s">
        <v>0</v>
      </c>
      <c r="D81">
        <v>9</v>
      </c>
      <c r="E81">
        <v>0</v>
      </c>
      <c r="F81">
        <v>1</v>
      </c>
      <c r="G81">
        <v>23</v>
      </c>
      <c r="H81">
        <v>0</v>
      </c>
      <c r="I81">
        <v>380</v>
      </c>
      <c r="J81">
        <v>0</v>
      </c>
      <c r="K81" t="s">
        <v>1</v>
      </c>
      <c r="L81">
        <v>12</v>
      </c>
      <c r="M81">
        <v>19</v>
      </c>
      <c r="N81">
        <v>43</v>
      </c>
      <c r="O81">
        <v>29</v>
      </c>
      <c r="P81">
        <v>23</v>
      </c>
      <c r="Q81">
        <v>22</v>
      </c>
      <c r="R81">
        <v>32</v>
      </c>
      <c r="S81">
        <v>24</v>
      </c>
      <c r="T81">
        <v>21</v>
      </c>
      <c r="U81">
        <v>19</v>
      </c>
      <c r="V81">
        <v>30</v>
      </c>
      <c r="W81">
        <v>28</v>
      </c>
      <c r="X81">
        <v>30</v>
      </c>
      <c r="Y81">
        <v>27</v>
      </c>
      <c r="Z81">
        <v>31</v>
      </c>
      <c r="AA81">
        <v>24</v>
      </c>
      <c r="AB81">
        <v>29</v>
      </c>
      <c r="AC81">
        <v>27</v>
      </c>
      <c r="AD81">
        <v>32</v>
      </c>
      <c r="AE81">
        <v>20</v>
      </c>
      <c r="AF81">
        <v>27</v>
      </c>
      <c r="AG81">
        <v>24</v>
      </c>
      <c r="AH81">
        <v>38</v>
      </c>
      <c r="AI81">
        <v>26</v>
      </c>
      <c r="AJ81">
        <v>32</v>
      </c>
      <c r="AK81">
        <v>25</v>
      </c>
      <c r="AL81">
        <v>34</v>
      </c>
      <c r="AM81">
        <v>17</v>
      </c>
      <c r="AN81">
        <v>25</v>
      </c>
      <c r="AO81">
        <v>16</v>
      </c>
      <c r="AP81">
        <v>59</v>
      </c>
      <c r="AQ81">
        <v>34</v>
      </c>
      <c r="AR81">
        <v>33</v>
      </c>
      <c r="AS81">
        <v>14</v>
      </c>
      <c r="AT81">
        <v>29</v>
      </c>
      <c r="AU81">
        <v>34</v>
      </c>
      <c r="AV81">
        <v>17</v>
      </c>
      <c r="AW81">
        <v>18</v>
      </c>
      <c r="AX81">
        <v>38</v>
      </c>
      <c r="AY81">
        <v>18</v>
      </c>
      <c r="AZ81">
        <v>22</v>
      </c>
      <c r="BA81">
        <v>36</v>
      </c>
      <c r="BB81">
        <v>27</v>
      </c>
      <c r="BC81">
        <v>22</v>
      </c>
      <c r="BD81">
        <v>25</v>
      </c>
      <c r="BE81">
        <v>35</v>
      </c>
      <c r="BF81">
        <v>37</v>
      </c>
      <c r="BG81">
        <v>37</v>
      </c>
      <c r="BH81">
        <v>33</v>
      </c>
      <c r="BI81">
        <v>32</v>
      </c>
      <c r="BJ81">
        <v>26</v>
      </c>
      <c r="BK81">
        <v>20</v>
      </c>
      <c r="BL81">
        <v>19</v>
      </c>
      <c r="BM81">
        <v>23</v>
      </c>
      <c r="BN81">
        <v>45</v>
      </c>
      <c r="BO81">
        <v>23</v>
      </c>
      <c r="BP81">
        <v>23</v>
      </c>
      <c r="BQ81">
        <v>29</v>
      </c>
      <c r="BR81">
        <v>24</v>
      </c>
      <c r="BS81">
        <v>26</v>
      </c>
      <c r="BT81">
        <v>16</v>
      </c>
      <c r="BU81">
        <v>24</v>
      </c>
      <c r="BV81">
        <v>29</v>
      </c>
      <c r="BW81">
        <v>26</v>
      </c>
      <c r="BX81">
        <v>28</v>
      </c>
      <c r="BY81">
        <v>38</v>
      </c>
      <c r="BZ81">
        <v>26</v>
      </c>
      <c r="CA81">
        <v>20</v>
      </c>
      <c r="CB81">
        <v>32</v>
      </c>
      <c r="CC81">
        <v>31</v>
      </c>
      <c r="CD81">
        <v>31</v>
      </c>
      <c r="CE81">
        <v>25</v>
      </c>
      <c r="CF81">
        <v>23</v>
      </c>
      <c r="CG81">
        <v>36</v>
      </c>
      <c r="CH81">
        <v>16</v>
      </c>
      <c r="CI81">
        <v>28</v>
      </c>
      <c r="CJ81">
        <v>20</v>
      </c>
      <c r="CK81">
        <v>33</v>
      </c>
      <c r="CL81">
        <v>18</v>
      </c>
      <c r="CM81">
        <v>35</v>
      </c>
      <c r="CN81">
        <v>29</v>
      </c>
      <c r="CO81">
        <v>29</v>
      </c>
      <c r="CP81">
        <v>21</v>
      </c>
      <c r="CQ81">
        <v>28</v>
      </c>
      <c r="CR81">
        <v>39</v>
      </c>
      <c r="CS81">
        <v>36</v>
      </c>
      <c r="CT81">
        <v>53</v>
      </c>
      <c r="CU81">
        <v>39</v>
      </c>
      <c r="CV81">
        <v>28</v>
      </c>
      <c r="CW81">
        <v>26</v>
      </c>
      <c r="CX81">
        <v>34</v>
      </c>
      <c r="CY81">
        <v>42</v>
      </c>
      <c r="CZ81">
        <v>45</v>
      </c>
      <c r="DA81">
        <v>54</v>
      </c>
      <c r="DB81">
        <v>34</v>
      </c>
      <c r="DC81">
        <v>42</v>
      </c>
      <c r="DD81">
        <v>49</v>
      </c>
      <c r="DE81">
        <v>70</v>
      </c>
      <c r="DF81">
        <v>94</v>
      </c>
      <c r="DG81">
        <v>68</v>
      </c>
      <c r="DH81">
        <v>90</v>
      </c>
      <c r="DI81">
        <v>100</v>
      </c>
      <c r="DJ81">
        <v>118</v>
      </c>
      <c r="DK81">
        <v>101</v>
      </c>
      <c r="DL81">
        <v>114</v>
      </c>
      <c r="DM81">
        <v>126</v>
      </c>
      <c r="DN81">
        <v>143</v>
      </c>
      <c r="DO81">
        <v>156</v>
      </c>
      <c r="DP81">
        <v>187</v>
      </c>
      <c r="DQ81">
        <v>217</v>
      </c>
      <c r="DR81">
        <v>253</v>
      </c>
      <c r="DS81">
        <v>238</v>
      </c>
      <c r="DT81">
        <v>246</v>
      </c>
      <c r="DU81">
        <v>257</v>
      </c>
      <c r="DV81">
        <v>256</v>
      </c>
      <c r="DW81">
        <v>246</v>
      </c>
      <c r="DX81">
        <v>259</v>
      </c>
      <c r="DY81">
        <v>298</v>
      </c>
      <c r="DZ81">
        <v>249</v>
      </c>
      <c r="EA81">
        <v>254</v>
      </c>
      <c r="EB81">
        <v>261</v>
      </c>
      <c r="EC81">
        <v>237</v>
      </c>
      <c r="ED81">
        <v>261</v>
      </c>
      <c r="EE81">
        <v>252</v>
      </c>
      <c r="EF81">
        <v>239</v>
      </c>
      <c r="EG81">
        <v>239</v>
      </c>
      <c r="EH81">
        <v>240</v>
      </c>
      <c r="EI81">
        <v>251</v>
      </c>
      <c r="EJ81">
        <v>254</v>
      </c>
      <c r="EK81">
        <v>243</v>
      </c>
      <c r="EL81">
        <v>263</v>
      </c>
      <c r="EM81">
        <v>256</v>
      </c>
      <c r="EN81">
        <v>253</v>
      </c>
      <c r="EO81">
        <v>226</v>
      </c>
      <c r="EP81">
        <v>264</v>
      </c>
      <c r="EQ81">
        <v>242</v>
      </c>
      <c r="ER81">
        <v>237</v>
      </c>
      <c r="ES81">
        <v>243</v>
      </c>
      <c r="ET81">
        <v>220</v>
      </c>
      <c r="EU81">
        <v>239</v>
      </c>
      <c r="EV81">
        <v>240</v>
      </c>
      <c r="EW81">
        <v>253</v>
      </c>
      <c r="EX81">
        <v>238</v>
      </c>
      <c r="EY81">
        <v>220</v>
      </c>
      <c r="EZ81">
        <v>225</v>
      </c>
      <c r="FA81">
        <v>215</v>
      </c>
      <c r="FB81">
        <v>222</v>
      </c>
      <c r="FC81">
        <v>256</v>
      </c>
      <c r="FD81">
        <v>221</v>
      </c>
      <c r="FE81">
        <v>206</v>
      </c>
      <c r="FF81">
        <v>221</v>
      </c>
      <c r="FG81">
        <v>207</v>
      </c>
      <c r="FH81">
        <v>225</v>
      </c>
      <c r="FI81">
        <v>261</v>
      </c>
      <c r="FJ81">
        <v>213</v>
      </c>
      <c r="FK81">
        <v>229</v>
      </c>
      <c r="FL81">
        <v>212</v>
      </c>
      <c r="FM81">
        <v>241</v>
      </c>
      <c r="FN81">
        <v>245</v>
      </c>
      <c r="FO81">
        <v>221</v>
      </c>
      <c r="FP81">
        <v>223</v>
      </c>
      <c r="FQ81">
        <v>210</v>
      </c>
      <c r="FR81">
        <v>268</v>
      </c>
      <c r="FS81">
        <v>246</v>
      </c>
      <c r="FT81">
        <v>254</v>
      </c>
      <c r="FU81">
        <v>204</v>
      </c>
      <c r="FV81">
        <v>247</v>
      </c>
      <c r="FW81">
        <v>232</v>
      </c>
      <c r="FX81">
        <v>219</v>
      </c>
      <c r="FY81">
        <v>230</v>
      </c>
      <c r="FZ81">
        <v>214</v>
      </c>
      <c r="GA81">
        <v>228</v>
      </c>
      <c r="GB81">
        <v>229</v>
      </c>
      <c r="GC81">
        <v>223</v>
      </c>
      <c r="GD81">
        <v>237</v>
      </c>
      <c r="GE81">
        <v>200</v>
      </c>
      <c r="GF81">
        <v>214</v>
      </c>
      <c r="GG81">
        <v>217</v>
      </c>
      <c r="GH81">
        <v>233</v>
      </c>
      <c r="GI81">
        <v>207</v>
      </c>
      <c r="GJ81">
        <v>228</v>
      </c>
      <c r="GK81">
        <v>222</v>
      </c>
      <c r="GL81">
        <v>205</v>
      </c>
      <c r="GM81">
        <v>191</v>
      </c>
      <c r="GN81">
        <v>230</v>
      </c>
      <c r="GO81">
        <v>222</v>
      </c>
      <c r="GP81">
        <v>227</v>
      </c>
      <c r="GQ81">
        <v>206</v>
      </c>
      <c r="GR81">
        <v>190</v>
      </c>
      <c r="GS81">
        <v>201</v>
      </c>
      <c r="GT81">
        <v>187</v>
      </c>
      <c r="GU81">
        <v>231</v>
      </c>
      <c r="GV81">
        <v>201</v>
      </c>
      <c r="GW81">
        <v>179</v>
      </c>
      <c r="GX81">
        <v>194</v>
      </c>
      <c r="GY81">
        <v>197</v>
      </c>
      <c r="GZ81">
        <v>216</v>
      </c>
      <c r="HA81">
        <v>202</v>
      </c>
      <c r="HB81">
        <v>235</v>
      </c>
      <c r="HC81">
        <v>212</v>
      </c>
      <c r="HD81">
        <v>201</v>
      </c>
      <c r="HE81">
        <v>222</v>
      </c>
      <c r="HF81">
        <v>206</v>
      </c>
      <c r="HG81">
        <v>201</v>
      </c>
      <c r="HH81">
        <v>234</v>
      </c>
      <c r="HI81">
        <v>242</v>
      </c>
      <c r="HJ81">
        <v>221</v>
      </c>
      <c r="HK81">
        <v>186</v>
      </c>
      <c r="HL81">
        <v>189</v>
      </c>
      <c r="HM81">
        <v>205</v>
      </c>
      <c r="HN81">
        <v>230</v>
      </c>
      <c r="HO81">
        <v>227</v>
      </c>
      <c r="HP81">
        <v>239</v>
      </c>
      <c r="HQ81">
        <v>202</v>
      </c>
      <c r="HR81">
        <v>171</v>
      </c>
      <c r="HS81">
        <v>211</v>
      </c>
      <c r="HT81">
        <v>212</v>
      </c>
      <c r="HU81">
        <v>210</v>
      </c>
      <c r="HV81">
        <v>190</v>
      </c>
      <c r="HW81">
        <v>198</v>
      </c>
      <c r="HX81">
        <v>178</v>
      </c>
      <c r="HY81">
        <v>219</v>
      </c>
      <c r="HZ81">
        <v>208</v>
      </c>
      <c r="IA81">
        <v>192</v>
      </c>
      <c r="IB81">
        <v>246</v>
      </c>
      <c r="IC81">
        <v>202</v>
      </c>
      <c r="ID81">
        <v>164</v>
      </c>
      <c r="IE81">
        <v>219</v>
      </c>
      <c r="IF81">
        <v>203</v>
      </c>
      <c r="IG81">
        <v>202</v>
      </c>
      <c r="IH81">
        <v>206</v>
      </c>
      <c r="II81">
        <v>197</v>
      </c>
      <c r="IJ81">
        <v>189</v>
      </c>
      <c r="IK81">
        <v>216</v>
      </c>
      <c r="IL81">
        <v>192</v>
      </c>
      <c r="IM81">
        <v>192</v>
      </c>
      <c r="IN81">
        <v>217</v>
      </c>
      <c r="IO81">
        <v>188</v>
      </c>
      <c r="IP81">
        <v>186</v>
      </c>
      <c r="IQ81">
        <v>205</v>
      </c>
      <c r="IR81">
        <v>208</v>
      </c>
      <c r="IS81">
        <v>191</v>
      </c>
      <c r="IT81">
        <v>192</v>
      </c>
      <c r="IU81">
        <v>208</v>
      </c>
      <c r="IV81">
        <v>197</v>
      </c>
      <c r="IW81">
        <v>200</v>
      </c>
      <c r="IX81">
        <v>221</v>
      </c>
      <c r="IY81">
        <v>176</v>
      </c>
      <c r="IZ81">
        <v>205</v>
      </c>
      <c r="JA81">
        <v>178</v>
      </c>
    </row>
    <row r="82" spans="2:261" x14ac:dyDescent="0.45">
      <c r="K82" t="s">
        <v>2</v>
      </c>
      <c r="L82">
        <v>0</v>
      </c>
      <c r="M82">
        <f>L82+$I83/111</f>
        <v>3.6036036036036037</v>
      </c>
      <c r="N82">
        <f t="shared" ref="N82:BY82" si="85">M82+$I83/111</f>
        <v>7.2072072072072073</v>
      </c>
      <c r="O82">
        <f t="shared" si="85"/>
        <v>10.810810810810811</v>
      </c>
      <c r="P82">
        <f t="shared" si="85"/>
        <v>14.414414414414415</v>
      </c>
      <c r="Q82">
        <f t="shared" si="85"/>
        <v>18.018018018018019</v>
      </c>
      <c r="R82">
        <f t="shared" si="85"/>
        <v>21.621621621621621</v>
      </c>
      <c r="S82">
        <f t="shared" si="85"/>
        <v>25.225225225225223</v>
      </c>
      <c r="T82">
        <f t="shared" si="85"/>
        <v>28.828828828828826</v>
      </c>
      <c r="U82">
        <f t="shared" si="85"/>
        <v>32.432432432432428</v>
      </c>
      <c r="V82">
        <f t="shared" si="85"/>
        <v>36.03603603603603</v>
      </c>
      <c r="W82">
        <f t="shared" si="85"/>
        <v>39.639639639639633</v>
      </c>
      <c r="X82">
        <f t="shared" si="85"/>
        <v>43.243243243243235</v>
      </c>
      <c r="Y82">
        <f t="shared" si="85"/>
        <v>46.846846846846837</v>
      </c>
      <c r="Z82">
        <f t="shared" si="85"/>
        <v>50.45045045045044</v>
      </c>
      <c r="AA82">
        <f t="shared" si="85"/>
        <v>54.054054054054042</v>
      </c>
      <c r="AB82">
        <f t="shared" si="85"/>
        <v>57.657657657657644</v>
      </c>
      <c r="AC82">
        <f t="shared" si="85"/>
        <v>61.261261261261247</v>
      </c>
      <c r="AD82">
        <f t="shared" si="85"/>
        <v>64.864864864864856</v>
      </c>
      <c r="AE82">
        <f t="shared" si="85"/>
        <v>68.468468468468458</v>
      </c>
      <c r="AF82">
        <f t="shared" si="85"/>
        <v>72.072072072072061</v>
      </c>
      <c r="AG82">
        <f t="shared" si="85"/>
        <v>75.675675675675663</v>
      </c>
      <c r="AH82">
        <f t="shared" si="85"/>
        <v>79.279279279279265</v>
      </c>
      <c r="AI82">
        <f t="shared" si="85"/>
        <v>82.882882882882868</v>
      </c>
      <c r="AJ82">
        <f t="shared" si="85"/>
        <v>86.48648648648647</v>
      </c>
      <c r="AK82">
        <f t="shared" si="85"/>
        <v>90.090090090090072</v>
      </c>
      <c r="AL82">
        <f t="shared" si="85"/>
        <v>93.693693693693675</v>
      </c>
      <c r="AM82">
        <f t="shared" si="85"/>
        <v>97.297297297297277</v>
      </c>
      <c r="AN82">
        <f t="shared" si="85"/>
        <v>100.90090090090088</v>
      </c>
      <c r="AO82">
        <f t="shared" si="85"/>
        <v>104.50450450450448</v>
      </c>
      <c r="AP82">
        <f t="shared" si="85"/>
        <v>108.10810810810808</v>
      </c>
      <c r="AQ82">
        <f t="shared" si="85"/>
        <v>111.71171171171169</v>
      </c>
      <c r="AR82">
        <f t="shared" si="85"/>
        <v>115.31531531531529</v>
      </c>
      <c r="AS82">
        <f t="shared" si="85"/>
        <v>118.91891891891889</v>
      </c>
      <c r="AT82">
        <f t="shared" si="85"/>
        <v>122.52252252252249</v>
      </c>
      <c r="AU82">
        <f t="shared" si="85"/>
        <v>126.1261261261261</v>
      </c>
      <c r="AV82">
        <f t="shared" si="85"/>
        <v>129.72972972972971</v>
      </c>
      <c r="AW82">
        <f t="shared" si="85"/>
        <v>133.33333333333331</v>
      </c>
      <c r="AX82">
        <f t="shared" si="85"/>
        <v>136.93693693693692</v>
      </c>
      <c r="AY82">
        <f t="shared" si="85"/>
        <v>140.54054054054052</v>
      </c>
      <c r="AZ82">
        <f t="shared" si="85"/>
        <v>144.14414414414412</v>
      </c>
      <c r="BA82">
        <f t="shared" si="85"/>
        <v>147.74774774774772</v>
      </c>
      <c r="BB82">
        <f t="shared" si="85"/>
        <v>151.35135135135133</v>
      </c>
      <c r="BC82">
        <f t="shared" si="85"/>
        <v>154.95495495495493</v>
      </c>
      <c r="BD82">
        <f t="shared" si="85"/>
        <v>158.55855855855853</v>
      </c>
      <c r="BE82">
        <f t="shared" si="85"/>
        <v>162.16216216216213</v>
      </c>
      <c r="BF82">
        <f t="shared" si="85"/>
        <v>165.76576576576574</v>
      </c>
      <c r="BG82">
        <f t="shared" si="85"/>
        <v>169.36936936936934</v>
      </c>
      <c r="BH82">
        <f t="shared" si="85"/>
        <v>172.97297297297294</v>
      </c>
      <c r="BI82">
        <f t="shared" si="85"/>
        <v>176.57657657657654</v>
      </c>
      <c r="BJ82">
        <f t="shared" si="85"/>
        <v>180.18018018018014</v>
      </c>
      <c r="BK82">
        <f t="shared" si="85"/>
        <v>183.78378378378375</v>
      </c>
      <c r="BL82">
        <f t="shared" si="85"/>
        <v>187.38738738738735</v>
      </c>
      <c r="BM82">
        <f t="shared" si="85"/>
        <v>190.99099099099095</v>
      </c>
      <c r="BN82">
        <f t="shared" si="85"/>
        <v>194.59459459459455</v>
      </c>
      <c r="BO82">
        <f t="shared" si="85"/>
        <v>198.19819819819816</v>
      </c>
      <c r="BP82">
        <f t="shared" si="85"/>
        <v>201.80180180180176</v>
      </c>
      <c r="BQ82">
        <f t="shared" si="85"/>
        <v>205.40540540540536</v>
      </c>
      <c r="BR82">
        <f t="shared" si="85"/>
        <v>209.00900900900896</v>
      </c>
      <c r="BS82">
        <f t="shared" si="85"/>
        <v>212.61261261261257</v>
      </c>
      <c r="BT82">
        <f t="shared" si="85"/>
        <v>216.21621621621617</v>
      </c>
      <c r="BU82">
        <f t="shared" si="85"/>
        <v>219.81981981981977</v>
      </c>
      <c r="BV82">
        <f t="shared" si="85"/>
        <v>223.42342342342337</v>
      </c>
      <c r="BW82">
        <f t="shared" si="85"/>
        <v>227.02702702702697</v>
      </c>
      <c r="BX82">
        <f t="shared" si="85"/>
        <v>230.63063063063058</v>
      </c>
      <c r="BY82">
        <f t="shared" si="85"/>
        <v>234.23423423423418</v>
      </c>
      <c r="BZ82">
        <f t="shared" ref="BZ82:DS82" si="86">BY82+$I83/111</f>
        <v>237.83783783783778</v>
      </c>
      <c r="CA82">
        <f t="shared" si="86"/>
        <v>241.44144144144138</v>
      </c>
      <c r="CB82">
        <f t="shared" si="86"/>
        <v>245.04504504504499</v>
      </c>
      <c r="CC82">
        <f t="shared" si="86"/>
        <v>248.64864864864859</v>
      </c>
      <c r="CD82">
        <f t="shared" si="86"/>
        <v>252.25225225225219</v>
      </c>
      <c r="CE82">
        <f t="shared" si="86"/>
        <v>255.85585585585579</v>
      </c>
      <c r="CF82">
        <f t="shared" si="86"/>
        <v>259.45945945945942</v>
      </c>
      <c r="CG82">
        <f t="shared" si="86"/>
        <v>263.06306306306305</v>
      </c>
      <c r="CH82">
        <f t="shared" si="86"/>
        <v>266.66666666666669</v>
      </c>
      <c r="CI82">
        <f t="shared" si="86"/>
        <v>270.27027027027032</v>
      </c>
      <c r="CJ82">
        <f t="shared" si="86"/>
        <v>273.87387387387395</v>
      </c>
      <c r="CK82">
        <f t="shared" si="86"/>
        <v>277.47747747747758</v>
      </c>
      <c r="CL82">
        <f t="shared" si="86"/>
        <v>281.08108108108121</v>
      </c>
      <c r="CM82">
        <f t="shared" si="86"/>
        <v>284.68468468468484</v>
      </c>
      <c r="CN82">
        <f t="shared" si="86"/>
        <v>288.28828828828847</v>
      </c>
      <c r="CO82">
        <f t="shared" si="86"/>
        <v>291.8918918918921</v>
      </c>
      <c r="CP82">
        <f t="shared" si="86"/>
        <v>295.49549549549573</v>
      </c>
      <c r="CQ82">
        <f t="shared" si="86"/>
        <v>299.09909909909936</v>
      </c>
      <c r="CR82">
        <f t="shared" si="86"/>
        <v>302.70270270270299</v>
      </c>
      <c r="CS82">
        <f t="shared" si="86"/>
        <v>306.30630630630662</v>
      </c>
      <c r="CT82">
        <f t="shared" si="86"/>
        <v>309.90990990991025</v>
      </c>
      <c r="CU82">
        <f t="shared" si="86"/>
        <v>313.51351351351389</v>
      </c>
      <c r="CV82">
        <f t="shared" si="86"/>
        <v>317.11711711711752</v>
      </c>
      <c r="CW82">
        <f t="shared" si="86"/>
        <v>320.72072072072115</v>
      </c>
      <c r="CX82">
        <f t="shared" si="86"/>
        <v>324.32432432432478</v>
      </c>
      <c r="CY82">
        <f t="shared" si="86"/>
        <v>327.92792792792841</v>
      </c>
      <c r="CZ82">
        <f t="shared" si="86"/>
        <v>331.53153153153204</v>
      </c>
      <c r="DA82">
        <f t="shared" si="86"/>
        <v>335.13513513513567</v>
      </c>
      <c r="DB82">
        <f t="shared" si="86"/>
        <v>338.7387387387393</v>
      </c>
      <c r="DC82">
        <f t="shared" si="86"/>
        <v>342.34234234234293</v>
      </c>
      <c r="DD82">
        <f t="shared" si="86"/>
        <v>345.94594594594656</v>
      </c>
      <c r="DE82">
        <f t="shared" si="86"/>
        <v>349.54954954955019</v>
      </c>
      <c r="DF82">
        <f t="shared" si="86"/>
        <v>353.15315315315382</v>
      </c>
      <c r="DG82">
        <f t="shared" si="86"/>
        <v>356.75675675675745</v>
      </c>
      <c r="DH82">
        <f t="shared" si="86"/>
        <v>360.36036036036108</v>
      </c>
      <c r="DI82">
        <f t="shared" si="86"/>
        <v>363.96396396396472</v>
      </c>
      <c r="DJ82">
        <f t="shared" si="86"/>
        <v>367.56756756756835</v>
      </c>
      <c r="DK82">
        <f t="shared" si="86"/>
        <v>371.17117117117198</v>
      </c>
      <c r="DL82">
        <f t="shared" si="86"/>
        <v>374.77477477477561</v>
      </c>
      <c r="DM82">
        <f t="shared" si="86"/>
        <v>378.37837837837924</v>
      </c>
      <c r="DN82">
        <f t="shared" si="86"/>
        <v>381.98198198198287</v>
      </c>
      <c r="DO82">
        <f t="shared" si="86"/>
        <v>385.5855855855865</v>
      </c>
      <c r="DP82">
        <f t="shared" si="86"/>
        <v>389.18918918919013</v>
      </c>
      <c r="DQ82">
        <f t="shared" si="86"/>
        <v>392.79279279279376</v>
      </c>
      <c r="DR82">
        <f t="shared" si="86"/>
        <v>396.39639639639739</v>
      </c>
      <c r="DS82">
        <f t="shared" si="86"/>
        <v>400.00000000000102</v>
      </c>
    </row>
    <row r="83" spans="2:261" x14ac:dyDescent="0.45">
      <c r="B83">
        <v>20</v>
      </c>
      <c r="C83" t="s">
        <v>0</v>
      </c>
      <c r="D83">
        <v>9</v>
      </c>
      <c r="E83">
        <v>0</v>
      </c>
      <c r="F83">
        <v>1</v>
      </c>
      <c r="G83">
        <v>24</v>
      </c>
      <c r="H83">
        <v>0</v>
      </c>
      <c r="I83">
        <v>400</v>
      </c>
      <c r="J83">
        <v>0</v>
      </c>
      <c r="K83" t="s">
        <v>1</v>
      </c>
      <c r="L83">
        <v>25</v>
      </c>
      <c r="M83">
        <v>27</v>
      </c>
      <c r="N83">
        <v>19</v>
      </c>
      <c r="O83">
        <v>21</v>
      </c>
      <c r="P83">
        <v>41</v>
      </c>
      <c r="Q83">
        <v>37</v>
      </c>
      <c r="R83">
        <v>25</v>
      </c>
      <c r="S83">
        <v>48</v>
      </c>
      <c r="T83">
        <v>41</v>
      </c>
      <c r="U83">
        <v>30</v>
      </c>
      <c r="V83">
        <v>36</v>
      </c>
      <c r="W83">
        <v>35</v>
      </c>
      <c r="X83">
        <v>37</v>
      </c>
      <c r="Y83">
        <v>31</v>
      </c>
      <c r="Z83">
        <v>27</v>
      </c>
      <c r="AA83">
        <v>28</v>
      </c>
      <c r="AB83">
        <v>36</v>
      </c>
      <c r="AC83">
        <v>39</v>
      </c>
      <c r="AD83">
        <v>22</v>
      </c>
      <c r="AE83">
        <v>26</v>
      </c>
      <c r="AF83">
        <v>20</v>
      </c>
      <c r="AG83">
        <v>25</v>
      </c>
      <c r="AH83">
        <v>21</v>
      </c>
      <c r="AI83">
        <v>35</v>
      </c>
      <c r="AJ83">
        <v>26</v>
      </c>
      <c r="AK83">
        <v>21</v>
      </c>
      <c r="AL83">
        <v>25</v>
      </c>
      <c r="AM83">
        <v>39</v>
      </c>
      <c r="AN83">
        <v>37</v>
      </c>
      <c r="AO83">
        <v>27</v>
      </c>
      <c r="AP83">
        <v>33</v>
      </c>
      <c r="AQ83">
        <v>18</v>
      </c>
      <c r="AR83">
        <v>27</v>
      </c>
      <c r="AS83">
        <v>38</v>
      </c>
      <c r="AT83">
        <v>25</v>
      </c>
      <c r="AU83">
        <v>43</v>
      </c>
      <c r="AV83">
        <v>24</v>
      </c>
      <c r="AW83">
        <v>29</v>
      </c>
      <c r="AX83">
        <v>44</v>
      </c>
      <c r="AY83">
        <v>45</v>
      </c>
      <c r="AZ83">
        <v>36</v>
      </c>
      <c r="BA83">
        <v>26</v>
      </c>
      <c r="BB83">
        <v>36</v>
      </c>
      <c r="BC83">
        <v>19</v>
      </c>
      <c r="BD83">
        <v>20</v>
      </c>
      <c r="BE83">
        <v>46</v>
      </c>
      <c r="BF83">
        <v>22</v>
      </c>
      <c r="BG83">
        <v>27</v>
      </c>
      <c r="BH83">
        <v>30</v>
      </c>
      <c r="BI83">
        <v>31</v>
      </c>
      <c r="BJ83">
        <v>27</v>
      </c>
      <c r="BK83">
        <v>35</v>
      </c>
      <c r="BL83">
        <v>27</v>
      </c>
      <c r="BM83">
        <v>26</v>
      </c>
      <c r="BN83">
        <v>33</v>
      </c>
      <c r="BO83">
        <v>24</v>
      </c>
      <c r="BP83">
        <v>32</v>
      </c>
      <c r="BQ83">
        <v>20</v>
      </c>
      <c r="BR83">
        <v>33</v>
      </c>
      <c r="BS83">
        <v>27</v>
      </c>
      <c r="BT83">
        <v>17</v>
      </c>
      <c r="BU83">
        <v>24</v>
      </c>
      <c r="BV83">
        <v>17</v>
      </c>
      <c r="BW83">
        <v>31</v>
      </c>
      <c r="BX83">
        <v>29</v>
      </c>
      <c r="BY83">
        <v>30</v>
      </c>
      <c r="BZ83">
        <v>31</v>
      </c>
      <c r="CA83">
        <v>16</v>
      </c>
      <c r="CB83">
        <v>46</v>
      </c>
      <c r="CC83">
        <v>23</v>
      </c>
      <c r="CD83">
        <v>33</v>
      </c>
      <c r="CE83">
        <v>20</v>
      </c>
      <c r="CF83">
        <v>28</v>
      </c>
      <c r="CG83">
        <v>34</v>
      </c>
      <c r="CH83">
        <v>46</v>
      </c>
      <c r="CI83">
        <v>34</v>
      </c>
      <c r="CJ83">
        <v>32</v>
      </c>
      <c r="CK83">
        <v>39</v>
      </c>
      <c r="CL83">
        <v>36</v>
      </c>
      <c r="CM83">
        <v>30</v>
      </c>
      <c r="CN83">
        <v>38</v>
      </c>
      <c r="CO83">
        <v>35</v>
      </c>
      <c r="CP83">
        <v>34</v>
      </c>
      <c r="CQ83">
        <v>32</v>
      </c>
      <c r="CR83">
        <v>36</v>
      </c>
      <c r="CS83">
        <v>32</v>
      </c>
      <c r="CT83">
        <v>51</v>
      </c>
      <c r="CU83">
        <v>37</v>
      </c>
      <c r="CV83">
        <v>36</v>
      </c>
      <c r="CW83">
        <v>46</v>
      </c>
      <c r="CX83">
        <v>39</v>
      </c>
      <c r="CY83">
        <v>35</v>
      </c>
      <c r="CZ83">
        <v>64</v>
      </c>
      <c r="DA83">
        <v>52</v>
      </c>
      <c r="DB83">
        <v>59</v>
      </c>
      <c r="DC83">
        <v>65</v>
      </c>
      <c r="DD83">
        <v>67</v>
      </c>
      <c r="DE83">
        <v>80</v>
      </c>
      <c r="DF83">
        <v>84</v>
      </c>
      <c r="DG83">
        <v>84</v>
      </c>
      <c r="DH83">
        <v>83</v>
      </c>
      <c r="DI83">
        <v>113</v>
      </c>
      <c r="DJ83">
        <v>101</v>
      </c>
      <c r="DK83">
        <v>117</v>
      </c>
      <c r="DL83">
        <v>130</v>
      </c>
      <c r="DM83">
        <v>149</v>
      </c>
      <c r="DN83">
        <v>169</v>
      </c>
      <c r="DO83">
        <v>172</v>
      </c>
      <c r="DP83">
        <v>187</v>
      </c>
      <c r="DQ83">
        <v>222</v>
      </c>
      <c r="DR83">
        <v>241</v>
      </c>
      <c r="DS83">
        <v>270</v>
      </c>
      <c r="DT83">
        <v>304</v>
      </c>
      <c r="DU83">
        <v>334</v>
      </c>
      <c r="DV83">
        <v>349</v>
      </c>
      <c r="DW83">
        <v>311</v>
      </c>
      <c r="DX83">
        <v>335</v>
      </c>
      <c r="DY83">
        <v>336</v>
      </c>
      <c r="DZ83">
        <v>286</v>
      </c>
      <c r="EA83">
        <v>371</v>
      </c>
      <c r="EB83">
        <v>356</v>
      </c>
      <c r="EC83">
        <v>359</v>
      </c>
      <c r="ED83">
        <v>346</v>
      </c>
      <c r="EE83">
        <v>324</v>
      </c>
      <c r="EF83">
        <v>357</v>
      </c>
      <c r="EG83">
        <v>312</v>
      </c>
      <c r="EH83">
        <v>349</v>
      </c>
      <c r="EI83">
        <v>337</v>
      </c>
      <c r="EJ83">
        <v>335</v>
      </c>
      <c r="EK83">
        <v>328</v>
      </c>
      <c r="EL83">
        <v>309</v>
      </c>
      <c r="EM83">
        <v>341</v>
      </c>
      <c r="EN83">
        <v>318</v>
      </c>
      <c r="EO83">
        <v>338</v>
      </c>
      <c r="EP83">
        <v>341</v>
      </c>
      <c r="EQ83">
        <v>307</v>
      </c>
      <c r="ER83">
        <v>295</v>
      </c>
      <c r="ES83">
        <v>301</v>
      </c>
      <c r="ET83">
        <v>355</v>
      </c>
      <c r="EU83">
        <v>315</v>
      </c>
      <c r="EV83">
        <v>323</v>
      </c>
      <c r="EW83">
        <v>349</v>
      </c>
      <c r="EX83">
        <v>338</v>
      </c>
      <c r="EY83">
        <v>326</v>
      </c>
      <c r="EZ83">
        <v>347</v>
      </c>
      <c r="FA83">
        <v>334</v>
      </c>
      <c r="FB83">
        <v>333</v>
      </c>
      <c r="FC83">
        <v>327</v>
      </c>
      <c r="FD83">
        <v>278</v>
      </c>
      <c r="FE83">
        <v>305</v>
      </c>
      <c r="FF83">
        <v>309</v>
      </c>
      <c r="FG83">
        <v>309</v>
      </c>
      <c r="FH83">
        <v>316</v>
      </c>
      <c r="FI83">
        <v>339</v>
      </c>
      <c r="FJ83">
        <v>350</v>
      </c>
      <c r="FK83">
        <v>338</v>
      </c>
      <c r="FL83">
        <v>303</v>
      </c>
      <c r="FM83">
        <v>328</v>
      </c>
      <c r="FN83">
        <v>305</v>
      </c>
      <c r="FO83">
        <v>335</v>
      </c>
      <c r="FP83">
        <v>279</v>
      </c>
      <c r="FQ83">
        <v>296</v>
      </c>
      <c r="FR83">
        <v>329</v>
      </c>
      <c r="FS83">
        <v>287</v>
      </c>
      <c r="FT83">
        <v>313</v>
      </c>
      <c r="FU83">
        <v>309</v>
      </c>
      <c r="FV83">
        <v>310</v>
      </c>
      <c r="FW83">
        <v>314</v>
      </c>
      <c r="FX83">
        <v>335</v>
      </c>
      <c r="FY83">
        <v>320</v>
      </c>
      <c r="FZ83">
        <v>308</v>
      </c>
      <c r="GA83">
        <v>314</v>
      </c>
      <c r="GB83">
        <v>295</v>
      </c>
      <c r="GC83">
        <v>258</v>
      </c>
      <c r="GD83">
        <v>331</v>
      </c>
      <c r="GE83">
        <v>319</v>
      </c>
      <c r="GF83">
        <v>324</v>
      </c>
      <c r="GG83">
        <v>329</v>
      </c>
      <c r="GH83">
        <v>300</v>
      </c>
      <c r="GI83">
        <v>308</v>
      </c>
      <c r="GJ83">
        <v>293</v>
      </c>
      <c r="GK83">
        <v>282</v>
      </c>
      <c r="GL83">
        <v>317</v>
      </c>
      <c r="GM83">
        <v>286</v>
      </c>
      <c r="GN83">
        <v>301</v>
      </c>
      <c r="GO83">
        <v>312</v>
      </c>
      <c r="GP83">
        <v>295</v>
      </c>
      <c r="GQ83">
        <v>301</v>
      </c>
      <c r="GR83">
        <v>280</v>
      </c>
      <c r="GS83">
        <v>323</v>
      </c>
      <c r="GT83">
        <v>295</v>
      </c>
      <c r="GU83">
        <v>349</v>
      </c>
      <c r="GV83">
        <v>294</v>
      </c>
      <c r="GW83">
        <v>289</v>
      </c>
      <c r="GX83">
        <v>323</v>
      </c>
      <c r="GY83">
        <v>332</v>
      </c>
      <c r="GZ83">
        <v>320</v>
      </c>
      <c r="HA83">
        <v>286</v>
      </c>
      <c r="HB83">
        <v>305</v>
      </c>
      <c r="HC83">
        <v>320</v>
      </c>
      <c r="HD83">
        <v>277</v>
      </c>
      <c r="HE83">
        <v>285</v>
      </c>
      <c r="HF83">
        <v>281</v>
      </c>
      <c r="HG83">
        <v>300</v>
      </c>
      <c r="HH83">
        <v>308</v>
      </c>
      <c r="HI83">
        <v>268</v>
      </c>
      <c r="HJ83">
        <v>289</v>
      </c>
      <c r="HK83">
        <v>281</v>
      </c>
      <c r="HL83">
        <v>331</v>
      </c>
      <c r="HM83">
        <v>294</v>
      </c>
      <c r="HN83">
        <v>311</v>
      </c>
      <c r="HO83">
        <v>294</v>
      </c>
      <c r="HP83">
        <v>311</v>
      </c>
      <c r="HQ83">
        <v>282</v>
      </c>
      <c r="HR83">
        <v>293</v>
      </c>
      <c r="HS83">
        <v>301</v>
      </c>
      <c r="HT83">
        <v>289</v>
      </c>
      <c r="HU83">
        <v>251</v>
      </c>
      <c r="HV83">
        <v>278</v>
      </c>
      <c r="HW83">
        <v>313</v>
      </c>
      <c r="HX83">
        <v>303</v>
      </c>
      <c r="HY83">
        <v>271</v>
      </c>
      <c r="HZ83">
        <v>278</v>
      </c>
      <c r="IA83">
        <v>285</v>
      </c>
      <c r="IB83">
        <v>297</v>
      </c>
      <c r="IC83">
        <v>276</v>
      </c>
      <c r="ID83">
        <v>300</v>
      </c>
      <c r="IE83">
        <v>267</v>
      </c>
      <c r="IF83">
        <v>293</v>
      </c>
      <c r="IG83">
        <v>293</v>
      </c>
      <c r="IH83">
        <v>294</v>
      </c>
      <c r="II83">
        <v>275</v>
      </c>
      <c r="IJ83">
        <v>265</v>
      </c>
      <c r="IK83">
        <v>306</v>
      </c>
      <c r="IL83">
        <v>282</v>
      </c>
      <c r="IM83">
        <v>294</v>
      </c>
      <c r="IN83">
        <v>284</v>
      </c>
      <c r="IO83">
        <v>298</v>
      </c>
      <c r="IP83">
        <v>305</v>
      </c>
      <c r="IQ83">
        <v>310</v>
      </c>
      <c r="IR83">
        <v>294</v>
      </c>
      <c r="IS83">
        <v>278</v>
      </c>
      <c r="IT83">
        <v>295</v>
      </c>
      <c r="IU83">
        <v>301</v>
      </c>
      <c r="IV83">
        <v>266</v>
      </c>
      <c r="IW83">
        <v>316</v>
      </c>
      <c r="IX83">
        <v>308</v>
      </c>
      <c r="IY83">
        <v>277</v>
      </c>
      <c r="IZ83">
        <v>282</v>
      </c>
      <c r="JA83">
        <v>303</v>
      </c>
    </row>
    <row r="84" spans="2:261" x14ac:dyDescent="0.45">
      <c r="K84" t="s">
        <v>2</v>
      </c>
      <c r="L84">
        <v>0</v>
      </c>
      <c r="M84">
        <f>L84+$I85/114</f>
        <v>3.6842105263157894</v>
      </c>
      <c r="N84">
        <f t="shared" ref="N84:BY84" si="87">M84+$I85/114</f>
        <v>7.3684210526315788</v>
      </c>
      <c r="O84">
        <f t="shared" si="87"/>
        <v>11.052631578947368</v>
      </c>
      <c r="P84">
        <f t="shared" si="87"/>
        <v>14.736842105263158</v>
      </c>
      <c r="Q84">
        <f t="shared" si="87"/>
        <v>18.421052631578945</v>
      </c>
      <c r="R84">
        <f t="shared" si="87"/>
        <v>22.105263157894733</v>
      </c>
      <c r="S84">
        <f t="shared" si="87"/>
        <v>25.78947368421052</v>
      </c>
      <c r="T84">
        <f t="shared" si="87"/>
        <v>29.473684210526308</v>
      </c>
      <c r="U84">
        <f t="shared" si="87"/>
        <v>33.157894736842096</v>
      </c>
      <c r="V84">
        <f t="shared" si="87"/>
        <v>36.842105263157883</v>
      </c>
      <c r="W84">
        <f t="shared" si="87"/>
        <v>40.526315789473671</v>
      </c>
      <c r="X84">
        <f t="shared" si="87"/>
        <v>44.210526315789458</v>
      </c>
      <c r="Y84">
        <f t="shared" si="87"/>
        <v>47.894736842105246</v>
      </c>
      <c r="Z84">
        <f t="shared" si="87"/>
        <v>51.578947368421034</v>
      </c>
      <c r="AA84">
        <f t="shared" si="87"/>
        <v>55.263157894736821</v>
      </c>
      <c r="AB84">
        <f t="shared" si="87"/>
        <v>58.947368421052609</v>
      </c>
      <c r="AC84">
        <f t="shared" si="87"/>
        <v>62.631578947368396</v>
      </c>
      <c r="AD84">
        <f t="shared" si="87"/>
        <v>66.315789473684191</v>
      </c>
      <c r="AE84">
        <f t="shared" si="87"/>
        <v>69.999999999999986</v>
      </c>
      <c r="AF84">
        <f t="shared" si="87"/>
        <v>73.68421052631578</v>
      </c>
      <c r="AG84">
        <f t="shared" si="87"/>
        <v>77.368421052631575</v>
      </c>
      <c r="AH84">
        <f t="shared" si="87"/>
        <v>81.05263157894737</v>
      </c>
      <c r="AI84">
        <f t="shared" si="87"/>
        <v>84.736842105263165</v>
      </c>
      <c r="AJ84">
        <f t="shared" si="87"/>
        <v>88.421052631578959</v>
      </c>
      <c r="AK84">
        <f t="shared" si="87"/>
        <v>92.105263157894754</v>
      </c>
      <c r="AL84">
        <f t="shared" si="87"/>
        <v>95.789473684210549</v>
      </c>
      <c r="AM84">
        <f t="shared" si="87"/>
        <v>99.473684210526343</v>
      </c>
      <c r="AN84">
        <f t="shared" si="87"/>
        <v>103.15789473684214</v>
      </c>
      <c r="AO84">
        <f t="shared" si="87"/>
        <v>106.84210526315793</v>
      </c>
      <c r="AP84">
        <f t="shared" si="87"/>
        <v>110.52631578947373</v>
      </c>
      <c r="AQ84">
        <f t="shared" si="87"/>
        <v>114.21052631578952</v>
      </c>
      <c r="AR84">
        <f t="shared" si="87"/>
        <v>117.89473684210532</v>
      </c>
      <c r="AS84">
        <f t="shared" si="87"/>
        <v>121.57894736842111</v>
      </c>
      <c r="AT84">
        <f t="shared" si="87"/>
        <v>125.26315789473691</v>
      </c>
      <c r="AU84">
        <f t="shared" si="87"/>
        <v>128.94736842105269</v>
      </c>
      <c r="AV84">
        <f t="shared" si="87"/>
        <v>132.63157894736847</v>
      </c>
      <c r="AW84">
        <f t="shared" si="87"/>
        <v>136.31578947368425</v>
      </c>
      <c r="AX84">
        <f t="shared" si="87"/>
        <v>140.00000000000003</v>
      </c>
      <c r="AY84">
        <f t="shared" si="87"/>
        <v>143.68421052631581</v>
      </c>
      <c r="AZ84">
        <f t="shared" si="87"/>
        <v>147.36842105263159</v>
      </c>
      <c r="BA84">
        <f t="shared" si="87"/>
        <v>151.05263157894737</v>
      </c>
      <c r="BB84">
        <f t="shared" si="87"/>
        <v>154.73684210526315</v>
      </c>
      <c r="BC84">
        <f t="shared" si="87"/>
        <v>158.42105263157893</v>
      </c>
      <c r="BD84">
        <f t="shared" si="87"/>
        <v>162.10526315789471</v>
      </c>
      <c r="BE84">
        <f t="shared" si="87"/>
        <v>165.78947368421049</v>
      </c>
      <c r="BF84">
        <f t="shared" si="87"/>
        <v>169.47368421052627</v>
      </c>
      <c r="BG84">
        <f t="shared" si="87"/>
        <v>173.15789473684205</v>
      </c>
      <c r="BH84">
        <f t="shared" si="87"/>
        <v>176.84210526315783</v>
      </c>
      <c r="BI84">
        <f t="shared" si="87"/>
        <v>180.52631578947361</v>
      </c>
      <c r="BJ84">
        <f t="shared" si="87"/>
        <v>184.21052631578939</v>
      </c>
      <c r="BK84">
        <f t="shared" si="87"/>
        <v>187.89473684210517</v>
      </c>
      <c r="BL84">
        <f t="shared" si="87"/>
        <v>191.57894736842096</v>
      </c>
      <c r="BM84">
        <f t="shared" si="87"/>
        <v>195.26315789473674</v>
      </c>
      <c r="BN84">
        <f t="shared" si="87"/>
        <v>198.94736842105252</v>
      </c>
      <c r="BO84">
        <f t="shared" si="87"/>
        <v>202.6315789473683</v>
      </c>
      <c r="BP84">
        <f t="shared" si="87"/>
        <v>206.31578947368408</v>
      </c>
      <c r="BQ84">
        <f t="shared" si="87"/>
        <v>209.99999999999986</v>
      </c>
      <c r="BR84">
        <f t="shared" si="87"/>
        <v>213.68421052631564</v>
      </c>
      <c r="BS84">
        <f t="shared" si="87"/>
        <v>217.36842105263142</v>
      </c>
      <c r="BT84">
        <f t="shared" si="87"/>
        <v>221.0526315789472</v>
      </c>
      <c r="BU84">
        <f t="shared" si="87"/>
        <v>224.73684210526298</v>
      </c>
      <c r="BV84">
        <f t="shared" si="87"/>
        <v>228.42105263157876</v>
      </c>
      <c r="BW84">
        <f t="shared" si="87"/>
        <v>232.10526315789454</v>
      </c>
      <c r="BX84">
        <f t="shared" si="87"/>
        <v>235.78947368421032</v>
      </c>
      <c r="BY84">
        <f t="shared" si="87"/>
        <v>239.4736842105261</v>
      </c>
      <c r="BZ84">
        <f t="shared" ref="BZ84:DU84" si="88">BY84+$I85/114</f>
        <v>243.15789473684188</v>
      </c>
      <c r="CA84">
        <f t="shared" si="88"/>
        <v>246.84210526315766</v>
      </c>
      <c r="CB84">
        <f t="shared" si="88"/>
        <v>250.52631578947344</v>
      </c>
      <c r="CC84">
        <f t="shared" si="88"/>
        <v>254.21052631578922</v>
      </c>
      <c r="CD84">
        <f t="shared" si="88"/>
        <v>257.89473684210503</v>
      </c>
      <c r="CE84">
        <f t="shared" si="88"/>
        <v>261.57894736842081</v>
      </c>
      <c r="CF84">
        <f t="shared" si="88"/>
        <v>265.26315789473659</v>
      </c>
      <c r="CG84">
        <f t="shared" si="88"/>
        <v>268.94736842105237</v>
      </c>
      <c r="CH84">
        <f t="shared" si="88"/>
        <v>272.63157894736815</v>
      </c>
      <c r="CI84">
        <f t="shared" si="88"/>
        <v>276.31578947368394</v>
      </c>
      <c r="CJ84">
        <f t="shared" si="88"/>
        <v>279.99999999999972</v>
      </c>
      <c r="CK84">
        <f t="shared" si="88"/>
        <v>283.6842105263155</v>
      </c>
      <c r="CL84">
        <f t="shared" si="88"/>
        <v>287.36842105263128</v>
      </c>
      <c r="CM84">
        <f t="shared" si="88"/>
        <v>291.05263157894706</v>
      </c>
      <c r="CN84">
        <f t="shared" si="88"/>
        <v>294.73684210526284</v>
      </c>
      <c r="CO84">
        <f t="shared" si="88"/>
        <v>298.42105263157862</v>
      </c>
      <c r="CP84">
        <f t="shared" si="88"/>
        <v>302.1052631578944</v>
      </c>
      <c r="CQ84">
        <f t="shared" si="88"/>
        <v>305.78947368421018</v>
      </c>
      <c r="CR84">
        <f t="shared" si="88"/>
        <v>309.47368421052596</v>
      </c>
      <c r="CS84">
        <f t="shared" si="88"/>
        <v>313.15789473684174</v>
      </c>
      <c r="CT84">
        <f t="shared" si="88"/>
        <v>316.84210526315752</v>
      </c>
      <c r="CU84">
        <f t="shared" si="88"/>
        <v>320.5263157894733</v>
      </c>
      <c r="CV84">
        <f t="shared" si="88"/>
        <v>324.21052631578908</v>
      </c>
      <c r="CW84">
        <f t="shared" si="88"/>
        <v>327.89473684210486</v>
      </c>
      <c r="CX84">
        <f t="shared" si="88"/>
        <v>331.57894736842064</v>
      </c>
      <c r="CY84">
        <f t="shared" si="88"/>
        <v>335.26315789473642</v>
      </c>
      <c r="CZ84">
        <f t="shared" si="88"/>
        <v>338.9473684210522</v>
      </c>
      <c r="DA84">
        <f t="shared" si="88"/>
        <v>342.63157894736798</v>
      </c>
      <c r="DB84">
        <f t="shared" si="88"/>
        <v>346.31578947368376</v>
      </c>
      <c r="DC84">
        <f t="shared" si="88"/>
        <v>349.99999999999955</v>
      </c>
      <c r="DD84">
        <f t="shared" si="88"/>
        <v>353.68421052631533</v>
      </c>
      <c r="DE84">
        <f t="shared" si="88"/>
        <v>357.36842105263111</v>
      </c>
      <c r="DF84">
        <f t="shared" si="88"/>
        <v>361.05263157894689</v>
      </c>
      <c r="DG84">
        <f t="shared" si="88"/>
        <v>364.73684210526267</v>
      </c>
      <c r="DH84">
        <f t="shared" si="88"/>
        <v>368.42105263157845</v>
      </c>
      <c r="DI84">
        <f t="shared" si="88"/>
        <v>372.10526315789423</v>
      </c>
      <c r="DJ84">
        <f t="shared" si="88"/>
        <v>375.78947368421001</v>
      </c>
      <c r="DK84">
        <f t="shared" si="88"/>
        <v>379.47368421052579</v>
      </c>
      <c r="DL84">
        <f t="shared" si="88"/>
        <v>383.15789473684157</v>
      </c>
      <c r="DM84">
        <f t="shared" si="88"/>
        <v>386.84210526315735</v>
      </c>
      <c r="DN84">
        <f t="shared" si="88"/>
        <v>390.52631578947313</v>
      </c>
      <c r="DO84">
        <f t="shared" si="88"/>
        <v>394.21052631578891</v>
      </c>
      <c r="DP84">
        <f t="shared" si="88"/>
        <v>397.89473684210469</v>
      </c>
      <c r="DQ84">
        <f t="shared" si="88"/>
        <v>401.57894736842047</v>
      </c>
      <c r="DR84">
        <f t="shared" si="88"/>
        <v>405.26315789473625</v>
      </c>
      <c r="DS84">
        <f t="shared" si="88"/>
        <v>408.94736842105203</v>
      </c>
      <c r="DT84">
        <f t="shared" si="88"/>
        <v>412.63157894736781</v>
      </c>
      <c r="DU84">
        <f t="shared" si="88"/>
        <v>416.31578947368359</v>
      </c>
      <c r="DV84">
        <f>DU84+$I85/114</f>
        <v>419.99999999999937</v>
      </c>
    </row>
    <row r="85" spans="2:261" x14ac:dyDescent="0.45">
      <c r="B85">
        <v>21</v>
      </c>
      <c r="C85" t="s">
        <v>0</v>
      </c>
      <c r="D85">
        <v>9</v>
      </c>
      <c r="E85">
        <v>0</v>
      </c>
      <c r="F85">
        <v>1</v>
      </c>
      <c r="G85">
        <v>25</v>
      </c>
      <c r="H85">
        <v>0</v>
      </c>
      <c r="I85">
        <v>420</v>
      </c>
      <c r="J85">
        <v>0</v>
      </c>
      <c r="K85" t="s">
        <v>1</v>
      </c>
      <c r="L85">
        <v>29</v>
      </c>
      <c r="M85">
        <v>32</v>
      </c>
      <c r="N85">
        <v>44</v>
      </c>
      <c r="O85">
        <v>26</v>
      </c>
      <c r="P85">
        <v>23</v>
      </c>
      <c r="Q85">
        <v>14</v>
      </c>
      <c r="R85">
        <v>34</v>
      </c>
      <c r="S85">
        <v>22</v>
      </c>
      <c r="T85">
        <v>27</v>
      </c>
      <c r="U85">
        <v>23</v>
      </c>
      <c r="V85">
        <v>35</v>
      </c>
      <c r="W85">
        <v>35</v>
      </c>
      <c r="X85">
        <v>27</v>
      </c>
      <c r="Y85">
        <v>26</v>
      </c>
      <c r="Z85">
        <v>19</v>
      </c>
      <c r="AA85">
        <v>31</v>
      </c>
      <c r="AB85">
        <v>27</v>
      </c>
      <c r="AC85">
        <v>35</v>
      </c>
      <c r="AD85">
        <v>51</v>
      </c>
      <c r="AE85">
        <v>15</v>
      </c>
      <c r="AF85">
        <v>27</v>
      </c>
      <c r="AG85">
        <v>32</v>
      </c>
      <c r="AH85">
        <v>29</v>
      </c>
      <c r="AI85">
        <v>27</v>
      </c>
      <c r="AJ85">
        <v>32</v>
      </c>
      <c r="AK85">
        <v>26</v>
      </c>
      <c r="AL85">
        <v>22</v>
      </c>
      <c r="AM85">
        <v>31</v>
      </c>
      <c r="AN85">
        <v>33</v>
      </c>
      <c r="AO85">
        <v>30</v>
      </c>
      <c r="AP85">
        <v>31</v>
      </c>
      <c r="AQ85">
        <v>32</v>
      </c>
      <c r="AR85">
        <v>33</v>
      </c>
      <c r="AS85">
        <v>23</v>
      </c>
      <c r="AT85">
        <v>32</v>
      </c>
      <c r="AU85">
        <v>37</v>
      </c>
      <c r="AV85">
        <v>30</v>
      </c>
      <c r="AW85">
        <v>25</v>
      </c>
      <c r="AX85">
        <v>31</v>
      </c>
      <c r="AY85">
        <v>29</v>
      </c>
      <c r="AZ85">
        <v>19</v>
      </c>
      <c r="BA85">
        <v>32</v>
      </c>
      <c r="BB85">
        <v>35</v>
      </c>
      <c r="BC85">
        <v>44</v>
      </c>
      <c r="BD85">
        <v>34</v>
      </c>
      <c r="BE85">
        <v>34</v>
      </c>
      <c r="BF85">
        <v>33</v>
      </c>
      <c r="BG85">
        <v>19</v>
      </c>
      <c r="BH85">
        <v>35</v>
      </c>
      <c r="BI85">
        <v>22</v>
      </c>
      <c r="BJ85">
        <v>39</v>
      </c>
      <c r="BK85">
        <v>22</v>
      </c>
      <c r="BL85">
        <v>43</v>
      </c>
      <c r="BM85">
        <v>25</v>
      </c>
      <c r="BN85">
        <v>35</v>
      </c>
      <c r="BO85">
        <v>27</v>
      </c>
      <c r="BP85">
        <v>20</v>
      </c>
      <c r="BQ85">
        <v>12</v>
      </c>
      <c r="BR85">
        <v>29</v>
      </c>
      <c r="BS85">
        <v>22</v>
      </c>
      <c r="BT85">
        <v>26</v>
      </c>
      <c r="BU85">
        <v>26</v>
      </c>
      <c r="BV85">
        <v>35</v>
      </c>
      <c r="BW85">
        <v>39</v>
      </c>
      <c r="BX85">
        <v>22</v>
      </c>
      <c r="BY85">
        <v>27</v>
      </c>
      <c r="BZ85">
        <v>26</v>
      </c>
      <c r="CA85">
        <v>31</v>
      </c>
      <c r="CB85">
        <v>47</v>
      </c>
      <c r="CC85">
        <v>26</v>
      </c>
      <c r="CD85">
        <v>30</v>
      </c>
      <c r="CE85">
        <v>30</v>
      </c>
      <c r="CF85">
        <v>38</v>
      </c>
      <c r="CG85">
        <v>51</v>
      </c>
      <c r="CH85">
        <v>32</v>
      </c>
      <c r="CI85">
        <v>36</v>
      </c>
      <c r="CJ85">
        <v>23</v>
      </c>
      <c r="CK85">
        <v>32</v>
      </c>
      <c r="CL85">
        <v>43</v>
      </c>
      <c r="CM85">
        <v>37</v>
      </c>
      <c r="CN85">
        <v>31</v>
      </c>
      <c r="CO85">
        <v>35</v>
      </c>
      <c r="CP85">
        <v>26</v>
      </c>
      <c r="CQ85">
        <v>25</v>
      </c>
      <c r="CR85">
        <v>25</v>
      </c>
      <c r="CS85">
        <v>38</v>
      </c>
      <c r="CT85">
        <v>32</v>
      </c>
      <c r="CU85">
        <v>42</v>
      </c>
      <c r="CV85">
        <v>37</v>
      </c>
      <c r="CW85">
        <v>42</v>
      </c>
      <c r="CX85">
        <v>49</v>
      </c>
      <c r="CY85">
        <v>51</v>
      </c>
      <c r="CZ85">
        <v>61</v>
      </c>
      <c r="DA85">
        <v>63</v>
      </c>
      <c r="DB85">
        <v>61</v>
      </c>
      <c r="DC85">
        <v>60</v>
      </c>
      <c r="DD85">
        <v>86</v>
      </c>
      <c r="DE85">
        <v>99</v>
      </c>
      <c r="DF85">
        <v>89</v>
      </c>
      <c r="DG85">
        <v>103</v>
      </c>
      <c r="DH85">
        <v>124</v>
      </c>
      <c r="DI85">
        <v>103</v>
      </c>
      <c r="DJ85">
        <v>119</v>
      </c>
      <c r="DK85">
        <v>118</v>
      </c>
      <c r="DL85">
        <v>172</v>
      </c>
      <c r="DM85">
        <v>155</v>
      </c>
      <c r="DN85">
        <v>185</v>
      </c>
      <c r="DO85">
        <v>199</v>
      </c>
      <c r="DP85">
        <v>194</v>
      </c>
      <c r="DQ85">
        <v>246</v>
      </c>
      <c r="DR85">
        <v>250</v>
      </c>
      <c r="DS85">
        <v>315</v>
      </c>
      <c r="DT85">
        <v>328</v>
      </c>
      <c r="DU85">
        <v>375</v>
      </c>
      <c r="DV85">
        <v>416</v>
      </c>
      <c r="DW85">
        <v>421</v>
      </c>
      <c r="DX85">
        <v>448</v>
      </c>
      <c r="DY85">
        <v>413</v>
      </c>
      <c r="DZ85">
        <v>441</v>
      </c>
      <c r="EA85">
        <v>466</v>
      </c>
      <c r="EB85">
        <v>462</v>
      </c>
      <c r="EC85">
        <v>464</v>
      </c>
      <c r="ED85">
        <v>430</v>
      </c>
      <c r="EE85">
        <v>454</v>
      </c>
      <c r="EF85">
        <v>436</v>
      </c>
      <c r="EG85">
        <v>449</v>
      </c>
      <c r="EH85">
        <v>446</v>
      </c>
      <c r="EI85">
        <v>445</v>
      </c>
      <c r="EJ85">
        <v>469</v>
      </c>
      <c r="EK85">
        <v>439</v>
      </c>
      <c r="EL85">
        <v>447</v>
      </c>
      <c r="EM85">
        <v>508</v>
      </c>
      <c r="EN85">
        <v>463</v>
      </c>
      <c r="EO85">
        <v>420</v>
      </c>
      <c r="EP85">
        <v>422</v>
      </c>
      <c r="EQ85">
        <v>433</v>
      </c>
      <c r="ER85">
        <v>437</v>
      </c>
      <c r="ES85">
        <v>472</v>
      </c>
      <c r="ET85">
        <v>466</v>
      </c>
      <c r="EU85">
        <v>423</v>
      </c>
      <c r="EV85">
        <v>504</v>
      </c>
      <c r="EW85">
        <v>454</v>
      </c>
      <c r="EX85">
        <v>434</v>
      </c>
      <c r="EY85">
        <v>449</v>
      </c>
      <c r="EZ85">
        <v>455</v>
      </c>
      <c r="FA85">
        <v>484</v>
      </c>
      <c r="FB85">
        <v>455</v>
      </c>
      <c r="FC85">
        <v>483</v>
      </c>
      <c r="FD85">
        <v>425</v>
      </c>
      <c r="FE85">
        <v>448</v>
      </c>
      <c r="FF85">
        <v>418</v>
      </c>
      <c r="FG85">
        <v>401</v>
      </c>
      <c r="FH85">
        <v>442</v>
      </c>
      <c r="FI85">
        <v>418</v>
      </c>
      <c r="FJ85">
        <v>439</v>
      </c>
      <c r="FK85">
        <v>437</v>
      </c>
      <c r="FL85">
        <v>404</v>
      </c>
      <c r="FM85">
        <v>414</v>
      </c>
      <c r="FN85">
        <v>427</v>
      </c>
      <c r="FO85">
        <v>419</v>
      </c>
      <c r="FP85">
        <v>474</v>
      </c>
      <c r="FQ85">
        <v>441</v>
      </c>
      <c r="FR85">
        <v>460</v>
      </c>
      <c r="FS85">
        <v>428</v>
      </c>
      <c r="FT85">
        <v>439</v>
      </c>
      <c r="FU85">
        <v>456</v>
      </c>
      <c r="FV85">
        <v>459</v>
      </c>
      <c r="FW85">
        <v>400</v>
      </c>
      <c r="FX85">
        <v>458</v>
      </c>
      <c r="FY85">
        <v>463</v>
      </c>
      <c r="FZ85">
        <v>446</v>
      </c>
      <c r="GA85">
        <v>430</v>
      </c>
      <c r="GB85">
        <v>426</v>
      </c>
      <c r="GC85">
        <v>458</v>
      </c>
      <c r="GD85">
        <v>432</v>
      </c>
      <c r="GE85">
        <v>458</v>
      </c>
      <c r="GF85">
        <v>462</v>
      </c>
      <c r="GG85">
        <v>457</v>
      </c>
      <c r="GH85">
        <v>406</v>
      </c>
      <c r="GI85">
        <v>469</v>
      </c>
      <c r="GJ85">
        <v>423</v>
      </c>
      <c r="GK85">
        <v>419</v>
      </c>
      <c r="GL85">
        <v>446</v>
      </c>
      <c r="GM85">
        <v>463</v>
      </c>
      <c r="GN85">
        <v>406</v>
      </c>
      <c r="GO85">
        <v>447</v>
      </c>
      <c r="GP85">
        <v>440</v>
      </c>
      <c r="GQ85">
        <v>406</v>
      </c>
      <c r="GR85">
        <v>463</v>
      </c>
      <c r="GS85">
        <v>415</v>
      </c>
      <c r="GT85">
        <v>417</v>
      </c>
      <c r="GU85">
        <v>455</v>
      </c>
      <c r="GV85">
        <v>459</v>
      </c>
      <c r="GW85">
        <v>457</v>
      </c>
      <c r="GX85">
        <v>439</v>
      </c>
      <c r="GY85">
        <v>423</v>
      </c>
      <c r="GZ85">
        <v>406</v>
      </c>
      <c r="HA85">
        <v>457</v>
      </c>
      <c r="HB85">
        <v>442</v>
      </c>
      <c r="HC85">
        <v>482</v>
      </c>
      <c r="HD85">
        <v>426</v>
      </c>
      <c r="HE85">
        <v>399</v>
      </c>
      <c r="HF85">
        <v>415</v>
      </c>
      <c r="HG85">
        <v>452</v>
      </c>
      <c r="HH85">
        <v>421</v>
      </c>
      <c r="HI85">
        <v>406</v>
      </c>
      <c r="HJ85">
        <v>434</v>
      </c>
      <c r="HK85">
        <v>404</v>
      </c>
      <c r="HL85">
        <v>436</v>
      </c>
      <c r="HM85">
        <v>419</v>
      </c>
      <c r="HN85">
        <v>434</v>
      </c>
      <c r="HO85">
        <v>398</v>
      </c>
      <c r="HP85">
        <v>405</v>
      </c>
      <c r="HQ85">
        <v>444</v>
      </c>
      <c r="HR85">
        <v>444</v>
      </c>
      <c r="HS85">
        <v>492</v>
      </c>
      <c r="HT85">
        <v>407</v>
      </c>
      <c r="HU85">
        <v>417</v>
      </c>
      <c r="HV85">
        <v>412</v>
      </c>
      <c r="HW85">
        <v>373</v>
      </c>
      <c r="HX85">
        <v>427</v>
      </c>
      <c r="HY85">
        <v>430</v>
      </c>
      <c r="HZ85">
        <v>392</v>
      </c>
      <c r="IA85">
        <v>443</v>
      </c>
      <c r="IB85">
        <v>368</v>
      </c>
      <c r="IC85">
        <v>440</v>
      </c>
      <c r="ID85">
        <v>426</v>
      </c>
      <c r="IE85">
        <v>443</v>
      </c>
      <c r="IF85">
        <v>464</v>
      </c>
      <c r="IG85">
        <v>437</v>
      </c>
      <c r="IH85">
        <v>422</v>
      </c>
      <c r="II85">
        <v>429</v>
      </c>
      <c r="IJ85">
        <v>442</v>
      </c>
      <c r="IK85">
        <v>399</v>
      </c>
      <c r="IL85">
        <v>399</v>
      </c>
      <c r="IM85">
        <v>430</v>
      </c>
      <c r="IN85">
        <v>396</v>
      </c>
      <c r="IO85">
        <v>414</v>
      </c>
      <c r="IP85">
        <v>453</v>
      </c>
      <c r="IQ85">
        <v>420</v>
      </c>
      <c r="IR85">
        <v>405</v>
      </c>
      <c r="IS85">
        <v>406</v>
      </c>
      <c r="IT85">
        <v>416</v>
      </c>
      <c r="IU85">
        <v>425</v>
      </c>
      <c r="IV85">
        <v>420</v>
      </c>
      <c r="IW85">
        <v>413</v>
      </c>
      <c r="IX85">
        <v>425</v>
      </c>
      <c r="IY85">
        <v>433</v>
      </c>
      <c r="IZ85">
        <v>436</v>
      </c>
      <c r="JA85">
        <v>423</v>
      </c>
    </row>
    <row r="86" spans="2:261" x14ac:dyDescent="0.45">
      <c r="K86" t="s">
        <v>2</v>
      </c>
      <c r="L86">
        <v>0</v>
      </c>
      <c r="M86">
        <f>L86+$I87/117</f>
        <v>3.7606837606837606</v>
      </c>
      <c r="N86">
        <f t="shared" ref="N86:BY86" si="89">M86+$I87/117</f>
        <v>7.5213675213675213</v>
      </c>
      <c r="O86">
        <f t="shared" si="89"/>
        <v>11.282051282051281</v>
      </c>
      <c r="P86">
        <f t="shared" si="89"/>
        <v>15.042735042735043</v>
      </c>
      <c r="Q86">
        <f t="shared" si="89"/>
        <v>18.803418803418804</v>
      </c>
      <c r="R86">
        <f t="shared" si="89"/>
        <v>22.564102564102566</v>
      </c>
      <c r="S86">
        <f t="shared" si="89"/>
        <v>26.324786324786327</v>
      </c>
      <c r="T86">
        <f t="shared" si="89"/>
        <v>30.085470085470089</v>
      </c>
      <c r="U86">
        <f t="shared" si="89"/>
        <v>33.846153846153847</v>
      </c>
      <c r="V86">
        <f t="shared" si="89"/>
        <v>37.606837606837608</v>
      </c>
      <c r="W86">
        <f t="shared" si="89"/>
        <v>41.36752136752137</v>
      </c>
      <c r="X86">
        <f t="shared" si="89"/>
        <v>45.128205128205131</v>
      </c>
      <c r="Y86">
        <f t="shared" si="89"/>
        <v>48.888888888888893</v>
      </c>
      <c r="Z86">
        <f t="shared" si="89"/>
        <v>52.649572649572654</v>
      </c>
      <c r="AA86">
        <f t="shared" si="89"/>
        <v>56.410256410256416</v>
      </c>
      <c r="AB86">
        <f t="shared" si="89"/>
        <v>60.170940170940177</v>
      </c>
      <c r="AC86">
        <f t="shared" si="89"/>
        <v>63.931623931623939</v>
      </c>
      <c r="AD86">
        <f t="shared" si="89"/>
        <v>67.692307692307693</v>
      </c>
      <c r="AE86">
        <f t="shared" si="89"/>
        <v>71.452991452991455</v>
      </c>
      <c r="AF86">
        <f t="shared" si="89"/>
        <v>75.213675213675216</v>
      </c>
      <c r="AG86">
        <f t="shared" si="89"/>
        <v>78.974358974358978</v>
      </c>
      <c r="AH86">
        <f t="shared" si="89"/>
        <v>82.73504273504274</v>
      </c>
      <c r="AI86">
        <f t="shared" si="89"/>
        <v>86.495726495726501</v>
      </c>
      <c r="AJ86">
        <f t="shared" si="89"/>
        <v>90.256410256410263</v>
      </c>
      <c r="AK86">
        <f t="shared" si="89"/>
        <v>94.017094017094024</v>
      </c>
      <c r="AL86">
        <f t="shared" si="89"/>
        <v>97.777777777777786</v>
      </c>
      <c r="AM86">
        <f t="shared" si="89"/>
        <v>101.53846153846155</v>
      </c>
      <c r="AN86">
        <f t="shared" si="89"/>
        <v>105.29914529914531</v>
      </c>
      <c r="AO86">
        <f t="shared" si="89"/>
        <v>109.05982905982907</v>
      </c>
      <c r="AP86">
        <f t="shared" si="89"/>
        <v>112.82051282051283</v>
      </c>
      <c r="AQ86">
        <f t="shared" si="89"/>
        <v>116.58119658119659</v>
      </c>
      <c r="AR86">
        <f t="shared" si="89"/>
        <v>120.34188034188035</v>
      </c>
      <c r="AS86">
        <f t="shared" si="89"/>
        <v>124.10256410256412</v>
      </c>
      <c r="AT86">
        <f t="shared" si="89"/>
        <v>127.86324786324788</v>
      </c>
      <c r="AU86">
        <f t="shared" si="89"/>
        <v>131.62393162393164</v>
      </c>
      <c r="AV86">
        <f t="shared" si="89"/>
        <v>135.38461538461539</v>
      </c>
      <c r="AW86">
        <f t="shared" si="89"/>
        <v>139.14529914529913</v>
      </c>
      <c r="AX86">
        <f t="shared" si="89"/>
        <v>142.90598290598288</v>
      </c>
      <c r="AY86">
        <f t="shared" si="89"/>
        <v>146.66666666666663</v>
      </c>
      <c r="AZ86">
        <f t="shared" si="89"/>
        <v>150.42735042735038</v>
      </c>
      <c r="BA86">
        <f t="shared" si="89"/>
        <v>154.18803418803412</v>
      </c>
      <c r="BB86">
        <f t="shared" si="89"/>
        <v>157.94871794871787</v>
      </c>
      <c r="BC86">
        <f t="shared" si="89"/>
        <v>161.70940170940162</v>
      </c>
      <c r="BD86">
        <f t="shared" si="89"/>
        <v>165.47008547008537</v>
      </c>
      <c r="BE86">
        <f t="shared" si="89"/>
        <v>169.23076923076911</v>
      </c>
      <c r="BF86">
        <f t="shared" si="89"/>
        <v>172.99145299145286</v>
      </c>
      <c r="BG86">
        <f t="shared" si="89"/>
        <v>176.75213675213661</v>
      </c>
      <c r="BH86">
        <f t="shared" si="89"/>
        <v>180.51282051282035</v>
      </c>
      <c r="BI86">
        <f t="shared" si="89"/>
        <v>184.2735042735041</v>
      </c>
      <c r="BJ86">
        <f t="shared" si="89"/>
        <v>188.03418803418785</v>
      </c>
      <c r="BK86">
        <f t="shared" si="89"/>
        <v>191.7948717948716</v>
      </c>
      <c r="BL86">
        <f t="shared" si="89"/>
        <v>195.55555555555534</v>
      </c>
      <c r="BM86">
        <f t="shared" si="89"/>
        <v>199.31623931623909</v>
      </c>
      <c r="BN86">
        <f t="shared" si="89"/>
        <v>203.07692307692284</v>
      </c>
      <c r="BO86">
        <f t="shared" si="89"/>
        <v>206.83760683760659</v>
      </c>
      <c r="BP86">
        <f t="shared" si="89"/>
        <v>210.59829059829033</v>
      </c>
      <c r="BQ86">
        <f t="shared" si="89"/>
        <v>214.35897435897408</v>
      </c>
      <c r="BR86">
        <f t="shared" si="89"/>
        <v>218.11965811965783</v>
      </c>
      <c r="BS86">
        <f t="shared" si="89"/>
        <v>221.88034188034158</v>
      </c>
      <c r="BT86">
        <f t="shared" si="89"/>
        <v>225.64102564102532</v>
      </c>
      <c r="BU86">
        <f t="shared" si="89"/>
        <v>229.40170940170907</v>
      </c>
      <c r="BV86">
        <f t="shared" si="89"/>
        <v>233.16239316239282</v>
      </c>
      <c r="BW86">
        <f t="shared" si="89"/>
        <v>236.92307692307656</v>
      </c>
      <c r="BX86">
        <f t="shared" si="89"/>
        <v>240.68376068376031</v>
      </c>
      <c r="BY86">
        <f t="shared" si="89"/>
        <v>244.44444444444406</v>
      </c>
      <c r="BZ86">
        <f t="shared" ref="BZ86:DY86" si="90">BY86+$I87/117</f>
        <v>248.20512820512781</v>
      </c>
      <c r="CA86">
        <f t="shared" si="90"/>
        <v>251.96581196581155</v>
      </c>
      <c r="CB86">
        <f t="shared" si="90"/>
        <v>255.7264957264953</v>
      </c>
      <c r="CC86">
        <f t="shared" si="90"/>
        <v>259.48717948717905</v>
      </c>
      <c r="CD86">
        <f t="shared" si="90"/>
        <v>263.24786324786282</v>
      </c>
      <c r="CE86">
        <f t="shared" si="90"/>
        <v>267.0085470085466</v>
      </c>
      <c r="CF86">
        <f t="shared" si="90"/>
        <v>270.76923076923038</v>
      </c>
      <c r="CG86">
        <f t="shared" si="90"/>
        <v>274.52991452991415</v>
      </c>
      <c r="CH86">
        <f t="shared" si="90"/>
        <v>278.29059829059793</v>
      </c>
      <c r="CI86">
        <f t="shared" si="90"/>
        <v>282.0512820512817</v>
      </c>
      <c r="CJ86">
        <f t="shared" si="90"/>
        <v>285.81196581196548</v>
      </c>
      <c r="CK86">
        <f t="shared" si="90"/>
        <v>289.57264957264925</v>
      </c>
      <c r="CL86">
        <f t="shared" si="90"/>
        <v>293.33333333333303</v>
      </c>
      <c r="CM86">
        <f t="shared" si="90"/>
        <v>297.09401709401681</v>
      </c>
      <c r="CN86">
        <f t="shared" si="90"/>
        <v>300.85470085470058</v>
      </c>
      <c r="CO86">
        <f t="shared" si="90"/>
        <v>304.61538461538436</v>
      </c>
      <c r="CP86">
        <f t="shared" si="90"/>
        <v>308.37606837606813</v>
      </c>
      <c r="CQ86">
        <f t="shared" si="90"/>
        <v>312.13675213675191</v>
      </c>
      <c r="CR86">
        <f t="shared" si="90"/>
        <v>315.89743589743568</v>
      </c>
      <c r="CS86">
        <f t="shared" si="90"/>
        <v>319.65811965811946</v>
      </c>
      <c r="CT86">
        <f t="shared" si="90"/>
        <v>323.41880341880324</v>
      </c>
      <c r="CU86">
        <f t="shared" si="90"/>
        <v>327.17948717948701</v>
      </c>
      <c r="CV86">
        <f t="shared" si="90"/>
        <v>330.94017094017079</v>
      </c>
      <c r="CW86">
        <f t="shared" si="90"/>
        <v>334.70085470085456</v>
      </c>
      <c r="CX86">
        <f t="shared" si="90"/>
        <v>338.46153846153834</v>
      </c>
      <c r="CY86">
        <f t="shared" si="90"/>
        <v>342.22222222222211</v>
      </c>
      <c r="CZ86">
        <f t="shared" si="90"/>
        <v>345.98290598290589</v>
      </c>
      <c r="DA86">
        <f t="shared" si="90"/>
        <v>349.74358974358967</v>
      </c>
      <c r="DB86">
        <f t="shared" si="90"/>
        <v>353.50427350427344</v>
      </c>
      <c r="DC86">
        <f t="shared" si="90"/>
        <v>357.26495726495722</v>
      </c>
      <c r="DD86">
        <f t="shared" si="90"/>
        <v>361.02564102564099</v>
      </c>
      <c r="DE86">
        <f t="shared" si="90"/>
        <v>364.78632478632477</v>
      </c>
      <c r="DF86">
        <f t="shared" si="90"/>
        <v>368.54700854700855</v>
      </c>
      <c r="DG86">
        <f t="shared" si="90"/>
        <v>372.30769230769232</v>
      </c>
      <c r="DH86">
        <f t="shared" si="90"/>
        <v>376.0683760683761</v>
      </c>
      <c r="DI86">
        <f t="shared" si="90"/>
        <v>379.82905982905987</v>
      </c>
      <c r="DJ86">
        <f t="shared" si="90"/>
        <v>383.58974358974365</v>
      </c>
      <c r="DK86">
        <f t="shared" si="90"/>
        <v>387.35042735042742</v>
      </c>
      <c r="DL86">
        <f t="shared" si="90"/>
        <v>391.1111111111112</v>
      </c>
      <c r="DM86">
        <f t="shared" si="90"/>
        <v>394.87179487179498</v>
      </c>
      <c r="DN86">
        <f t="shared" si="90"/>
        <v>398.63247863247875</v>
      </c>
      <c r="DO86">
        <f t="shared" si="90"/>
        <v>402.39316239316253</v>
      </c>
      <c r="DP86">
        <f t="shared" si="90"/>
        <v>406.1538461538463</v>
      </c>
      <c r="DQ86">
        <f t="shared" si="90"/>
        <v>409.91452991453008</v>
      </c>
      <c r="DR86">
        <f t="shared" si="90"/>
        <v>413.67521367521385</v>
      </c>
      <c r="DS86">
        <f t="shared" si="90"/>
        <v>417.43589743589763</v>
      </c>
      <c r="DT86">
        <f t="shared" si="90"/>
        <v>421.19658119658141</v>
      </c>
      <c r="DU86">
        <f t="shared" si="90"/>
        <v>424.95726495726518</v>
      </c>
      <c r="DV86">
        <f t="shared" si="90"/>
        <v>428.71794871794896</v>
      </c>
      <c r="DW86">
        <f t="shared" si="90"/>
        <v>432.47863247863273</v>
      </c>
      <c r="DX86">
        <f t="shared" si="90"/>
        <v>436.23931623931651</v>
      </c>
      <c r="DY86">
        <f t="shared" si="90"/>
        <v>440.00000000000028</v>
      </c>
    </row>
    <row r="87" spans="2:261" x14ac:dyDescent="0.45">
      <c r="B87">
        <v>22</v>
      </c>
      <c r="C87" t="s">
        <v>0</v>
      </c>
      <c r="D87">
        <v>9</v>
      </c>
      <c r="E87">
        <v>0</v>
      </c>
      <c r="F87">
        <v>1</v>
      </c>
      <c r="G87">
        <v>26</v>
      </c>
      <c r="H87">
        <v>0</v>
      </c>
      <c r="I87">
        <v>440</v>
      </c>
      <c r="J87">
        <v>0</v>
      </c>
      <c r="K87" t="s">
        <v>1</v>
      </c>
      <c r="L87">
        <v>30</v>
      </c>
      <c r="M87">
        <v>36</v>
      </c>
      <c r="N87">
        <v>22</v>
      </c>
      <c r="O87">
        <v>31</v>
      </c>
      <c r="P87">
        <v>25</v>
      </c>
      <c r="Q87">
        <v>39</v>
      </c>
      <c r="R87">
        <v>31</v>
      </c>
      <c r="S87">
        <v>19</v>
      </c>
      <c r="T87">
        <v>14</v>
      </c>
      <c r="U87">
        <v>42</v>
      </c>
      <c r="V87">
        <v>24</v>
      </c>
      <c r="W87">
        <v>22</v>
      </c>
      <c r="X87">
        <v>46</v>
      </c>
      <c r="Y87">
        <v>25</v>
      </c>
      <c r="Z87">
        <v>28</v>
      </c>
      <c r="AA87">
        <v>36</v>
      </c>
      <c r="AB87">
        <v>36</v>
      </c>
      <c r="AC87">
        <v>36</v>
      </c>
      <c r="AD87">
        <v>42</v>
      </c>
      <c r="AE87">
        <v>26</v>
      </c>
      <c r="AF87">
        <v>16</v>
      </c>
      <c r="AG87">
        <v>19</v>
      </c>
      <c r="AH87">
        <v>22</v>
      </c>
      <c r="AI87">
        <v>40</v>
      </c>
      <c r="AJ87">
        <v>35</v>
      </c>
      <c r="AK87">
        <v>19</v>
      </c>
      <c r="AL87">
        <v>35</v>
      </c>
      <c r="AM87">
        <v>24</v>
      </c>
      <c r="AN87">
        <v>48</v>
      </c>
      <c r="AO87">
        <v>43</v>
      </c>
      <c r="AP87">
        <v>25</v>
      </c>
      <c r="AQ87">
        <v>29</v>
      </c>
      <c r="AR87">
        <v>29</v>
      </c>
      <c r="AS87">
        <v>22</v>
      </c>
      <c r="AT87">
        <v>24</v>
      </c>
      <c r="AU87">
        <v>29</v>
      </c>
      <c r="AV87">
        <v>35</v>
      </c>
      <c r="AW87">
        <v>31</v>
      </c>
      <c r="AX87">
        <v>36</v>
      </c>
      <c r="AY87">
        <v>20</v>
      </c>
      <c r="AZ87">
        <v>31</v>
      </c>
      <c r="BA87">
        <v>34</v>
      </c>
      <c r="BB87">
        <v>40</v>
      </c>
      <c r="BC87">
        <v>30</v>
      </c>
      <c r="BD87">
        <v>23</v>
      </c>
      <c r="BE87">
        <v>34</v>
      </c>
      <c r="BF87">
        <v>22</v>
      </c>
      <c r="BG87">
        <v>25</v>
      </c>
      <c r="BH87">
        <v>48</v>
      </c>
      <c r="BI87">
        <v>28</v>
      </c>
      <c r="BJ87">
        <v>18</v>
      </c>
      <c r="BK87">
        <v>30</v>
      </c>
      <c r="BL87">
        <v>31</v>
      </c>
      <c r="BM87">
        <v>23</v>
      </c>
      <c r="BN87">
        <v>31</v>
      </c>
      <c r="BO87">
        <v>29</v>
      </c>
      <c r="BP87">
        <v>26</v>
      </c>
      <c r="BQ87">
        <v>21</v>
      </c>
      <c r="BR87">
        <v>32</v>
      </c>
      <c r="BS87">
        <v>19</v>
      </c>
      <c r="BT87">
        <v>26</v>
      </c>
      <c r="BU87">
        <v>32</v>
      </c>
      <c r="BV87">
        <v>29</v>
      </c>
      <c r="BW87">
        <v>36</v>
      </c>
      <c r="BX87">
        <v>41</v>
      </c>
      <c r="BY87">
        <v>31</v>
      </c>
      <c r="BZ87">
        <v>39</v>
      </c>
      <c r="CA87">
        <v>21</v>
      </c>
      <c r="CB87">
        <v>29</v>
      </c>
      <c r="CC87">
        <v>43</v>
      </c>
      <c r="CD87">
        <v>32</v>
      </c>
      <c r="CE87">
        <v>35</v>
      </c>
      <c r="CF87">
        <v>42</v>
      </c>
      <c r="CG87">
        <v>34</v>
      </c>
      <c r="CH87">
        <v>40</v>
      </c>
      <c r="CI87">
        <v>42</v>
      </c>
      <c r="CJ87">
        <v>37</v>
      </c>
      <c r="CK87">
        <v>46</v>
      </c>
      <c r="CL87">
        <v>37</v>
      </c>
      <c r="CM87">
        <v>34</v>
      </c>
      <c r="CN87">
        <v>42</v>
      </c>
      <c r="CO87">
        <v>29</v>
      </c>
      <c r="CP87">
        <v>54</v>
      </c>
      <c r="CQ87">
        <v>33</v>
      </c>
      <c r="CR87">
        <v>48</v>
      </c>
      <c r="CS87">
        <v>39</v>
      </c>
      <c r="CT87">
        <v>54</v>
      </c>
      <c r="CU87">
        <v>43</v>
      </c>
      <c r="CV87">
        <v>56</v>
      </c>
      <c r="CW87">
        <v>62</v>
      </c>
      <c r="CX87">
        <v>62</v>
      </c>
      <c r="CY87">
        <v>46</v>
      </c>
      <c r="CZ87">
        <v>56</v>
      </c>
      <c r="DA87">
        <v>64</v>
      </c>
      <c r="DB87">
        <v>76</v>
      </c>
      <c r="DC87">
        <v>86</v>
      </c>
      <c r="DD87">
        <v>107</v>
      </c>
      <c r="DE87">
        <v>122</v>
      </c>
      <c r="DF87">
        <v>118</v>
      </c>
      <c r="DG87">
        <v>121</v>
      </c>
      <c r="DH87">
        <v>124</v>
      </c>
      <c r="DI87">
        <v>96</v>
      </c>
      <c r="DJ87">
        <v>159</v>
      </c>
      <c r="DK87">
        <v>152</v>
      </c>
      <c r="DL87">
        <v>198</v>
      </c>
      <c r="DM87">
        <v>205</v>
      </c>
      <c r="DN87">
        <v>211</v>
      </c>
      <c r="DO87">
        <v>223</v>
      </c>
      <c r="DP87">
        <v>250</v>
      </c>
      <c r="DQ87">
        <v>322</v>
      </c>
      <c r="DR87">
        <v>341</v>
      </c>
      <c r="DS87">
        <v>379</v>
      </c>
      <c r="DT87">
        <v>388</v>
      </c>
      <c r="DU87">
        <v>439</v>
      </c>
      <c r="DV87">
        <v>444</v>
      </c>
      <c r="DW87">
        <v>473</v>
      </c>
      <c r="DX87">
        <v>521</v>
      </c>
      <c r="DY87">
        <v>641</v>
      </c>
      <c r="DZ87">
        <v>616</v>
      </c>
      <c r="EA87">
        <v>644</v>
      </c>
      <c r="EB87">
        <v>650</v>
      </c>
      <c r="EC87">
        <v>700</v>
      </c>
      <c r="ED87">
        <v>699</v>
      </c>
      <c r="EE87">
        <v>645</v>
      </c>
      <c r="EF87">
        <v>624</v>
      </c>
      <c r="EG87">
        <v>708</v>
      </c>
      <c r="EH87">
        <v>695</v>
      </c>
      <c r="EI87">
        <v>648</v>
      </c>
      <c r="EJ87">
        <v>606</v>
      </c>
      <c r="EK87">
        <v>695</v>
      </c>
      <c r="EL87">
        <v>624</v>
      </c>
      <c r="EM87">
        <v>670</v>
      </c>
      <c r="EN87">
        <v>650</v>
      </c>
      <c r="EO87">
        <v>650</v>
      </c>
      <c r="EP87">
        <v>668</v>
      </c>
      <c r="EQ87">
        <v>653</v>
      </c>
      <c r="ER87">
        <v>602</v>
      </c>
      <c r="ES87">
        <v>645</v>
      </c>
      <c r="ET87">
        <v>689</v>
      </c>
      <c r="EU87">
        <v>653</v>
      </c>
      <c r="EV87">
        <v>681</v>
      </c>
      <c r="EW87">
        <v>652</v>
      </c>
      <c r="EX87">
        <v>669</v>
      </c>
      <c r="EY87">
        <v>646</v>
      </c>
      <c r="EZ87">
        <v>678</v>
      </c>
      <c r="FA87">
        <v>647</v>
      </c>
      <c r="FB87">
        <v>668</v>
      </c>
      <c r="FC87">
        <v>628</v>
      </c>
      <c r="FD87">
        <v>701</v>
      </c>
      <c r="FE87">
        <v>706</v>
      </c>
      <c r="FF87">
        <v>648</v>
      </c>
      <c r="FG87">
        <v>651</v>
      </c>
      <c r="FH87">
        <v>667</v>
      </c>
      <c r="FI87">
        <v>640</v>
      </c>
      <c r="FJ87">
        <v>673</v>
      </c>
      <c r="FK87">
        <v>655</v>
      </c>
      <c r="FL87">
        <v>633</v>
      </c>
      <c r="FM87">
        <v>660</v>
      </c>
      <c r="FN87">
        <v>589</v>
      </c>
      <c r="FO87">
        <v>657</v>
      </c>
      <c r="FP87">
        <v>670</v>
      </c>
      <c r="FQ87">
        <v>630</v>
      </c>
      <c r="FR87">
        <v>620</v>
      </c>
      <c r="FS87">
        <v>661</v>
      </c>
      <c r="FT87">
        <v>655</v>
      </c>
      <c r="FU87">
        <v>603</v>
      </c>
      <c r="FV87">
        <v>640</v>
      </c>
      <c r="FW87">
        <v>661</v>
      </c>
      <c r="FX87">
        <v>620</v>
      </c>
      <c r="FY87">
        <v>652</v>
      </c>
      <c r="FZ87">
        <v>635</v>
      </c>
      <c r="GA87">
        <v>642</v>
      </c>
      <c r="GB87">
        <v>629</v>
      </c>
      <c r="GC87">
        <v>642</v>
      </c>
      <c r="GD87">
        <v>641</v>
      </c>
      <c r="GE87">
        <v>694</v>
      </c>
      <c r="GF87">
        <v>623</v>
      </c>
      <c r="GG87">
        <v>643</v>
      </c>
      <c r="GH87">
        <v>625</v>
      </c>
      <c r="GI87">
        <v>656</v>
      </c>
      <c r="GJ87">
        <v>659</v>
      </c>
      <c r="GK87">
        <v>630</v>
      </c>
      <c r="GL87">
        <v>649</v>
      </c>
      <c r="GM87">
        <v>661</v>
      </c>
      <c r="GN87">
        <v>653</v>
      </c>
      <c r="GO87">
        <v>617</v>
      </c>
      <c r="GP87">
        <v>645</v>
      </c>
      <c r="GQ87">
        <v>637</v>
      </c>
      <c r="GR87">
        <v>673</v>
      </c>
      <c r="GS87">
        <v>643</v>
      </c>
      <c r="GT87">
        <v>728</v>
      </c>
      <c r="GU87">
        <v>671</v>
      </c>
      <c r="GV87">
        <v>643</v>
      </c>
      <c r="GW87">
        <v>611</v>
      </c>
      <c r="GX87">
        <v>626</v>
      </c>
      <c r="GY87">
        <v>654</v>
      </c>
      <c r="GZ87">
        <v>614</v>
      </c>
      <c r="HA87">
        <v>615</v>
      </c>
      <c r="HB87">
        <v>639</v>
      </c>
      <c r="HC87">
        <v>646</v>
      </c>
      <c r="HD87">
        <v>659</v>
      </c>
      <c r="HE87">
        <v>641</v>
      </c>
      <c r="HF87">
        <v>626</v>
      </c>
      <c r="HG87">
        <v>631</v>
      </c>
      <c r="HH87">
        <v>688</v>
      </c>
      <c r="HI87">
        <v>662</v>
      </c>
      <c r="HJ87">
        <v>629</v>
      </c>
      <c r="HK87">
        <v>632</v>
      </c>
      <c r="HL87">
        <v>617</v>
      </c>
      <c r="HM87">
        <v>664</v>
      </c>
      <c r="HN87">
        <v>651</v>
      </c>
      <c r="HO87">
        <v>688</v>
      </c>
      <c r="HP87">
        <v>658</v>
      </c>
      <c r="HQ87">
        <v>661</v>
      </c>
      <c r="HR87">
        <v>633</v>
      </c>
      <c r="HS87">
        <v>732</v>
      </c>
      <c r="HT87">
        <v>654</v>
      </c>
      <c r="HU87">
        <v>650</v>
      </c>
      <c r="HV87">
        <v>642</v>
      </c>
      <c r="HW87">
        <v>690</v>
      </c>
      <c r="HX87">
        <v>665</v>
      </c>
      <c r="HY87">
        <v>623</v>
      </c>
      <c r="HZ87">
        <v>617</v>
      </c>
      <c r="IA87">
        <v>651</v>
      </c>
      <c r="IB87">
        <v>641</v>
      </c>
      <c r="IC87">
        <v>669</v>
      </c>
      <c r="ID87">
        <v>622</v>
      </c>
      <c r="IE87">
        <v>669</v>
      </c>
      <c r="IF87">
        <v>620</v>
      </c>
      <c r="IG87">
        <v>663</v>
      </c>
      <c r="IH87">
        <v>619</v>
      </c>
      <c r="II87">
        <v>657</v>
      </c>
      <c r="IJ87">
        <v>612</v>
      </c>
      <c r="IK87">
        <v>633</v>
      </c>
      <c r="IL87">
        <v>635</v>
      </c>
      <c r="IM87">
        <v>693</v>
      </c>
      <c r="IN87">
        <v>665</v>
      </c>
      <c r="IO87">
        <v>656</v>
      </c>
      <c r="IP87">
        <v>700</v>
      </c>
      <c r="IQ87">
        <v>606</v>
      </c>
      <c r="IR87">
        <v>627</v>
      </c>
      <c r="IS87">
        <v>669</v>
      </c>
      <c r="IT87">
        <v>619</v>
      </c>
      <c r="IU87">
        <v>627</v>
      </c>
      <c r="IV87">
        <v>635</v>
      </c>
      <c r="IW87">
        <v>676</v>
      </c>
      <c r="IX87">
        <v>638</v>
      </c>
      <c r="IY87">
        <v>633</v>
      </c>
      <c r="IZ87">
        <v>695</v>
      </c>
      <c r="JA87">
        <v>637</v>
      </c>
    </row>
    <row r="88" spans="2:261" x14ac:dyDescent="0.45">
      <c r="K88" t="s">
        <v>2</v>
      </c>
      <c r="L88">
        <v>0</v>
      </c>
      <c r="M88">
        <f>L88+$I89/120</f>
        <v>3.8333333333333335</v>
      </c>
      <c r="N88">
        <f t="shared" ref="N88:BY88" si="91">M88+$I89/120</f>
        <v>7.666666666666667</v>
      </c>
      <c r="O88">
        <f t="shared" si="91"/>
        <v>11.5</v>
      </c>
      <c r="P88">
        <f t="shared" si="91"/>
        <v>15.333333333333334</v>
      </c>
      <c r="Q88">
        <f t="shared" si="91"/>
        <v>19.166666666666668</v>
      </c>
      <c r="R88">
        <f t="shared" si="91"/>
        <v>23</v>
      </c>
      <c r="S88">
        <f t="shared" si="91"/>
        <v>26.833333333333332</v>
      </c>
      <c r="T88">
        <f t="shared" si="91"/>
        <v>30.666666666666664</v>
      </c>
      <c r="U88">
        <f t="shared" si="91"/>
        <v>34.5</v>
      </c>
      <c r="V88">
        <f t="shared" si="91"/>
        <v>38.333333333333336</v>
      </c>
      <c r="W88">
        <f t="shared" si="91"/>
        <v>42.166666666666671</v>
      </c>
      <c r="X88">
        <f t="shared" si="91"/>
        <v>46.000000000000007</v>
      </c>
      <c r="Y88">
        <f t="shared" si="91"/>
        <v>49.833333333333343</v>
      </c>
      <c r="Z88">
        <f t="shared" si="91"/>
        <v>53.666666666666679</v>
      </c>
      <c r="AA88">
        <f t="shared" si="91"/>
        <v>57.500000000000014</v>
      </c>
      <c r="AB88">
        <f t="shared" si="91"/>
        <v>61.33333333333335</v>
      </c>
      <c r="AC88">
        <f t="shared" si="91"/>
        <v>65.166666666666686</v>
      </c>
      <c r="AD88">
        <f t="shared" si="91"/>
        <v>69.000000000000014</v>
      </c>
      <c r="AE88">
        <f t="shared" si="91"/>
        <v>72.833333333333343</v>
      </c>
      <c r="AF88">
        <f t="shared" si="91"/>
        <v>76.666666666666671</v>
      </c>
      <c r="AG88">
        <f t="shared" si="91"/>
        <v>80.5</v>
      </c>
      <c r="AH88">
        <f t="shared" si="91"/>
        <v>84.333333333333329</v>
      </c>
      <c r="AI88">
        <f t="shared" si="91"/>
        <v>88.166666666666657</v>
      </c>
      <c r="AJ88">
        <f t="shared" si="91"/>
        <v>91.999999999999986</v>
      </c>
      <c r="AK88">
        <f t="shared" si="91"/>
        <v>95.833333333333314</v>
      </c>
      <c r="AL88">
        <f t="shared" si="91"/>
        <v>99.666666666666643</v>
      </c>
      <c r="AM88">
        <f t="shared" si="91"/>
        <v>103.49999999999997</v>
      </c>
      <c r="AN88">
        <f t="shared" si="91"/>
        <v>107.3333333333333</v>
      </c>
      <c r="AO88">
        <f t="shared" si="91"/>
        <v>111.16666666666663</v>
      </c>
      <c r="AP88">
        <f t="shared" si="91"/>
        <v>114.99999999999996</v>
      </c>
      <c r="AQ88">
        <f t="shared" si="91"/>
        <v>118.83333333333329</v>
      </c>
      <c r="AR88">
        <f t="shared" si="91"/>
        <v>122.66666666666661</v>
      </c>
      <c r="AS88">
        <f t="shared" si="91"/>
        <v>126.49999999999994</v>
      </c>
      <c r="AT88">
        <f t="shared" si="91"/>
        <v>130.33333333333329</v>
      </c>
      <c r="AU88">
        <f t="shared" si="91"/>
        <v>134.16666666666663</v>
      </c>
      <c r="AV88">
        <f t="shared" si="91"/>
        <v>137.99999999999997</v>
      </c>
      <c r="AW88">
        <f t="shared" si="91"/>
        <v>141.83333333333331</v>
      </c>
      <c r="AX88">
        <f t="shared" si="91"/>
        <v>145.66666666666666</v>
      </c>
      <c r="AY88">
        <f t="shared" si="91"/>
        <v>149.5</v>
      </c>
      <c r="AZ88">
        <f t="shared" si="91"/>
        <v>153.33333333333334</v>
      </c>
      <c r="BA88">
        <f t="shared" si="91"/>
        <v>157.16666666666669</v>
      </c>
      <c r="BB88">
        <f t="shared" si="91"/>
        <v>161.00000000000003</v>
      </c>
      <c r="BC88">
        <f t="shared" si="91"/>
        <v>164.83333333333337</v>
      </c>
      <c r="BD88">
        <f t="shared" si="91"/>
        <v>168.66666666666671</v>
      </c>
      <c r="BE88">
        <f t="shared" si="91"/>
        <v>172.50000000000006</v>
      </c>
      <c r="BF88">
        <f t="shared" si="91"/>
        <v>176.3333333333334</v>
      </c>
      <c r="BG88">
        <f t="shared" si="91"/>
        <v>180.16666666666674</v>
      </c>
      <c r="BH88">
        <f t="shared" si="91"/>
        <v>184.00000000000009</v>
      </c>
      <c r="BI88">
        <f t="shared" si="91"/>
        <v>187.83333333333343</v>
      </c>
      <c r="BJ88">
        <f t="shared" si="91"/>
        <v>191.66666666666677</v>
      </c>
      <c r="BK88">
        <f t="shared" si="91"/>
        <v>195.50000000000011</v>
      </c>
      <c r="BL88">
        <f t="shared" si="91"/>
        <v>199.33333333333346</v>
      </c>
      <c r="BM88">
        <f t="shared" si="91"/>
        <v>203.1666666666668</v>
      </c>
      <c r="BN88">
        <f t="shared" si="91"/>
        <v>207.00000000000014</v>
      </c>
      <c r="BO88">
        <f t="shared" si="91"/>
        <v>210.83333333333348</v>
      </c>
      <c r="BP88">
        <f t="shared" si="91"/>
        <v>214.66666666666683</v>
      </c>
      <c r="BQ88">
        <f t="shared" si="91"/>
        <v>218.50000000000017</v>
      </c>
      <c r="BR88">
        <f t="shared" si="91"/>
        <v>222.33333333333351</v>
      </c>
      <c r="BS88">
        <f t="shared" si="91"/>
        <v>226.16666666666686</v>
      </c>
      <c r="BT88">
        <f t="shared" si="91"/>
        <v>230.0000000000002</v>
      </c>
      <c r="BU88">
        <f t="shared" si="91"/>
        <v>233.83333333333354</v>
      </c>
      <c r="BV88">
        <f t="shared" si="91"/>
        <v>237.66666666666688</v>
      </c>
      <c r="BW88">
        <f t="shared" si="91"/>
        <v>241.50000000000023</v>
      </c>
      <c r="BX88">
        <f t="shared" si="91"/>
        <v>245.33333333333357</v>
      </c>
      <c r="BY88">
        <f t="shared" si="91"/>
        <v>249.16666666666691</v>
      </c>
      <c r="BZ88">
        <f t="shared" ref="BZ88:EB88" si="92">BY88+$I89/120</f>
        <v>253.00000000000026</v>
      </c>
      <c r="CA88">
        <f t="shared" si="92"/>
        <v>256.8333333333336</v>
      </c>
      <c r="CB88">
        <f t="shared" si="92"/>
        <v>260.66666666666691</v>
      </c>
      <c r="CC88">
        <f t="shared" si="92"/>
        <v>264.50000000000023</v>
      </c>
      <c r="CD88">
        <f t="shared" si="92"/>
        <v>268.33333333333354</v>
      </c>
      <c r="CE88">
        <f t="shared" si="92"/>
        <v>272.16666666666686</v>
      </c>
      <c r="CF88">
        <f t="shared" si="92"/>
        <v>276.00000000000017</v>
      </c>
      <c r="CG88">
        <f t="shared" si="92"/>
        <v>279.83333333333348</v>
      </c>
      <c r="CH88">
        <f t="shared" si="92"/>
        <v>283.6666666666668</v>
      </c>
      <c r="CI88">
        <f t="shared" si="92"/>
        <v>287.50000000000011</v>
      </c>
      <c r="CJ88">
        <f t="shared" si="92"/>
        <v>291.33333333333343</v>
      </c>
      <c r="CK88">
        <f t="shared" si="92"/>
        <v>295.16666666666674</v>
      </c>
      <c r="CL88">
        <f t="shared" si="92"/>
        <v>299.00000000000006</v>
      </c>
      <c r="CM88">
        <f t="shared" si="92"/>
        <v>302.83333333333337</v>
      </c>
      <c r="CN88">
        <f t="shared" si="92"/>
        <v>306.66666666666669</v>
      </c>
      <c r="CO88">
        <f t="shared" si="92"/>
        <v>310.5</v>
      </c>
      <c r="CP88">
        <f t="shared" si="92"/>
        <v>314.33333333333331</v>
      </c>
      <c r="CQ88">
        <f t="shared" si="92"/>
        <v>318.16666666666663</v>
      </c>
      <c r="CR88">
        <f t="shared" si="92"/>
        <v>321.99999999999994</v>
      </c>
      <c r="CS88">
        <f t="shared" si="92"/>
        <v>325.83333333333326</v>
      </c>
      <c r="CT88">
        <f t="shared" si="92"/>
        <v>329.66666666666657</v>
      </c>
      <c r="CU88">
        <f t="shared" si="92"/>
        <v>333.49999999999989</v>
      </c>
      <c r="CV88">
        <f t="shared" si="92"/>
        <v>337.3333333333332</v>
      </c>
      <c r="CW88">
        <f t="shared" si="92"/>
        <v>341.16666666666652</v>
      </c>
      <c r="CX88">
        <f t="shared" si="92"/>
        <v>344.99999999999983</v>
      </c>
      <c r="CY88">
        <f t="shared" si="92"/>
        <v>348.83333333333314</v>
      </c>
      <c r="CZ88">
        <f t="shared" si="92"/>
        <v>352.66666666666646</v>
      </c>
      <c r="DA88">
        <f t="shared" si="92"/>
        <v>356.49999999999977</v>
      </c>
      <c r="DB88">
        <f t="shared" si="92"/>
        <v>360.33333333333309</v>
      </c>
      <c r="DC88">
        <f t="shared" si="92"/>
        <v>364.1666666666664</v>
      </c>
      <c r="DD88">
        <f t="shared" si="92"/>
        <v>367.99999999999972</v>
      </c>
      <c r="DE88">
        <f t="shared" si="92"/>
        <v>371.83333333333303</v>
      </c>
      <c r="DF88">
        <f t="shared" si="92"/>
        <v>375.66666666666634</v>
      </c>
      <c r="DG88">
        <f t="shared" si="92"/>
        <v>379.49999999999966</v>
      </c>
      <c r="DH88">
        <f t="shared" si="92"/>
        <v>383.33333333333297</v>
      </c>
      <c r="DI88">
        <f t="shared" si="92"/>
        <v>387.16666666666629</v>
      </c>
      <c r="DJ88">
        <f t="shared" si="92"/>
        <v>390.9999999999996</v>
      </c>
      <c r="DK88">
        <f t="shared" si="92"/>
        <v>394.83333333333292</v>
      </c>
      <c r="DL88">
        <f t="shared" si="92"/>
        <v>398.66666666666623</v>
      </c>
      <c r="DM88">
        <f t="shared" si="92"/>
        <v>402.49999999999955</v>
      </c>
      <c r="DN88">
        <f t="shared" si="92"/>
        <v>406.33333333333286</v>
      </c>
      <c r="DO88">
        <f t="shared" si="92"/>
        <v>410.16666666666617</v>
      </c>
      <c r="DP88">
        <f t="shared" si="92"/>
        <v>413.99999999999949</v>
      </c>
      <c r="DQ88">
        <f t="shared" si="92"/>
        <v>417.8333333333328</v>
      </c>
      <c r="DR88">
        <f t="shared" si="92"/>
        <v>421.66666666666612</v>
      </c>
      <c r="DS88">
        <f t="shared" si="92"/>
        <v>425.49999999999943</v>
      </c>
      <c r="DT88">
        <f t="shared" si="92"/>
        <v>429.33333333333275</v>
      </c>
      <c r="DU88">
        <f t="shared" si="92"/>
        <v>433.16666666666606</v>
      </c>
      <c r="DV88">
        <f t="shared" si="92"/>
        <v>436.99999999999937</v>
      </c>
      <c r="DW88">
        <f t="shared" si="92"/>
        <v>440.83333333333269</v>
      </c>
      <c r="DX88">
        <f t="shared" si="92"/>
        <v>444.666666666666</v>
      </c>
      <c r="DY88">
        <f t="shared" si="92"/>
        <v>448.49999999999932</v>
      </c>
      <c r="DZ88">
        <f t="shared" si="92"/>
        <v>452.33333333333263</v>
      </c>
      <c r="EA88">
        <f t="shared" si="92"/>
        <v>456.16666666666595</v>
      </c>
      <c r="EB88">
        <f t="shared" si="92"/>
        <v>459.99999999999926</v>
      </c>
    </row>
    <row r="89" spans="2:261" x14ac:dyDescent="0.45">
      <c r="B89">
        <v>23</v>
      </c>
      <c r="C89" t="s">
        <v>0</v>
      </c>
      <c r="D89">
        <v>9</v>
      </c>
      <c r="E89">
        <v>0</v>
      </c>
      <c r="F89">
        <v>1</v>
      </c>
      <c r="G89">
        <v>27</v>
      </c>
      <c r="H89">
        <v>0</v>
      </c>
      <c r="I89">
        <v>460</v>
      </c>
      <c r="J89">
        <v>0</v>
      </c>
      <c r="K89" t="s">
        <v>1</v>
      </c>
      <c r="L89">
        <v>30</v>
      </c>
      <c r="M89">
        <v>26</v>
      </c>
      <c r="N89">
        <v>15</v>
      </c>
      <c r="O89">
        <v>31</v>
      </c>
      <c r="P89">
        <v>29</v>
      </c>
      <c r="Q89">
        <v>30</v>
      </c>
      <c r="R89">
        <v>42</v>
      </c>
      <c r="S89">
        <v>36</v>
      </c>
      <c r="T89">
        <v>29</v>
      </c>
      <c r="U89">
        <v>21</v>
      </c>
      <c r="V89">
        <v>33</v>
      </c>
      <c r="W89">
        <v>37</v>
      </c>
      <c r="X89">
        <v>20</v>
      </c>
      <c r="Y89">
        <v>28</v>
      </c>
      <c r="Z89">
        <v>38</v>
      </c>
      <c r="AA89">
        <v>27</v>
      </c>
      <c r="AB89">
        <v>30</v>
      </c>
      <c r="AC89">
        <v>33</v>
      </c>
      <c r="AD89">
        <v>23</v>
      </c>
      <c r="AE89">
        <v>42</v>
      </c>
      <c r="AF89">
        <v>39</v>
      </c>
      <c r="AG89">
        <v>48</v>
      </c>
      <c r="AH89">
        <v>28</v>
      </c>
      <c r="AI89">
        <v>32</v>
      </c>
      <c r="AJ89">
        <v>44</v>
      </c>
      <c r="AK89">
        <v>27</v>
      </c>
      <c r="AL89">
        <v>23</v>
      </c>
      <c r="AM89">
        <v>15</v>
      </c>
      <c r="AN89">
        <v>29</v>
      </c>
      <c r="AO89">
        <v>48</v>
      </c>
      <c r="AP89">
        <v>18</v>
      </c>
      <c r="AQ89">
        <v>31</v>
      </c>
      <c r="AR89">
        <v>24</v>
      </c>
      <c r="AS89">
        <v>26</v>
      </c>
      <c r="AT89">
        <v>35</v>
      </c>
      <c r="AU89">
        <v>39</v>
      </c>
      <c r="AV89">
        <v>22</v>
      </c>
      <c r="AW89">
        <v>35</v>
      </c>
      <c r="AX89">
        <v>43</v>
      </c>
      <c r="AY89">
        <v>29</v>
      </c>
      <c r="AZ89">
        <v>29</v>
      </c>
      <c r="BA89">
        <v>30</v>
      </c>
      <c r="BB89">
        <v>33</v>
      </c>
      <c r="BC89">
        <v>26</v>
      </c>
      <c r="BD89">
        <v>17</v>
      </c>
      <c r="BE89">
        <v>50</v>
      </c>
      <c r="BF89">
        <v>27</v>
      </c>
      <c r="BG89">
        <v>36</v>
      </c>
      <c r="BH89">
        <v>38</v>
      </c>
      <c r="BI89">
        <v>42</v>
      </c>
      <c r="BJ89">
        <v>29</v>
      </c>
      <c r="BK89">
        <v>40</v>
      </c>
      <c r="BL89">
        <v>35</v>
      </c>
      <c r="BM89">
        <v>21</v>
      </c>
      <c r="BN89">
        <v>29</v>
      </c>
      <c r="BO89">
        <v>26</v>
      </c>
      <c r="BP89">
        <v>45</v>
      </c>
      <c r="BQ89">
        <v>54</v>
      </c>
      <c r="BR89">
        <v>19</v>
      </c>
      <c r="BS89">
        <v>38</v>
      </c>
      <c r="BT89">
        <v>41</v>
      </c>
      <c r="BU89">
        <v>31</v>
      </c>
      <c r="BV89">
        <v>38</v>
      </c>
      <c r="BW89">
        <v>33</v>
      </c>
      <c r="BX89">
        <v>30</v>
      </c>
      <c r="BY89">
        <v>33</v>
      </c>
      <c r="BZ89">
        <v>16</v>
      </c>
      <c r="CA89">
        <v>37</v>
      </c>
      <c r="CB89">
        <v>32</v>
      </c>
      <c r="CC89">
        <v>38</v>
      </c>
      <c r="CD89">
        <v>23</v>
      </c>
      <c r="CE89">
        <v>24</v>
      </c>
      <c r="CF89">
        <v>31</v>
      </c>
      <c r="CG89">
        <v>26</v>
      </c>
      <c r="CH89">
        <v>49</v>
      </c>
      <c r="CI89">
        <v>43</v>
      </c>
      <c r="CJ89">
        <v>49</v>
      </c>
      <c r="CK89">
        <v>35</v>
      </c>
      <c r="CL89">
        <v>32</v>
      </c>
      <c r="CM89">
        <v>34</v>
      </c>
      <c r="CN89">
        <v>33</v>
      </c>
      <c r="CO89">
        <v>48</v>
      </c>
      <c r="CP89">
        <v>34</v>
      </c>
      <c r="CQ89">
        <v>36</v>
      </c>
      <c r="CR89">
        <v>48</v>
      </c>
      <c r="CS89">
        <v>48</v>
      </c>
      <c r="CT89">
        <v>40</v>
      </c>
      <c r="CU89">
        <v>47</v>
      </c>
      <c r="CV89">
        <v>47</v>
      </c>
      <c r="CW89">
        <v>61</v>
      </c>
      <c r="CX89">
        <v>65</v>
      </c>
      <c r="CY89">
        <v>47</v>
      </c>
      <c r="CZ89">
        <v>77</v>
      </c>
      <c r="DA89">
        <v>57</v>
      </c>
      <c r="DB89">
        <v>90</v>
      </c>
      <c r="DC89">
        <v>104</v>
      </c>
      <c r="DD89">
        <v>118</v>
      </c>
      <c r="DE89">
        <v>131</v>
      </c>
      <c r="DF89">
        <v>140</v>
      </c>
      <c r="DG89">
        <v>134</v>
      </c>
      <c r="DH89">
        <v>170</v>
      </c>
      <c r="DI89">
        <v>186</v>
      </c>
      <c r="DJ89">
        <v>169</v>
      </c>
      <c r="DK89">
        <v>215</v>
      </c>
      <c r="DL89">
        <v>224</v>
      </c>
      <c r="DM89">
        <v>295</v>
      </c>
      <c r="DN89">
        <v>281</v>
      </c>
      <c r="DO89">
        <v>299</v>
      </c>
      <c r="DP89">
        <v>352</v>
      </c>
      <c r="DQ89">
        <v>410</v>
      </c>
      <c r="DR89">
        <v>427</v>
      </c>
      <c r="DS89">
        <v>468</v>
      </c>
      <c r="DT89">
        <v>495</v>
      </c>
      <c r="DU89">
        <v>548</v>
      </c>
      <c r="DV89">
        <v>552</v>
      </c>
      <c r="DW89">
        <v>655</v>
      </c>
      <c r="DX89">
        <v>748</v>
      </c>
      <c r="DY89">
        <v>820</v>
      </c>
      <c r="DZ89">
        <v>860</v>
      </c>
      <c r="EA89">
        <v>960</v>
      </c>
      <c r="EB89">
        <v>1049</v>
      </c>
      <c r="EC89">
        <v>1135</v>
      </c>
      <c r="ED89">
        <v>1133</v>
      </c>
      <c r="EE89">
        <v>1082</v>
      </c>
      <c r="EF89">
        <v>1136</v>
      </c>
      <c r="EG89">
        <v>1097</v>
      </c>
      <c r="EH89">
        <v>1096</v>
      </c>
      <c r="EI89">
        <v>1176</v>
      </c>
      <c r="EJ89">
        <v>1139</v>
      </c>
      <c r="EK89">
        <v>1141</v>
      </c>
      <c r="EL89">
        <v>1116</v>
      </c>
      <c r="EM89">
        <v>1141</v>
      </c>
      <c r="EN89">
        <v>1107</v>
      </c>
      <c r="EO89">
        <v>1152</v>
      </c>
      <c r="EP89">
        <v>1159</v>
      </c>
      <c r="EQ89">
        <v>1160</v>
      </c>
      <c r="ER89">
        <v>1080</v>
      </c>
      <c r="ES89">
        <v>1140</v>
      </c>
      <c r="ET89">
        <v>1164</v>
      </c>
      <c r="EU89">
        <v>1136</v>
      </c>
      <c r="EV89">
        <v>1105</v>
      </c>
      <c r="EW89">
        <v>1117</v>
      </c>
      <c r="EX89">
        <v>1101</v>
      </c>
      <c r="EY89">
        <v>1201</v>
      </c>
      <c r="EZ89">
        <v>1114</v>
      </c>
      <c r="FA89">
        <v>1234</v>
      </c>
      <c r="FB89">
        <v>1201</v>
      </c>
      <c r="FC89">
        <v>1182</v>
      </c>
      <c r="FD89">
        <v>1137</v>
      </c>
      <c r="FE89">
        <v>1178</v>
      </c>
      <c r="FF89">
        <v>1154</v>
      </c>
      <c r="FG89">
        <v>1082</v>
      </c>
      <c r="FH89">
        <v>1129</v>
      </c>
      <c r="FI89">
        <v>1160</v>
      </c>
      <c r="FJ89">
        <v>1122</v>
      </c>
      <c r="FK89">
        <v>1171</v>
      </c>
      <c r="FL89">
        <v>1204</v>
      </c>
      <c r="FM89">
        <v>1175</v>
      </c>
      <c r="FN89">
        <v>1115</v>
      </c>
      <c r="FO89">
        <v>1159</v>
      </c>
      <c r="FP89">
        <v>1135</v>
      </c>
      <c r="FQ89">
        <v>1205</v>
      </c>
      <c r="FR89">
        <v>1200</v>
      </c>
      <c r="FS89">
        <v>1168</v>
      </c>
      <c r="FT89">
        <v>1175</v>
      </c>
      <c r="FU89">
        <v>1165</v>
      </c>
      <c r="FV89">
        <v>1123</v>
      </c>
      <c r="FW89">
        <v>1192</v>
      </c>
      <c r="FX89">
        <v>1164</v>
      </c>
      <c r="FY89">
        <v>1196</v>
      </c>
      <c r="FZ89">
        <v>1180</v>
      </c>
      <c r="GA89">
        <v>1180</v>
      </c>
      <c r="GB89">
        <v>1178</v>
      </c>
      <c r="GC89">
        <v>1168</v>
      </c>
      <c r="GD89">
        <v>1165</v>
      </c>
      <c r="GE89">
        <v>1143</v>
      </c>
      <c r="GF89">
        <v>1136</v>
      </c>
      <c r="GG89">
        <v>1165</v>
      </c>
      <c r="GH89">
        <v>1205</v>
      </c>
      <c r="GI89">
        <v>1197</v>
      </c>
      <c r="GJ89">
        <v>1131</v>
      </c>
      <c r="GK89">
        <v>1178</v>
      </c>
      <c r="GL89">
        <v>1133</v>
      </c>
      <c r="GM89">
        <v>1120</v>
      </c>
      <c r="GN89">
        <v>1156</v>
      </c>
      <c r="GO89">
        <v>1161</v>
      </c>
      <c r="GP89">
        <v>1166</v>
      </c>
      <c r="GQ89">
        <v>1145</v>
      </c>
      <c r="GR89">
        <v>1185</v>
      </c>
      <c r="GS89">
        <v>1171</v>
      </c>
      <c r="GT89">
        <v>1192</v>
      </c>
      <c r="GU89">
        <v>1100</v>
      </c>
      <c r="GV89">
        <v>1097</v>
      </c>
      <c r="GW89">
        <v>1160</v>
      </c>
      <c r="GX89">
        <v>1142</v>
      </c>
      <c r="GY89">
        <v>1131</v>
      </c>
      <c r="GZ89">
        <v>1140</v>
      </c>
      <c r="HA89">
        <v>1115</v>
      </c>
      <c r="HB89">
        <v>1203</v>
      </c>
      <c r="HC89">
        <v>1095</v>
      </c>
      <c r="HD89">
        <v>1162</v>
      </c>
      <c r="HE89">
        <v>1195</v>
      </c>
      <c r="HF89">
        <v>1127</v>
      </c>
      <c r="HG89">
        <v>1109</v>
      </c>
      <c r="HH89">
        <v>1132</v>
      </c>
      <c r="HI89">
        <v>1110</v>
      </c>
      <c r="HJ89">
        <v>1163</v>
      </c>
      <c r="HK89">
        <v>1178</v>
      </c>
      <c r="HL89">
        <v>1190</v>
      </c>
      <c r="HM89">
        <v>1129</v>
      </c>
      <c r="HN89">
        <v>1151</v>
      </c>
      <c r="HO89">
        <v>1110</v>
      </c>
      <c r="HP89">
        <v>1163</v>
      </c>
      <c r="HQ89">
        <v>1117</v>
      </c>
      <c r="HR89">
        <v>1102</v>
      </c>
      <c r="HS89">
        <v>1188</v>
      </c>
      <c r="HT89">
        <v>1134</v>
      </c>
      <c r="HU89">
        <v>1166</v>
      </c>
      <c r="HV89">
        <v>1159</v>
      </c>
      <c r="HW89">
        <v>1193</v>
      </c>
      <c r="HX89">
        <v>1173</v>
      </c>
      <c r="HY89">
        <v>1209</v>
      </c>
      <c r="HZ89">
        <v>1041</v>
      </c>
      <c r="IA89">
        <v>1144</v>
      </c>
      <c r="IB89">
        <v>1166</v>
      </c>
      <c r="IC89">
        <v>1143</v>
      </c>
      <c r="ID89">
        <v>1120</v>
      </c>
      <c r="IE89">
        <v>1118</v>
      </c>
      <c r="IF89">
        <v>1093</v>
      </c>
      <c r="IG89">
        <v>1139</v>
      </c>
      <c r="IH89">
        <v>1144</v>
      </c>
      <c r="II89">
        <v>1141</v>
      </c>
      <c r="IJ89">
        <v>1150</v>
      </c>
      <c r="IK89">
        <v>1178</v>
      </c>
      <c r="IL89">
        <v>1069</v>
      </c>
      <c r="IM89">
        <v>1113</v>
      </c>
      <c r="IN89">
        <v>1145</v>
      </c>
      <c r="IO89">
        <v>1120</v>
      </c>
      <c r="IP89">
        <v>1098</v>
      </c>
      <c r="IQ89">
        <v>1150</v>
      </c>
      <c r="IR89">
        <v>1073</v>
      </c>
      <c r="IS89">
        <v>1127</v>
      </c>
      <c r="IT89">
        <v>1122</v>
      </c>
      <c r="IU89">
        <v>1120</v>
      </c>
      <c r="IV89">
        <v>1069</v>
      </c>
      <c r="IW89">
        <v>1141</v>
      </c>
      <c r="IX89">
        <v>1055</v>
      </c>
      <c r="IY89">
        <v>1063</v>
      </c>
      <c r="IZ89">
        <v>1102</v>
      </c>
      <c r="JA89">
        <v>1148</v>
      </c>
    </row>
    <row r="90" spans="2:261" x14ac:dyDescent="0.45">
      <c r="K90" t="s">
        <v>2</v>
      </c>
      <c r="L90">
        <v>0</v>
      </c>
      <c r="M90">
        <f>L90+$I91/122</f>
        <v>3.9344262295081966</v>
      </c>
      <c r="N90">
        <f t="shared" ref="N90:BY90" si="93">M90+$I91/122</f>
        <v>7.8688524590163933</v>
      </c>
      <c r="O90">
        <f t="shared" si="93"/>
        <v>11.803278688524589</v>
      </c>
      <c r="P90">
        <f t="shared" si="93"/>
        <v>15.737704918032787</v>
      </c>
      <c r="Q90">
        <f t="shared" si="93"/>
        <v>19.672131147540984</v>
      </c>
      <c r="R90">
        <f t="shared" si="93"/>
        <v>23.606557377049182</v>
      </c>
      <c r="S90">
        <f t="shared" si="93"/>
        <v>27.540983606557379</v>
      </c>
      <c r="T90">
        <f t="shared" si="93"/>
        <v>31.475409836065577</v>
      </c>
      <c r="U90">
        <f t="shared" si="93"/>
        <v>35.409836065573771</v>
      </c>
      <c r="V90">
        <f t="shared" si="93"/>
        <v>39.344262295081968</v>
      </c>
      <c r="W90">
        <f t="shared" si="93"/>
        <v>43.278688524590166</v>
      </c>
      <c r="X90">
        <f t="shared" si="93"/>
        <v>47.213114754098363</v>
      </c>
      <c r="Y90">
        <f t="shared" si="93"/>
        <v>51.147540983606561</v>
      </c>
      <c r="Z90">
        <f t="shared" si="93"/>
        <v>55.081967213114758</v>
      </c>
      <c r="AA90">
        <f t="shared" si="93"/>
        <v>59.016393442622956</v>
      </c>
      <c r="AB90">
        <f t="shared" si="93"/>
        <v>62.950819672131153</v>
      </c>
      <c r="AC90">
        <f t="shared" si="93"/>
        <v>66.885245901639351</v>
      </c>
      <c r="AD90">
        <f t="shared" si="93"/>
        <v>70.819672131147541</v>
      </c>
      <c r="AE90">
        <f t="shared" si="93"/>
        <v>74.754098360655732</v>
      </c>
      <c r="AF90">
        <f t="shared" si="93"/>
        <v>78.688524590163922</v>
      </c>
      <c r="AG90">
        <f t="shared" si="93"/>
        <v>82.622950819672113</v>
      </c>
      <c r="AH90">
        <f t="shared" si="93"/>
        <v>86.557377049180303</v>
      </c>
      <c r="AI90">
        <f t="shared" si="93"/>
        <v>90.491803278688494</v>
      </c>
      <c r="AJ90">
        <f t="shared" si="93"/>
        <v>94.426229508196684</v>
      </c>
      <c r="AK90">
        <f t="shared" si="93"/>
        <v>98.360655737704874</v>
      </c>
      <c r="AL90">
        <f t="shared" si="93"/>
        <v>102.29508196721306</v>
      </c>
      <c r="AM90">
        <f t="shared" si="93"/>
        <v>106.22950819672126</v>
      </c>
      <c r="AN90">
        <f t="shared" si="93"/>
        <v>110.16393442622945</v>
      </c>
      <c r="AO90">
        <f t="shared" si="93"/>
        <v>114.09836065573764</v>
      </c>
      <c r="AP90">
        <f t="shared" si="93"/>
        <v>118.03278688524583</v>
      </c>
      <c r="AQ90">
        <f t="shared" si="93"/>
        <v>121.96721311475402</v>
      </c>
      <c r="AR90">
        <f t="shared" si="93"/>
        <v>125.90163934426221</v>
      </c>
      <c r="AS90">
        <f t="shared" si="93"/>
        <v>129.83606557377041</v>
      </c>
      <c r="AT90">
        <f t="shared" si="93"/>
        <v>133.77049180327862</v>
      </c>
      <c r="AU90">
        <f t="shared" si="93"/>
        <v>137.70491803278682</v>
      </c>
      <c r="AV90">
        <f t="shared" si="93"/>
        <v>141.63934426229503</v>
      </c>
      <c r="AW90">
        <f t="shared" si="93"/>
        <v>145.57377049180323</v>
      </c>
      <c r="AX90">
        <f t="shared" si="93"/>
        <v>149.50819672131144</v>
      </c>
      <c r="AY90">
        <f t="shared" si="93"/>
        <v>153.44262295081964</v>
      </c>
      <c r="AZ90">
        <f t="shared" si="93"/>
        <v>157.37704918032784</v>
      </c>
      <c r="BA90">
        <f t="shared" si="93"/>
        <v>161.31147540983605</v>
      </c>
      <c r="BB90">
        <f t="shared" si="93"/>
        <v>165.24590163934425</v>
      </c>
      <c r="BC90">
        <f t="shared" si="93"/>
        <v>169.18032786885246</v>
      </c>
      <c r="BD90">
        <f t="shared" si="93"/>
        <v>173.11475409836066</v>
      </c>
      <c r="BE90">
        <f t="shared" si="93"/>
        <v>177.04918032786887</v>
      </c>
      <c r="BF90">
        <f t="shared" si="93"/>
        <v>180.98360655737707</v>
      </c>
      <c r="BG90">
        <f t="shared" si="93"/>
        <v>184.91803278688528</v>
      </c>
      <c r="BH90">
        <f t="shared" si="93"/>
        <v>188.85245901639348</v>
      </c>
      <c r="BI90">
        <f t="shared" si="93"/>
        <v>192.78688524590169</v>
      </c>
      <c r="BJ90">
        <f t="shared" si="93"/>
        <v>196.72131147540989</v>
      </c>
      <c r="BK90">
        <f t="shared" si="93"/>
        <v>200.6557377049181</v>
      </c>
      <c r="BL90">
        <f t="shared" si="93"/>
        <v>204.5901639344263</v>
      </c>
      <c r="BM90">
        <f t="shared" si="93"/>
        <v>208.5245901639345</v>
      </c>
      <c r="BN90">
        <f t="shared" si="93"/>
        <v>212.45901639344271</v>
      </c>
      <c r="BO90">
        <f t="shared" si="93"/>
        <v>216.39344262295091</v>
      </c>
      <c r="BP90">
        <f t="shared" si="93"/>
        <v>220.32786885245912</v>
      </c>
      <c r="BQ90">
        <f t="shared" si="93"/>
        <v>224.26229508196732</v>
      </c>
      <c r="BR90">
        <f t="shared" si="93"/>
        <v>228.19672131147553</v>
      </c>
      <c r="BS90">
        <f t="shared" si="93"/>
        <v>232.13114754098373</v>
      </c>
      <c r="BT90">
        <f t="shared" si="93"/>
        <v>236.06557377049194</v>
      </c>
      <c r="BU90">
        <f t="shared" si="93"/>
        <v>240.00000000000014</v>
      </c>
      <c r="BV90">
        <f t="shared" si="93"/>
        <v>243.93442622950835</v>
      </c>
      <c r="BW90">
        <f t="shared" si="93"/>
        <v>247.86885245901655</v>
      </c>
      <c r="BX90">
        <f t="shared" si="93"/>
        <v>251.80327868852476</v>
      </c>
      <c r="BY90">
        <f t="shared" si="93"/>
        <v>255.73770491803296</v>
      </c>
      <c r="BZ90">
        <f t="shared" ref="BZ90:ED90" si="94">BY90+$I91/122</f>
        <v>259.67213114754117</v>
      </c>
      <c r="CA90">
        <f t="shared" si="94"/>
        <v>263.60655737704934</v>
      </c>
      <c r="CB90">
        <f t="shared" si="94"/>
        <v>267.54098360655752</v>
      </c>
      <c r="CC90">
        <f t="shared" si="94"/>
        <v>271.47540983606569</v>
      </c>
      <c r="CD90">
        <f t="shared" si="94"/>
        <v>275.40983606557387</v>
      </c>
      <c r="CE90">
        <f t="shared" si="94"/>
        <v>279.34426229508205</v>
      </c>
      <c r="CF90">
        <f t="shared" si="94"/>
        <v>283.27868852459022</v>
      </c>
      <c r="CG90">
        <f t="shared" si="94"/>
        <v>287.2131147540984</v>
      </c>
      <c r="CH90">
        <f t="shared" si="94"/>
        <v>291.14754098360658</v>
      </c>
      <c r="CI90">
        <f t="shared" si="94"/>
        <v>295.08196721311475</v>
      </c>
      <c r="CJ90">
        <f t="shared" si="94"/>
        <v>299.01639344262293</v>
      </c>
      <c r="CK90">
        <f t="shared" si="94"/>
        <v>302.9508196721311</v>
      </c>
      <c r="CL90">
        <f t="shared" si="94"/>
        <v>306.88524590163928</v>
      </c>
      <c r="CM90">
        <f t="shared" si="94"/>
        <v>310.81967213114746</v>
      </c>
      <c r="CN90">
        <f t="shared" si="94"/>
        <v>314.75409836065563</v>
      </c>
      <c r="CO90">
        <f t="shared" si="94"/>
        <v>318.68852459016381</v>
      </c>
      <c r="CP90">
        <f t="shared" si="94"/>
        <v>322.62295081967198</v>
      </c>
      <c r="CQ90">
        <f t="shared" si="94"/>
        <v>326.55737704918016</v>
      </c>
      <c r="CR90">
        <f t="shared" si="94"/>
        <v>330.49180327868834</v>
      </c>
      <c r="CS90">
        <f t="shared" si="94"/>
        <v>334.42622950819651</v>
      </c>
      <c r="CT90">
        <f t="shared" si="94"/>
        <v>338.36065573770469</v>
      </c>
      <c r="CU90">
        <f t="shared" si="94"/>
        <v>342.29508196721287</v>
      </c>
      <c r="CV90">
        <f t="shared" si="94"/>
        <v>346.22950819672104</v>
      </c>
      <c r="CW90">
        <f t="shared" si="94"/>
        <v>350.16393442622922</v>
      </c>
      <c r="CX90">
        <f t="shared" si="94"/>
        <v>354.09836065573739</v>
      </c>
      <c r="CY90">
        <f t="shared" si="94"/>
        <v>358.03278688524557</v>
      </c>
      <c r="CZ90">
        <f t="shared" si="94"/>
        <v>361.96721311475375</v>
      </c>
      <c r="DA90">
        <f t="shared" si="94"/>
        <v>365.90163934426192</v>
      </c>
      <c r="DB90">
        <f t="shared" si="94"/>
        <v>369.8360655737701</v>
      </c>
      <c r="DC90">
        <f t="shared" si="94"/>
        <v>373.77049180327828</v>
      </c>
      <c r="DD90">
        <f t="shared" si="94"/>
        <v>377.70491803278645</v>
      </c>
      <c r="DE90">
        <f t="shared" si="94"/>
        <v>381.63934426229463</v>
      </c>
      <c r="DF90">
        <f t="shared" si="94"/>
        <v>385.5737704918028</v>
      </c>
      <c r="DG90">
        <f t="shared" si="94"/>
        <v>389.50819672131098</v>
      </c>
      <c r="DH90">
        <f t="shared" si="94"/>
        <v>393.44262295081916</v>
      </c>
      <c r="DI90">
        <f t="shared" si="94"/>
        <v>397.37704918032733</v>
      </c>
      <c r="DJ90">
        <f t="shared" si="94"/>
        <v>401.31147540983551</v>
      </c>
      <c r="DK90">
        <f t="shared" si="94"/>
        <v>405.24590163934369</v>
      </c>
      <c r="DL90">
        <f t="shared" si="94"/>
        <v>409.18032786885186</v>
      </c>
      <c r="DM90">
        <f t="shared" si="94"/>
        <v>413.11475409836004</v>
      </c>
      <c r="DN90">
        <f t="shared" si="94"/>
        <v>417.04918032786821</v>
      </c>
      <c r="DO90">
        <f t="shared" si="94"/>
        <v>420.98360655737639</v>
      </c>
      <c r="DP90">
        <f t="shared" si="94"/>
        <v>424.91803278688457</v>
      </c>
      <c r="DQ90">
        <f t="shared" si="94"/>
        <v>428.85245901639274</v>
      </c>
      <c r="DR90">
        <f t="shared" si="94"/>
        <v>432.78688524590092</v>
      </c>
      <c r="DS90">
        <f t="shared" si="94"/>
        <v>436.7213114754091</v>
      </c>
      <c r="DT90">
        <f t="shared" si="94"/>
        <v>440.65573770491727</v>
      </c>
      <c r="DU90">
        <f t="shared" si="94"/>
        <v>444.59016393442545</v>
      </c>
      <c r="DV90">
        <f t="shared" si="94"/>
        <v>448.52459016393362</v>
      </c>
      <c r="DW90">
        <f t="shared" si="94"/>
        <v>452.4590163934418</v>
      </c>
      <c r="DX90">
        <f t="shared" si="94"/>
        <v>456.39344262294998</v>
      </c>
      <c r="DY90">
        <f t="shared" si="94"/>
        <v>460.32786885245815</v>
      </c>
      <c r="DZ90">
        <f t="shared" si="94"/>
        <v>464.26229508196633</v>
      </c>
      <c r="EA90">
        <f t="shared" si="94"/>
        <v>468.19672131147451</v>
      </c>
      <c r="EB90">
        <f t="shared" si="94"/>
        <v>472.13114754098268</v>
      </c>
      <c r="EC90">
        <f t="shared" si="94"/>
        <v>476.06557377049086</v>
      </c>
      <c r="ED90">
        <f t="shared" si="94"/>
        <v>479.99999999999903</v>
      </c>
    </row>
    <row r="91" spans="2:261" x14ac:dyDescent="0.45">
      <c r="B91">
        <v>24</v>
      </c>
      <c r="C91" t="s">
        <v>0</v>
      </c>
      <c r="D91">
        <v>9</v>
      </c>
      <c r="E91">
        <v>0</v>
      </c>
      <c r="F91">
        <v>1</v>
      </c>
      <c r="G91">
        <v>28</v>
      </c>
      <c r="H91">
        <v>0</v>
      </c>
      <c r="I91">
        <v>480</v>
      </c>
      <c r="J91">
        <v>0</v>
      </c>
      <c r="K91" t="s">
        <v>1</v>
      </c>
      <c r="L91">
        <v>30</v>
      </c>
      <c r="M91">
        <v>34</v>
      </c>
      <c r="N91">
        <v>22</v>
      </c>
      <c r="O91">
        <v>45</v>
      </c>
      <c r="P91">
        <v>25</v>
      </c>
      <c r="Q91">
        <v>24</v>
      </c>
      <c r="R91">
        <v>29</v>
      </c>
      <c r="S91">
        <v>22</v>
      </c>
      <c r="T91">
        <v>16</v>
      </c>
      <c r="U91">
        <v>38</v>
      </c>
      <c r="V91">
        <v>16</v>
      </c>
      <c r="W91">
        <v>22</v>
      </c>
      <c r="X91">
        <v>24</v>
      </c>
      <c r="Y91">
        <v>31</v>
      </c>
      <c r="Z91">
        <v>32</v>
      </c>
      <c r="AA91">
        <v>37</v>
      </c>
      <c r="AB91">
        <v>28</v>
      </c>
      <c r="AC91">
        <v>33</v>
      </c>
      <c r="AD91">
        <v>28</v>
      </c>
      <c r="AE91">
        <v>34</v>
      </c>
      <c r="AF91">
        <v>29</v>
      </c>
      <c r="AG91">
        <v>20</v>
      </c>
      <c r="AH91">
        <v>24</v>
      </c>
      <c r="AI91">
        <v>18</v>
      </c>
      <c r="AJ91">
        <v>30</v>
      </c>
      <c r="AK91">
        <v>38</v>
      </c>
      <c r="AL91">
        <v>14</v>
      </c>
      <c r="AM91">
        <v>20</v>
      </c>
      <c r="AN91">
        <v>31</v>
      </c>
      <c r="AO91">
        <v>28</v>
      </c>
      <c r="AP91">
        <v>38</v>
      </c>
      <c r="AQ91">
        <v>27</v>
      </c>
      <c r="AR91">
        <v>30</v>
      </c>
      <c r="AS91">
        <v>40</v>
      </c>
      <c r="AT91">
        <v>21</v>
      </c>
      <c r="AU91">
        <v>48</v>
      </c>
      <c r="AV91">
        <v>36</v>
      </c>
      <c r="AW91">
        <v>23</v>
      </c>
      <c r="AX91">
        <v>36</v>
      </c>
      <c r="AY91">
        <v>27</v>
      </c>
      <c r="AZ91">
        <v>37</v>
      </c>
      <c r="BA91">
        <v>30</v>
      </c>
      <c r="BB91">
        <v>38</v>
      </c>
      <c r="BC91">
        <v>43</v>
      </c>
      <c r="BD91">
        <v>47</v>
      </c>
      <c r="BE91">
        <v>29</v>
      </c>
      <c r="BF91">
        <v>36</v>
      </c>
      <c r="BG91">
        <v>28</v>
      </c>
      <c r="BH91">
        <v>36</v>
      </c>
      <c r="BI91">
        <v>26</v>
      </c>
      <c r="BJ91">
        <v>30</v>
      </c>
      <c r="BK91">
        <v>35</v>
      </c>
      <c r="BL91">
        <v>25</v>
      </c>
      <c r="BM91">
        <v>43</v>
      </c>
      <c r="BN91">
        <v>37</v>
      </c>
      <c r="BO91">
        <v>29</v>
      </c>
      <c r="BP91">
        <v>39</v>
      </c>
      <c r="BQ91">
        <v>22</v>
      </c>
      <c r="BR91">
        <v>24</v>
      </c>
      <c r="BS91">
        <v>45</v>
      </c>
      <c r="BT91">
        <v>19</v>
      </c>
      <c r="BU91">
        <v>50</v>
      </c>
      <c r="BV91">
        <v>40</v>
      </c>
      <c r="BW91">
        <v>44</v>
      </c>
      <c r="BX91">
        <v>22</v>
      </c>
      <c r="BY91">
        <v>42</v>
      </c>
      <c r="BZ91">
        <v>28</v>
      </c>
      <c r="CA91">
        <v>53</v>
      </c>
      <c r="CB91">
        <v>45</v>
      </c>
      <c r="CC91">
        <v>38</v>
      </c>
      <c r="CD91">
        <v>33</v>
      </c>
      <c r="CE91">
        <v>25</v>
      </c>
      <c r="CF91">
        <v>28</v>
      </c>
      <c r="CG91">
        <v>36</v>
      </c>
      <c r="CH91">
        <v>47</v>
      </c>
      <c r="CI91">
        <v>38</v>
      </c>
      <c r="CJ91">
        <v>56</v>
      </c>
      <c r="CK91">
        <v>40</v>
      </c>
      <c r="CL91">
        <v>45</v>
      </c>
      <c r="CM91">
        <v>53</v>
      </c>
      <c r="CN91">
        <v>41</v>
      </c>
      <c r="CO91">
        <v>51</v>
      </c>
      <c r="CP91">
        <v>42</v>
      </c>
      <c r="CQ91">
        <v>39</v>
      </c>
      <c r="CR91">
        <v>53</v>
      </c>
      <c r="CS91">
        <v>62</v>
      </c>
      <c r="CT91">
        <v>52</v>
      </c>
      <c r="CU91">
        <v>45</v>
      </c>
      <c r="CV91">
        <v>72</v>
      </c>
      <c r="CW91">
        <v>88</v>
      </c>
      <c r="CX91">
        <v>76</v>
      </c>
      <c r="CY91">
        <v>81</v>
      </c>
      <c r="CZ91">
        <v>78</v>
      </c>
      <c r="DA91">
        <v>85</v>
      </c>
      <c r="DB91">
        <v>101</v>
      </c>
      <c r="DC91">
        <v>116</v>
      </c>
      <c r="DD91">
        <v>148</v>
      </c>
      <c r="DE91">
        <v>125</v>
      </c>
      <c r="DF91">
        <v>180</v>
      </c>
      <c r="DG91">
        <v>173</v>
      </c>
      <c r="DH91">
        <v>201</v>
      </c>
      <c r="DI91">
        <v>211</v>
      </c>
      <c r="DJ91">
        <v>242</v>
      </c>
      <c r="DK91">
        <v>284</v>
      </c>
      <c r="DL91">
        <v>256</v>
      </c>
      <c r="DM91">
        <v>360</v>
      </c>
      <c r="DN91">
        <v>329</v>
      </c>
      <c r="DO91">
        <v>403</v>
      </c>
      <c r="DP91">
        <v>464</v>
      </c>
      <c r="DQ91">
        <v>468</v>
      </c>
      <c r="DR91">
        <v>566</v>
      </c>
      <c r="DS91">
        <v>568</v>
      </c>
      <c r="DT91">
        <v>645</v>
      </c>
      <c r="DU91">
        <v>686</v>
      </c>
      <c r="DV91">
        <v>773</v>
      </c>
      <c r="DW91">
        <v>881</v>
      </c>
      <c r="DX91">
        <v>905</v>
      </c>
      <c r="DY91">
        <v>1049</v>
      </c>
      <c r="DZ91">
        <v>1128</v>
      </c>
      <c r="EA91">
        <v>1347</v>
      </c>
      <c r="EB91">
        <v>1460</v>
      </c>
      <c r="EC91">
        <v>1624</v>
      </c>
      <c r="ED91">
        <v>1838</v>
      </c>
      <c r="EE91">
        <v>1944</v>
      </c>
      <c r="EF91">
        <v>1973</v>
      </c>
      <c r="EG91">
        <v>2064</v>
      </c>
      <c r="EH91">
        <v>2015</v>
      </c>
      <c r="EI91">
        <v>2063</v>
      </c>
      <c r="EJ91">
        <v>2088</v>
      </c>
      <c r="EK91">
        <v>2099</v>
      </c>
      <c r="EL91">
        <v>2135</v>
      </c>
      <c r="EM91">
        <v>2129</v>
      </c>
      <c r="EN91">
        <v>2160</v>
      </c>
      <c r="EO91">
        <v>2056</v>
      </c>
      <c r="EP91">
        <v>2154</v>
      </c>
      <c r="EQ91">
        <v>2025</v>
      </c>
      <c r="ER91">
        <v>2094</v>
      </c>
      <c r="ES91">
        <v>2044</v>
      </c>
      <c r="ET91">
        <v>2011</v>
      </c>
      <c r="EU91">
        <v>2021</v>
      </c>
      <c r="EV91">
        <v>2069</v>
      </c>
      <c r="EW91">
        <v>2062</v>
      </c>
      <c r="EX91">
        <v>2012</v>
      </c>
      <c r="EY91">
        <v>2132</v>
      </c>
      <c r="EZ91">
        <v>1958</v>
      </c>
      <c r="FA91">
        <v>2078</v>
      </c>
      <c r="FB91">
        <v>2090</v>
      </c>
      <c r="FC91">
        <v>2054</v>
      </c>
      <c r="FD91">
        <v>2006</v>
      </c>
      <c r="FE91">
        <v>2045</v>
      </c>
      <c r="FF91">
        <v>2056</v>
      </c>
      <c r="FG91">
        <v>2083</v>
      </c>
      <c r="FH91">
        <v>2017</v>
      </c>
      <c r="FI91">
        <v>2126</v>
      </c>
      <c r="FJ91">
        <v>2055</v>
      </c>
      <c r="FK91">
        <v>2105</v>
      </c>
      <c r="FL91">
        <v>2136</v>
      </c>
      <c r="FM91">
        <v>1982</v>
      </c>
      <c r="FN91">
        <v>2094</v>
      </c>
      <c r="FO91">
        <v>2110</v>
      </c>
      <c r="FP91">
        <v>2054</v>
      </c>
      <c r="FQ91">
        <v>2070</v>
      </c>
      <c r="FR91">
        <v>2090</v>
      </c>
      <c r="FS91">
        <v>2070</v>
      </c>
      <c r="FT91">
        <v>2076</v>
      </c>
      <c r="FU91">
        <v>2090</v>
      </c>
      <c r="FV91">
        <v>2069</v>
      </c>
      <c r="FW91">
        <v>2037</v>
      </c>
      <c r="FX91">
        <v>1993</v>
      </c>
      <c r="FY91">
        <v>2057</v>
      </c>
      <c r="FZ91">
        <v>2142</v>
      </c>
      <c r="GA91">
        <v>2006</v>
      </c>
      <c r="GB91">
        <v>2042</v>
      </c>
      <c r="GC91">
        <v>2109</v>
      </c>
      <c r="GD91">
        <v>2035</v>
      </c>
      <c r="GE91">
        <v>2065</v>
      </c>
      <c r="GF91">
        <v>2097</v>
      </c>
      <c r="GG91">
        <v>2032</v>
      </c>
      <c r="GH91">
        <v>2007</v>
      </c>
      <c r="GI91">
        <v>2061</v>
      </c>
      <c r="GJ91">
        <v>2002</v>
      </c>
      <c r="GK91">
        <v>2029</v>
      </c>
      <c r="GL91">
        <v>1967</v>
      </c>
      <c r="GM91">
        <v>1964</v>
      </c>
      <c r="GN91">
        <v>2090</v>
      </c>
      <c r="GO91">
        <v>2057</v>
      </c>
      <c r="GP91">
        <v>2120</v>
      </c>
      <c r="GQ91">
        <v>2020</v>
      </c>
      <c r="GR91">
        <v>2057</v>
      </c>
      <c r="GS91">
        <v>2018</v>
      </c>
      <c r="GT91">
        <v>2008</v>
      </c>
      <c r="GU91">
        <v>1985</v>
      </c>
      <c r="GV91">
        <v>2083</v>
      </c>
      <c r="GW91">
        <v>2110</v>
      </c>
      <c r="GX91">
        <v>2031</v>
      </c>
      <c r="GY91">
        <v>2039</v>
      </c>
      <c r="GZ91">
        <v>2021</v>
      </c>
      <c r="HA91">
        <v>2058</v>
      </c>
      <c r="HB91">
        <v>2022</v>
      </c>
      <c r="HC91">
        <v>1956</v>
      </c>
      <c r="HD91">
        <v>1961</v>
      </c>
      <c r="HE91">
        <v>1973</v>
      </c>
      <c r="HF91">
        <v>1975</v>
      </c>
      <c r="HG91">
        <v>1941</v>
      </c>
      <c r="HH91">
        <v>2010</v>
      </c>
      <c r="HI91">
        <v>2014</v>
      </c>
      <c r="HJ91">
        <v>1991</v>
      </c>
      <c r="HK91">
        <v>1986</v>
      </c>
      <c r="HL91">
        <v>2022</v>
      </c>
      <c r="HM91">
        <v>2013</v>
      </c>
      <c r="HN91">
        <v>1921</v>
      </c>
      <c r="HO91">
        <v>1996</v>
      </c>
      <c r="HP91">
        <v>2039</v>
      </c>
      <c r="HQ91">
        <v>1947</v>
      </c>
      <c r="HR91">
        <v>1955</v>
      </c>
      <c r="HS91">
        <v>1959</v>
      </c>
      <c r="HT91">
        <v>1933</v>
      </c>
      <c r="HU91">
        <v>1942</v>
      </c>
      <c r="HV91">
        <v>1953</v>
      </c>
      <c r="HW91">
        <v>2007</v>
      </c>
      <c r="HX91">
        <v>2021</v>
      </c>
      <c r="HY91">
        <v>1911</v>
      </c>
      <c r="HZ91">
        <v>1937</v>
      </c>
      <c r="IA91">
        <v>1927</v>
      </c>
      <c r="IB91">
        <v>2017</v>
      </c>
      <c r="IC91">
        <v>1952</v>
      </c>
      <c r="ID91">
        <v>1912</v>
      </c>
      <c r="IE91">
        <v>1916</v>
      </c>
      <c r="IF91">
        <v>1991</v>
      </c>
      <c r="IG91">
        <v>1871</v>
      </c>
      <c r="IH91">
        <v>1975</v>
      </c>
      <c r="II91">
        <v>1908</v>
      </c>
      <c r="IJ91">
        <v>1857</v>
      </c>
      <c r="IK91">
        <v>1990</v>
      </c>
      <c r="IL91">
        <v>1907</v>
      </c>
      <c r="IM91">
        <v>1919</v>
      </c>
      <c r="IN91">
        <v>1993</v>
      </c>
      <c r="IO91">
        <v>1885</v>
      </c>
      <c r="IP91">
        <v>1976</v>
      </c>
      <c r="IQ91">
        <v>1953</v>
      </c>
      <c r="IR91">
        <v>1926</v>
      </c>
      <c r="IS91">
        <v>1949</v>
      </c>
      <c r="IT91">
        <v>1871</v>
      </c>
      <c r="IU91">
        <v>1901</v>
      </c>
      <c r="IV91">
        <v>1888</v>
      </c>
      <c r="IW91">
        <v>2075</v>
      </c>
      <c r="IX91">
        <v>1900</v>
      </c>
      <c r="IY91">
        <v>1896</v>
      </c>
      <c r="IZ91">
        <v>1924</v>
      </c>
      <c r="JA91">
        <v>1907</v>
      </c>
    </row>
    <row r="92" spans="2:261" x14ac:dyDescent="0.45">
      <c r="K92" t="s">
        <v>2</v>
      </c>
      <c r="L92">
        <v>0</v>
      </c>
      <c r="M92">
        <f>L92+$I93/125</f>
        <v>4</v>
      </c>
      <c r="N92">
        <f t="shared" ref="N92:BY92" si="95">M92+$I93/125</f>
        <v>8</v>
      </c>
      <c r="O92">
        <f t="shared" si="95"/>
        <v>12</v>
      </c>
      <c r="P92">
        <f t="shared" si="95"/>
        <v>16</v>
      </c>
      <c r="Q92">
        <f t="shared" si="95"/>
        <v>20</v>
      </c>
      <c r="R92">
        <f t="shared" si="95"/>
        <v>24</v>
      </c>
      <c r="S92">
        <f t="shared" si="95"/>
        <v>28</v>
      </c>
      <c r="T92">
        <f t="shared" si="95"/>
        <v>32</v>
      </c>
      <c r="U92">
        <f t="shared" si="95"/>
        <v>36</v>
      </c>
      <c r="V92">
        <f t="shared" si="95"/>
        <v>40</v>
      </c>
      <c r="W92">
        <f t="shared" si="95"/>
        <v>44</v>
      </c>
      <c r="X92">
        <f t="shared" si="95"/>
        <v>48</v>
      </c>
      <c r="Y92">
        <f t="shared" si="95"/>
        <v>52</v>
      </c>
      <c r="Z92">
        <f t="shared" si="95"/>
        <v>56</v>
      </c>
      <c r="AA92">
        <f t="shared" si="95"/>
        <v>60</v>
      </c>
      <c r="AB92">
        <f t="shared" si="95"/>
        <v>64</v>
      </c>
      <c r="AC92">
        <f t="shared" si="95"/>
        <v>68</v>
      </c>
      <c r="AD92">
        <f t="shared" si="95"/>
        <v>72</v>
      </c>
      <c r="AE92">
        <f t="shared" si="95"/>
        <v>76</v>
      </c>
      <c r="AF92">
        <f t="shared" si="95"/>
        <v>80</v>
      </c>
      <c r="AG92">
        <f t="shared" si="95"/>
        <v>84</v>
      </c>
      <c r="AH92">
        <f t="shared" si="95"/>
        <v>88</v>
      </c>
      <c r="AI92">
        <f t="shared" si="95"/>
        <v>92</v>
      </c>
      <c r="AJ92">
        <f t="shared" si="95"/>
        <v>96</v>
      </c>
      <c r="AK92">
        <f t="shared" si="95"/>
        <v>100</v>
      </c>
      <c r="AL92">
        <f t="shared" si="95"/>
        <v>104</v>
      </c>
      <c r="AM92">
        <f t="shared" si="95"/>
        <v>108</v>
      </c>
      <c r="AN92">
        <f t="shared" si="95"/>
        <v>112</v>
      </c>
      <c r="AO92">
        <f t="shared" si="95"/>
        <v>116</v>
      </c>
      <c r="AP92">
        <f t="shared" si="95"/>
        <v>120</v>
      </c>
      <c r="AQ92">
        <f t="shared" si="95"/>
        <v>124</v>
      </c>
      <c r="AR92">
        <f t="shared" si="95"/>
        <v>128</v>
      </c>
      <c r="AS92">
        <f t="shared" si="95"/>
        <v>132</v>
      </c>
      <c r="AT92">
        <f t="shared" si="95"/>
        <v>136</v>
      </c>
      <c r="AU92">
        <f t="shared" si="95"/>
        <v>140</v>
      </c>
      <c r="AV92">
        <f t="shared" si="95"/>
        <v>144</v>
      </c>
      <c r="AW92">
        <f t="shared" si="95"/>
        <v>148</v>
      </c>
      <c r="AX92">
        <f t="shared" si="95"/>
        <v>152</v>
      </c>
      <c r="AY92">
        <f t="shared" si="95"/>
        <v>156</v>
      </c>
      <c r="AZ92">
        <f t="shared" si="95"/>
        <v>160</v>
      </c>
      <c r="BA92">
        <f t="shared" si="95"/>
        <v>164</v>
      </c>
      <c r="BB92">
        <f t="shared" si="95"/>
        <v>168</v>
      </c>
      <c r="BC92">
        <f t="shared" si="95"/>
        <v>172</v>
      </c>
      <c r="BD92">
        <f t="shared" si="95"/>
        <v>176</v>
      </c>
      <c r="BE92">
        <f t="shared" si="95"/>
        <v>180</v>
      </c>
      <c r="BF92">
        <f t="shared" si="95"/>
        <v>184</v>
      </c>
      <c r="BG92">
        <f t="shared" si="95"/>
        <v>188</v>
      </c>
      <c r="BH92">
        <f t="shared" si="95"/>
        <v>192</v>
      </c>
      <c r="BI92">
        <f t="shared" si="95"/>
        <v>196</v>
      </c>
      <c r="BJ92">
        <f t="shared" si="95"/>
        <v>200</v>
      </c>
      <c r="BK92">
        <f t="shared" si="95"/>
        <v>204</v>
      </c>
      <c r="BL92">
        <f t="shared" si="95"/>
        <v>208</v>
      </c>
      <c r="BM92">
        <f t="shared" si="95"/>
        <v>212</v>
      </c>
      <c r="BN92">
        <f t="shared" si="95"/>
        <v>216</v>
      </c>
      <c r="BO92">
        <f t="shared" si="95"/>
        <v>220</v>
      </c>
      <c r="BP92">
        <f t="shared" si="95"/>
        <v>224</v>
      </c>
      <c r="BQ92">
        <f t="shared" si="95"/>
        <v>228</v>
      </c>
      <c r="BR92">
        <f t="shared" si="95"/>
        <v>232</v>
      </c>
      <c r="BS92">
        <f t="shared" si="95"/>
        <v>236</v>
      </c>
      <c r="BT92">
        <f t="shared" si="95"/>
        <v>240</v>
      </c>
      <c r="BU92">
        <f t="shared" si="95"/>
        <v>244</v>
      </c>
      <c r="BV92">
        <f t="shared" si="95"/>
        <v>248</v>
      </c>
      <c r="BW92">
        <f t="shared" si="95"/>
        <v>252</v>
      </c>
      <c r="BX92">
        <f t="shared" si="95"/>
        <v>256</v>
      </c>
      <c r="BY92">
        <f t="shared" si="95"/>
        <v>260</v>
      </c>
      <c r="BZ92">
        <f t="shared" ref="BZ92:EF92" si="96">BY92+$I93/125</f>
        <v>264</v>
      </c>
      <c r="CA92">
        <f t="shared" si="96"/>
        <v>268</v>
      </c>
      <c r="CB92">
        <f t="shared" si="96"/>
        <v>272</v>
      </c>
      <c r="CC92">
        <f t="shared" si="96"/>
        <v>276</v>
      </c>
      <c r="CD92">
        <f t="shared" si="96"/>
        <v>280</v>
      </c>
      <c r="CE92">
        <f t="shared" si="96"/>
        <v>284</v>
      </c>
      <c r="CF92">
        <f t="shared" si="96"/>
        <v>288</v>
      </c>
      <c r="CG92">
        <f t="shared" si="96"/>
        <v>292</v>
      </c>
      <c r="CH92">
        <f t="shared" si="96"/>
        <v>296</v>
      </c>
      <c r="CI92">
        <f t="shared" si="96"/>
        <v>300</v>
      </c>
      <c r="CJ92">
        <f t="shared" si="96"/>
        <v>304</v>
      </c>
      <c r="CK92">
        <f t="shared" si="96"/>
        <v>308</v>
      </c>
      <c r="CL92">
        <f t="shared" si="96"/>
        <v>312</v>
      </c>
      <c r="CM92">
        <f t="shared" si="96"/>
        <v>316</v>
      </c>
      <c r="CN92">
        <f t="shared" si="96"/>
        <v>320</v>
      </c>
      <c r="CO92">
        <f t="shared" si="96"/>
        <v>324</v>
      </c>
      <c r="CP92">
        <f t="shared" si="96"/>
        <v>328</v>
      </c>
      <c r="CQ92">
        <f t="shared" si="96"/>
        <v>332</v>
      </c>
      <c r="CR92">
        <f t="shared" si="96"/>
        <v>336</v>
      </c>
      <c r="CS92">
        <f t="shared" si="96"/>
        <v>340</v>
      </c>
      <c r="CT92">
        <f t="shared" si="96"/>
        <v>344</v>
      </c>
      <c r="CU92">
        <f t="shared" si="96"/>
        <v>348</v>
      </c>
      <c r="CV92">
        <f t="shared" si="96"/>
        <v>352</v>
      </c>
      <c r="CW92">
        <f t="shared" si="96"/>
        <v>356</v>
      </c>
      <c r="CX92">
        <f t="shared" si="96"/>
        <v>360</v>
      </c>
      <c r="CY92">
        <f t="shared" si="96"/>
        <v>364</v>
      </c>
      <c r="CZ92">
        <f t="shared" si="96"/>
        <v>368</v>
      </c>
      <c r="DA92">
        <f t="shared" si="96"/>
        <v>372</v>
      </c>
      <c r="DB92">
        <f t="shared" si="96"/>
        <v>376</v>
      </c>
      <c r="DC92">
        <f t="shared" si="96"/>
        <v>380</v>
      </c>
      <c r="DD92">
        <f t="shared" si="96"/>
        <v>384</v>
      </c>
      <c r="DE92">
        <f t="shared" si="96"/>
        <v>388</v>
      </c>
      <c r="DF92">
        <f t="shared" si="96"/>
        <v>392</v>
      </c>
      <c r="DG92">
        <f t="shared" si="96"/>
        <v>396</v>
      </c>
      <c r="DH92">
        <f t="shared" si="96"/>
        <v>400</v>
      </c>
      <c r="DI92">
        <f t="shared" si="96"/>
        <v>404</v>
      </c>
      <c r="DJ92">
        <f t="shared" si="96"/>
        <v>408</v>
      </c>
      <c r="DK92">
        <f t="shared" si="96"/>
        <v>412</v>
      </c>
      <c r="DL92">
        <f t="shared" si="96"/>
        <v>416</v>
      </c>
      <c r="DM92">
        <f t="shared" si="96"/>
        <v>420</v>
      </c>
      <c r="DN92">
        <f t="shared" si="96"/>
        <v>424</v>
      </c>
      <c r="DO92">
        <f t="shared" si="96"/>
        <v>428</v>
      </c>
      <c r="DP92">
        <f t="shared" si="96"/>
        <v>432</v>
      </c>
      <c r="DQ92">
        <f t="shared" si="96"/>
        <v>436</v>
      </c>
      <c r="DR92">
        <f t="shared" si="96"/>
        <v>440</v>
      </c>
      <c r="DS92">
        <f t="shared" si="96"/>
        <v>444</v>
      </c>
      <c r="DT92">
        <f t="shared" si="96"/>
        <v>448</v>
      </c>
      <c r="DU92">
        <f t="shared" si="96"/>
        <v>452</v>
      </c>
      <c r="DV92">
        <f t="shared" si="96"/>
        <v>456</v>
      </c>
      <c r="DW92">
        <f t="shared" si="96"/>
        <v>460</v>
      </c>
      <c r="DX92">
        <f t="shared" si="96"/>
        <v>464</v>
      </c>
      <c r="DY92">
        <f t="shared" si="96"/>
        <v>468</v>
      </c>
      <c r="DZ92">
        <f t="shared" si="96"/>
        <v>472</v>
      </c>
      <c r="EA92">
        <f t="shared" si="96"/>
        <v>476</v>
      </c>
      <c r="EB92">
        <f t="shared" si="96"/>
        <v>480</v>
      </c>
      <c r="EC92">
        <f t="shared" si="96"/>
        <v>484</v>
      </c>
      <c r="ED92">
        <f t="shared" si="96"/>
        <v>488</v>
      </c>
      <c r="EE92">
        <f t="shared" si="96"/>
        <v>492</v>
      </c>
      <c r="EF92">
        <f t="shared" si="96"/>
        <v>496</v>
      </c>
      <c r="EG92">
        <f>EF92+$I93/125</f>
        <v>500</v>
      </c>
    </row>
    <row r="93" spans="2:261" x14ac:dyDescent="0.45">
      <c r="B93">
        <v>25</v>
      </c>
      <c r="C93" t="s">
        <v>0</v>
      </c>
      <c r="D93">
        <v>9</v>
      </c>
      <c r="E93">
        <v>0</v>
      </c>
      <c r="F93">
        <v>1</v>
      </c>
      <c r="G93">
        <v>29</v>
      </c>
      <c r="H93">
        <v>0</v>
      </c>
      <c r="I93">
        <v>500</v>
      </c>
      <c r="J93">
        <v>0</v>
      </c>
      <c r="K93" t="s">
        <v>1</v>
      </c>
      <c r="L93">
        <v>36</v>
      </c>
      <c r="M93">
        <v>33</v>
      </c>
      <c r="N93">
        <v>24</v>
      </c>
      <c r="O93">
        <v>32</v>
      </c>
      <c r="P93">
        <v>27</v>
      </c>
      <c r="Q93">
        <v>34</v>
      </c>
      <c r="R93">
        <v>23</v>
      </c>
      <c r="S93">
        <v>42</v>
      </c>
      <c r="T93">
        <v>17</v>
      </c>
      <c r="U93">
        <v>34</v>
      </c>
      <c r="V93">
        <v>39</v>
      </c>
      <c r="W93">
        <v>36</v>
      </c>
      <c r="X93">
        <v>43</v>
      </c>
      <c r="Y93">
        <v>39</v>
      </c>
      <c r="Z93">
        <v>32</v>
      </c>
      <c r="AA93">
        <v>32</v>
      </c>
      <c r="AB93">
        <v>26</v>
      </c>
      <c r="AC93">
        <v>29</v>
      </c>
      <c r="AD93">
        <v>30</v>
      </c>
      <c r="AE93">
        <v>25</v>
      </c>
      <c r="AF93">
        <v>32</v>
      </c>
      <c r="AG93">
        <v>26</v>
      </c>
      <c r="AH93">
        <v>18</v>
      </c>
      <c r="AI93">
        <v>27</v>
      </c>
      <c r="AJ93">
        <v>28</v>
      </c>
      <c r="AK93">
        <v>38</v>
      </c>
      <c r="AL93">
        <v>31</v>
      </c>
      <c r="AM93">
        <v>24</v>
      </c>
      <c r="AN93">
        <v>44</v>
      </c>
      <c r="AO93">
        <v>29</v>
      </c>
      <c r="AP93">
        <v>26</v>
      </c>
      <c r="AQ93">
        <v>32</v>
      </c>
      <c r="AR93">
        <v>41</v>
      </c>
      <c r="AS93">
        <v>30</v>
      </c>
      <c r="AT93">
        <v>30</v>
      </c>
      <c r="AU93">
        <v>31</v>
      </c>
      <c r="AV93">
        <v>48</v>
      </c>
      <c r="AW93">
        <v>44</v>
      </c>
      <c r="AX93">
        <v>36</v>
      </c>
      <c r="AY93">
        <v>33</v>
      </c>
      <c r="AZ93">
        <v>25</v>
      </c>
      <c r="BA93">
        <v>30</v>
      </c>
      <c r="BB93">
        <v>20</v>
      </c>
      <c r="BC93">
        <v>29</v>
      </c>
      <c r="BD93">
        <v>37</v>
      </c>
      <c r="BE93">
        <v>43</v>
      </c>
      <c r="BF93">
        <v>38</v>
      </c>
      <c r="BG93">
        <v>40</v>
      </c>
      <c r="BH93">
        <v>39</v>
      </c>
      <c r="BI93">
        <v>29</v>
      </c>
      <c r="BJ93">
        <v>31</v>
      </c>
      <c r="BK93">
        <v>37</v>
      </c>
      <c r="BL93">
        <v>32</v>
      </c>
      <c r="BM93">
        <v>35</v>
      </c>
      <c r="BN93">
        <v>40</v>
      </c>
      <c r="BO93">
        <v>36</v>
      </c>
      <c r="BP93">
        <v>29</v>
      </c>
      <c r="BQ93">
        <v>46</v>
      </c>
      <c r="BR93">
        <v>32</v>
      </c>
      <c r="BS93">
        <v>35</v>
      </c>
      <c r="BT93">
        <v>29</v>
      </c>
      <c r="BU93">
        <v>51</v>
      </c>
      <c r="BV93">
        <v>20</v>
      </c>
      <c r="BW93">
        <v>47</v>
      </c>
      <c r="BX93">
        <v>49</v>
      </c>
      <c r="BY93">
        <v>37</v>
      </c>
      <c r="BZ93">
        <v>39</v>
      </c>
      <c r="CA93">
        <v>59</v>
      </c>
      <c r="CB93">
        <v>32</v>
      </c>
      <c r="CC93">
        <v>40</v>
      </c>
      <c r="CD93">
        <v>48</v>
      </c>
      <c r="CE93">
        <v>51</v>
      </c>
      <c r="CF93">
        <v>39</v>
      </c>
      <c r="CG93">
        <v>40</v>
      </c>
      <c r="CH93">
        <v>34</v>
      </c>
      <c r="CI93">
        <v>41</v>
      </c>
      <c r="CJ93">
        <v>49</v>
      </c>
      <c r="CK93">
        <v>43</v>
      </c>
      <c r="CL93">
        <v>47</v>
      </c>
      <c r="CM93">
        <v>34</v>
      </c>
      <c r="CN93">
        <v>59</v>
      </c>
      <c r="CO93">
        <v>55</v>
      </c>
      <c r="CP93">
        <v>65</v>
      </c>
      <c r="CQ93">
        <v>52</v>
      </c>
      <c r="CR93">
        <v>49</v>
      </c>
      <c r="CS93">
        <v>52</v>
      </c>
      <c r="CT93">
        <v>54</v>
      </c>
      <c r="CU93">
        <v>60</v>
      </c>
      <c r="CV93">
        <v>71</v>
      </c>
      <c r="CW93">
        <v>71</v>
      </c>
      <c r="CX93">
        <v>101</v>
      </c>
      <c r="CY93">
        <v>79</v>
      </c>
      <c r="CZ93">
        <v>89</v>
      </c>
      <c r="DA93">
        <v>95</v>
      </c>
      <c r="DB93">
        <v>108</v>
      </c>
      <c r="DC93">
        <v>132</v>
      </c>
      <c r="DD93">
        <v>148</v>
      </c>
      <c r="DE93">
        <v>146</v>
      </c>
      <c r="DF93">
        <v>172</v>
      </c>
      <c r="DG93">
        <v>192</v>
      </c>
      <c r="DH93">
        <v>195</v>
      </c>
      <c r="DI93">
        <v>251</v>
      </c>
      <c r="DJ93">
        <v>248</v>
      </c>
      <c r="DK93">
        <v>274</v>
      </c>
      <c r="DL93">
        <v>300</v>
      </c>
      <c r="DM93">
        <v>370</v>
      </c>
      <c r="DN93">
        <v>375</v>
      </c>
      <c r="DO93">
        <v>441</v>
      </c>
      <c r="DP93">
        <v>481</v>
      </c>
      <c r="DQ93">
        <v>487</v>
      </c>
      <c r="DR93">
        <v>567</v>
      </c>
      <c r="DS93">
        <v>649</v>
      </c>
      <c r="DT93">
        <v>659</v>
      </c>
      <c r="DU93">
        <v>774</v>
      </c>
      <c r="DV93">
        <v>874</v>
      </c>
      <c r="DW93">
        <v>966</v>
      </c>
      <c r="DX93">
        <v>1103</v>
      </c>
      <c r="DY93">
        <v>1215</v>
      </c>
      <c r="DZ93">
        <v>1349</v>
      </c>
      <c r="EA93">
        <v>1575</v>
      </c>
      <c r="EB93">
        <v>1832</v>
      </c>
      <c r="EC93">
        <v>2105</v>
      </c>
      <c r="ED93">
        <v>2350</v>
      </c>
      <c r="EE93">
        <v>2777</v>
      </c>
      <c r="EF93">
        <v>3346</v>
      </c>
      <c r="EG93">
        <v>3744</v>
      </c>
      <c r="EH93">
        <v>3876</v>
      </c>
      <c r="EI93">
        <v>4001</v>
      </c>
      <c r="EJ93">
        <v>4027</v>
      </c>
      <c r="EK93">
        <v>4168</v>
      </c>
      <c r="EL93">
        <v>4137</v>
      </c>
      <c r="EM93">
        <v>4217</v>
      </c>
      <c r="EN93">
        <v>4193</v>
      </c>
      <c r="EO93">
        <v>4154</v>
      </c>
      <c r="EP93">
        <v>4271</v>
      </c>
      <c r="EQ93">
        <v>4159</v>
      </c>
      <c r="ER93">
        <v>4213</v>
      </c>
      <c r="ES93">
        <v>4321</v>
      </c>
      <c r="ET93">
        <v>4043</v>
      </c>
      <c r="EU93">
        <v>4206</v>
      </c>
      <c r="EV93">
        <v>4124</v>
      </c>
      <c r="EW93">
        <v>4345</v>
      </c>
      <c r="EX93">
        <v>4128</v>
      </c>
      <c r="EY93">
        <v>4132</v>
      </c>
      <c r="EZ93">
        <v>4273</v>
      </c>
      <c r="FA93">
        <v>4169</v>
      </c>
      <c r="FB93">
        <v>4183</v>
      </c>
      <c r="FC93">
        <v>4161</v>
      </c>
      <c r="FD93">
        <v>4227</v>
      </c>
      <c r="FE93">
        <v>4336</v>
      </c>
      <c r="FF93">
        <v>4191</v>
      </c>
      <c r="FG93">
        <v>4199</v>
      </c>
      <c r="FH93">
        <v>4302</v>
      </c>
      <c r="FI93">
        <v>4181</v>
      </c>
      <c r="FJ93">
        <v>4118</v>
      </c>
      <c r="FK93">
        <v>4154</v>
      </c>
      <c r="FL93">
        <v>4141</v>
      </c>
      <c r="FM93">
        <v>4115</v>
      </c>
      <c r="FN93">
        <v>4042</v>
      </c>
      <c r="FO93">
        <v>4218</v>
      </c>
      <c r="FP93">
        <v>4139</v>
      </c>
      <c r="FQ93">
        <v>4126</v>
      </c>
      <c r="FR93">
        <v>4220</v>
      </c>
      <c r="FS93">
        <v>4207</v>
      </c>
      <c r="FT93">
        <v>4188</v>
      </c>
      <c r="FU93">
        <v>4096</v>
      </c>
      <c r="FV93">
        <v>4110</v>
      </c>
      <c r="FW93">
        <v>4222</v>
      </c>
      <c r="FX93">
        <v>4147</v>
      </c>
      <c r="FY93">
        <v>4170</v>
      </c>
      <c r="FZ93">
        <v>4126</v>
      </c>
      <c r="GA93">
        <v>4015</v>
      </c>
      <c r="GB93">
        <v>4131</v>
      </c>
      <c r="GC93">
        <v>4131</v>
      </c>
      <c r="GD93">
        <v>4169</v>
      </c>
      <c r="GE93">
        <v>4173</v>
      </c>
      <c r="GF93">
        <v>4082</v>
      </c>
      <c r="GG93">
        <v>4008</v>
      </c>
      <c r="GH93">
        <v>3991</v>
      </c>
      <c r="GI93">
        <v>4019</v>
      </c>
      <c r="GJ93">
        <v>4110</v>
      </c>
      <c r="GK93">
        <v>4144</v>
      </c>
      <c r="GL93">
        <v>3967</v>
      </c>
      <c r="GM93">
        <v>3930</v>
      </c>
      <c r="GN93">
        <v>4200</v>
      </c>
      <c r="GO93">
        <v>4192</v>
      </c>
      <c r="GP93">
        <v>4142</v>
      </c>
      <c r="GQ93">
        <v>4035</v>
      </c>
      <c r="GR93">
        <v>4121</v>
      </c>
      <c r="GS93">
        <v>3946</v>
      </c>
      <c r="GT93">
        <v>4000</v>
      </c>
      <c r="GU93">
        <v>4111</v>
      </c>
      <c r="GV93">
        <v>4025</v>
      </c>
      <c r="GW93">
        <v>3916</v>
      </c>
      <c r="GX93">
        <v>4020</v>
      </c>
      <c r="GY93">
        <v>3889</v>
      </c>
      <c r="GZ93">
        <v>4109</v>
      </c>
      <c r="HA93">
        <v>3994</v>
      </c>
      <c r="HB93">
        <v>3956</v>
      </c>
      <c r="HC93">
        <v>3945</v>
      </c>
      <c r="HD93">
        <v>3938</v>
      </c>
      <c r="HE93">
        <v>3995</v>
      </c>
      <c r="HF93">
        <v>4092</v>
      </c>
      <c r="HG93">
        <v>4067</v>
      </c>
      <c r="HH93">
        <v>3980</v>
      </c>
      <c r="HI93">
        <v>4011</v>
      </c>
      <c r="HJ93">
        <v>4094</v>
      </c>
      <c r="HK93">
        <v>4006</v>
      </c>
      <c r="HL93">
        <v>3999</v>
      </c>
      <c r="HM93">
        <v>3956</v>
      </c>
      <c r="HN93">
        <v>3969</v>
      </c>
      <c r="HO93">
        <v>4033</v>
      </c>
      <c r="HP93">
        <v>3971</v>
      </c>
      <c r="HQ93">
        <v>4073</v>
      </c>
      <c r="HR93">
        <v>4009</v>
      </c>
      <c r="HS93">
        <v>3960</v>
      </c>
      <c r="HT93">
        <v>3972</v>
      </c>
      <c r="HU93">
        <v>3959</v>
      </c>
      <c r="HV93">
        <v>3852</v>
      </c>
      <c r="HW93">
        <v>3997</v>
      </c>
      <c r="HX93">
        <v>3859</v>
      </c>
      <c r="HY93">
        <v>4003</v>
      </c>
      <c r="HZ93">
        <v>3934</v>
      </c>
      <c r="IA93">
        <v>3953</v>
      </c>
      <c r="IB93">
        <v>3963</v>
      </c>
      <c r="IC93">
        <v>3990</v>
      </c>
      <c r="ID93">
        <v>3854</v>
      </c>
      <c r="IE93">
        <v>3929</v>
      </c>
      <c r="IF93">
        <v>3942</v>
      </c>
      <c r="IG93">
        <v>3768</v>
      </c>
      <c r="IH93">
        <v>3856</v>
      </c>
      <c r="II93">
        <v>3885</v>
      </c>
      <c r="IJ93">
        <v>3834</v>
      </c>
      <c r="IK93">
        <v>3839</v>
      </c>
      <c r="IL93">
        <v>3889</v>
      </c>
      <c r="IM93">
        <v>3829</v>
      </c>
      <c r="IN93">
        <v>3834</v>
      </c>
      <c r="IO93">
        <v>3824</v>
      </c>
      <c r="IP93">
        <v>3970</v>
      </c>
      <c r="IQ93">
        <v>3997</v>
      </c>
      <c r="IR93">
        <v>3779</v>
      </c>
      <c r="IS93">
        <v>3773</v>
      </c>
      <c r="IT93">
        <v>3918</v>
      </c>
      <c r="IU93">
        <v>3909</v>
      </c>
      <c r="IV93">
        <v>3965</v>
      </c>
      <c r="IW93">
        <v>3902</v>
      </c>
      <c r="IX93">
        <v>3889</v>
      </c>
      <c r="IY93">
        <v>3913</v>
      </c>
      <c r="IZ93">
        <v>3818</v>
      </c>
      <c r="JA93">
        <v>3797</v>
      </c>
    </row>
    <row r="95" spans="2:261" x14ac:dyDescent="0.45">
      <c r="J95" t="s">
        <v>5</v>
      </c>
      <c r="K95">
        <v>0</v>
      </c>
      <c r="L95">
        <v>2</v>
      </c>
      <c r="M95">
        <v>4</v>
      </c>
      <c r="N95">
        <v>6</v>
      </c>
      <c r="O95">
        <v>8</v>
      </c>
      <c r="P95">
        <v>10</v>
      </c>
      <c r="Q95">
        <v>12</v>
      </c>
      <c r="R95">
        <v>14</v>
      </c>
      <c r="S95">
        <v>16</v>
      </c>
      <c r="T95">
        <v>18</v>
      </c>
      <c r="U95">
        <v>20</v>
      </c>
      <c r="V95">
        <v>22</v>
      </c>
      <c r="W95">
        <v>24</v>
      </c>
      <c r="X95">
        <v>26</v>
      </c>
      <c r="Y95">
        <v>28</v>
      </c>
      <c r="Z95">
        <v>30</v>
      </c>
      <c r="AA95">
        <v>32</v>
      </c>
      <c r="AB95">
        <v>34</v>
      </c>
      <c r="AC95">
        <v>36</v>
      </c>
      <c r="AD95">
        <v>38</v>
      </c>
      <c r="AE95">
        <v>40</v>
      </c>
      <c r="AF95">
        <v>42</v>
      </c>
      <c r="AG95">
        <v>44</v>
      </c>
      <c r="AH95">
        <v>46</v>
      </c>
      <c r="AI95">
        <v>48</v>
      </c>
      <c r="AJ95">
        <v>50</v>
      </c>
      <c r="AK95">
        <v>52</v>
      </c>
      <c r="AL95">
        <v>54</v>
      </c>
      <c r="AM95">
        <v>56</v>
      </c>
      <c r="AN95">
        <v>58</v>
      </c>
      <c r="AO95">
        <v>60</v>
      </c>
      <c r="AP95">
        <v>62</v>
      </c>
      <c r="AQ95">
        <v>64</v>
      </c>
      <c r="AR95">
        <v>66</v>
      </c>
      <c r="AS95">
        <v>68</v>
      </c>
      <c r="AT95">
        <v>70</v>
      </c>
      <c r="AU95">
        <v>72</v>
      </c>
      <c r="AV95">
        <v>74</v>
      </c>
      <c r="AW95">
        <v>76</v>
      </c>
      <c r="AX95">
        <v>78</v>
      </c>
      <c r="AY95">
        <v>80</v>
      </c>
      <c r="AZ95">
        <v>82</v>
      </c>
      <c r="BA95">
        <v>84</v>
      </c>
      <c r="BB95">
        <v>86</v>
      </c>
      <c r="BC95">
        <v>88</v>
      </c>
      <c r="BD95">
        <v>90</v>
      </c>
      <c r="BE95">
        <v>92</v>
      </c>
      <c r="BF95">
        <v>94</v>
      </c>
      <c r="BG95">
        <v>96</v>
      </c>
      <c r="BH95">
        <v>98</v>
      </c>
      <c r="BI95">
        <v>100</v>
      </c>
      <c r="BJ95">
        <v>102</v>
      </c>
      <c r="BK95">
        <v>104</v>
      </c>
      <c r="BL95">
        <v>106</v>
      </c>
      <c r="BM95">
        <v>108</v>
      </c>
      <c r="BN95">
        <v>110</v>
      </c>
      <c r="BO95">
        <v>112</v>
      </c>
      <c r="BP95">
        <v>114</v>
      </c>
      <c r="BQ95">
        <v>116</v>
      </c>
      <c r="BR95">
        <v>118</v>
      </c>
      <c r="BS95">
        <v>120</v>
      </c>
      <c r="BT95">
        <v>122</v>
      </c>
      <c r="BU95">
        <v>124</v>
      </c>
      <c r="BV95">
        <v>126</v>
      </c>
      <c r="BW95">
        <v>128</v>
      </c>
      <c r="BX95">
        <v>130</v>
      </c>
      <c r="BY95">
        <v>132</v>
      </c>
      <c r="BZ95">
        <v>134</v>
      </c>
      <c r="CA95">
        <v>136</v>
      </c>
      <c r="CB95">
        <v>138</v>
      </c>
      <c r="CC95">
        <v>140</v>
      </c>
      <c r="CD95">
        <v>142</v>
      </c>
      <c r="CE95">
        <v>144</v>
      </c>
      <c r="CF95">
        <v>146</v>
      </c>
      <c r="CG95">
        <v>148</v>
      </c>
      <c r="CH95">
        <v>150</v>
      </c>
      <c r="CI95">
        <v>152</v>
      </c>
      <c r="CJ95">
        <v>154</v>
      </c>
      <c r="CK95">
        <v>156</v>
      </c>
      <c r="CL95">
        <v>158</v>
      </c>
      <c r="CM95">
        <v>160</v>
      </c>
      <c r="CN95">
        <v>162</v>
      </c>
      <c r="CO95">
        <v>164</v>
      </c>
      <c r="CP95">
        <v>166</v>
      </c>
      <c r="CQ95">
        <v>168</v>
      </c>
      <c r="CR95">
        <v>170</v>
      </c>
      <c r="CS95">
        <v>172</v>
      </c>
      <c r="CT95">
        <v>174</v>
      </c>
      <c r="CU95">
        <v>176</v>
      </c>
      <c r="CV95">
        <v>178</v>
      </c>
      <c r="CW95">
        <v>180</v>
      </c>
      <c r="CX95">
        <v>182</v>
      </c>
      <c r="CY95">
        <v>184</v>
      </c>
      <c r="CZ95">
        <v>186</v>
      </c>
      <c r="DA95">
        <v>188</v>
      </c>
      <c r="DB95">
        <v>190</v>
      </c>
      <c r="DC95">
        <v>192</v>
      </c>
      <c r="DD95">
        <v>194</v>
      </c>
      <c r="DE95">
        <v>196</v>
      </c>
      <c r="DF95">
        <v>198</v>
      </c>
      <c r="DG95">
        <v>200</v>
      </c>
      <c r="DH95">
        <v>202</v>
      </c>
      <c r="DI95">
        <v>204</v>
      </c>
      <c r="DJ95">
        <v>206</v>
      </c>
      <c r="DK95">
        <v>208</v>
      </c>
      <c r="DL95">
        <v>210</v>
      </c>
      <c r="DM95">
        <v>212</v>
      </c>
      <c r="DN95">
        <v>214</v>
      </c>
      <c r="DO95">
        <v>216</v>
      </c>
      <c r="DP95">
        <v>218</v>
      </c>
      <c r="DQ95">
        <v>220</v>
      </c>
      <c r="DR95">
        <v>222</v>
      </c>
      <c r="DS95">
        <v>224</v>
      </c>
      <c r="DT95">
        <v>226</v>
      </c>
      <c r="DU95">
        <v>228</v>
      </c>
      <c r="DV95">
        <v>230</v>
      </c>
      <c r="DW95">
        <v>232</v>
      </c>
      <c r="DX95">
        <v>234</v>
      </c>
      <c r="DY95">
        <v>236</v>
      </c>
      <c r="DZ95">
        <v>238</v>
      </c>
      <c r="EA95">
        <v>240</v>
      </c>
      <c r="EB95">
        <v>242</v>
      </c>
      <c r="EC95">
        <v>244</v>
      </c>
      <c r="ED95">
        <v>246</v>
      </c>
      <c r="EE95">
        <v>248</v>
      </c>
      <c r="EF95">
        <v>250</v>
      </c>
      <c r="EG95">
        <v>252</v>
      </c>
      <c r="EH95">
        <v>254</v>
      </c>
      <c r="EI95">
        <v>256</v>
      </c>
      <c r="EJ95">
        <v>258</v>
      </c>
      <c r="EK95">
        <v>260</v>
      </c>
      <c r="EL95">
        <v>262</v>
      </c>
      <c r="EM95">
        <v>264</v>
      </c>
      <c r="EN95">
        <v>266</v>
      </c>
      <c r="EO95">
        <v>268</v>
      </c>
      <c r="EP95">
        <v>270</v>
      </c>
      <c r="EQ95">
        <v>272</v>
      </c>
      <c r="ER95">
        <v>274</v>
      </c>
      <c r="ES95">
        <v>276</v>
      </c>
      <c r="ET95">
        <v>278</v>
      </c>
      <c r="EU95">
        <v>280</v>
      </c>
      <c r="EV95">
        <v>282</v>
      </c>
      <c r="EW95">
        <v>284</v>
      </c>
      <c r="EX95">
        <v>286</v>
      </c>
      <c r="EY95">
        <v>288</v>
      </c>
      <c r="EZ95">
        <v>290</v>
      </c>
      <c r="FA95">
        <v>292</v>
      </c>
      <c r="FB95">
        <v>294</v>
      </c>
      <c r="FC95">
        <v>296</v>
      </c>
      <c r="FD95">
        <v>298</v>
      </c>
      <c r="FE95">
        <v>300</v>
      </c>
      <c r="FF95">
        <v>302</v>
      </c>
      <c r="FG95">
        <v>304</v>
      </c>
      <c r="FH95">
        <v>306</v>
      </c>
      <c r="FI95">
        <v>308</v>
      </c>
      <c r="FJ95">
        <v>310</v>
      </c>
      <c r="FK95">
        <v>312</v>
      </c>
      <c r="FL95">
        <v>314</v>
      </c>
      <c r="FM95">
        <v>316</v>
      </c>
      <c r="FN95">
        <v>318</v>
      </c>
      <c r="FO95">
        <v>320</v>
      </c>
      <c r="FP95">
        <v>322</v>
      </c>
      <c r="FQ95">
        <v>324</v>
      </c>
      <c r="FR95">
        <v>326</v>
      </c>
      <c r="FS95">
        <v>328</v>
      </c>
      <c r="FT95">
        <v>330</v>
      </c>
      <c r="FU95">
        <v>332</v>
      </c>
      <c r="FV95">
        <v>334</v>
      </c>
      <c r="FW95">
        <v>336</v>
      </c>
      <c r="FX95">
        <v>338</v>
      </c>
      <c r="FY95">
        <v>340</v>
      </c>
      <c r="FZ95">
        <v>342</v>
      </c>
      <c r="GA95">
        <v>344</v>
      </c>
      <c r="GB95">
        <v>346</v>
      </c>
      <c r="GC95">
        <v>348</v>
      </c>
      <c r="GD95">
        <v>350</v>
      </c>
      <c r="GE95">
        <v>352</v>
      </c>
      <c r="GF95">
        <v>354</v>
      </c>
      <c r="GG95">
        <v>356</v>
      </c>
      <c r="GH95">
        <v>358</v>
      </c>
      <c r="GI95">
        <v>360</v>
      </c>
      <c r="GJ95">
        <v>362</v>
      </c>
      <c r="GK95">
        <v>364</v>
      </c>
      <c r="GL95">
        <v>366</v>
      </c>
      <c r="GM95">
        <v>368</v>
      </c>
      <c r="GN95">
        <v>370</v>
      </c>
      <c r="GO95">
        <v>372</v>
      </c>
      <c r="GP95">
        <v>374</v>
      </c>
      <c r="GQ95">
        <v>376</v>
      </c>
      <c r="GR95">
        <v>378</v>
      </c>
      <c r="GS95">
        <v>380</v>
      </c>
      <c r="GT95">
        <v>382</v>
      </c>
      <c r="GU95">
        <v>384</v>
      </c>
      <c r="GV95">
        <v>386</v>
      </c>
      <c r="GW95">
        <v>388</v>
      </c>
      <c r="GX95">
        <v>390</v>
      </c>
      <c r="GY95">
        <v>392</v>
      </c>
      <c r="GZ95">
        <v>394</v>
      </c>
      <c r="HA95">
        <v>396</v>
      </c>
      <c r="HB95">
        <v>398</v>
      </c>
      <c r="HC95">
        <v>400</v>
      </c>
      <c r="HD95">
        <v>402</v>
      </c>
      <c r="HE95">
        <v>404</v>
      </c>
      <c r="HF95">
        <v>406</v>
      </c>
      <c r="HG95">
        <v>408</v>
      </c>
      <c r="HH95">
        <v>410</v>
      </c>
      <c r="HI95">
        <v>412</v>
      </c>
      <c r="HJ95">
        <v>414</v>
      </c>
      <c r="HK95">
        <v>416</v>
      </c>
      <c r="HL95">
        <v>418</v>
      </c>
      <c r="HM95">
        <v>420</v>
      </c>
      <c r="HN95">
        <v>422</v>
      </c>
      <c r="HO95">
        <v>424</v>
      </c>
      <c r="HP95">
        <v>426</v>
      </c>
      <c r="HQ95">
        <v>428</v>
      </c>
      <c r="HR95">
        <v>430</v>
      </c>
      <c r="HS95">
        <v>432</v>
      </c>
      <c r="HT95">
        <v>434</v>
      </c>
      <c r="HU95">
        <v>436</v>
      </c>
      <c r="HV95">
        <v>438</v>
      </c>
      <c r="HW95">
        <v>440</v>
      </c>
      <c r="HX95">
        <v>442</v>
      </c>
      <c r="HY95">
        <v>444</v>
      </c>
      <c r="HZ95">
        <v>446</v>
      </c>
      <c r="IA95">
        <v>448</v>
      </c>
      <c r="IB95">
        <v>450</v>
      </c>
      <c r="IC95">
        <v>452</v>
      </c>
      <c r="ID95">
        <v>454</v>
      </c>
      <c r="IE95">
        <v>456</v>
      </c>
      <c r="IF95">
        <v>458</v>
      </c>
      <c r="IG95">
        <v>460</v>
      </c>
      <c r="IH95">
        <v>462</v>
      </c>
      <c r="II95">
        <v>464</v>
      </c>
      <c r="IJ95">
        <v>466</v>
      </c>
      <c r="IK95">
        <v>468</v>
      </c>
      <c r="IL95">
        <v>470</v>
      </c>
      <c r="IM95">
        <v>472</v>
      </c>
      <c r="IN95">
        <v>474</v>
      </c>
      <c r="IO95">
        <v>476</v>
      </c>
      <c r="IP95">
        <v>478</v>
      </c>
      <c r="IQ95">
        <v>480</v>
      </c>
      <c r="IR95">
        <v>482</v>
      </c>
      <c r="IS95">
        <v>484</v>
      </c>
      <c r="IT95">
        <v>486</v>
      </c>
      <c r="IU95">
        <v>488</v>
      </c>
      <c r="IV95">
        <v>490</v>
      </c>
      <c r="IW95">
        <v>492</v>
      </c>
      <c r="IX95">
        <v>494</v>
      </c>
      <c r="IY95">
        <v>496</v>
      </c>
      <c r="IZ95">
        <v>498</v>
      </c>
    </row>
    <row r="97" spans="10:260" x14ac:dyDescent="0.45">
      <c r="J97" t="s">
        <v>6</v>
      </c>
      <c r="K97">
        <v>2</v>
      </c>
      <c r="L97">
        <v>10</v>
      </c>
      <c r="M97">
        <v>6</v>
      </c>
      <c r="N97">
        <v>13</v>
      </c>
      <c r="O97">
        <v>7</v>
      </c>
      <c r="P97">
        <v>9</v>
      </c>
      <c r="Q97">
        <v>6</v>
      </c>
      <c r="R97">
        <v>10</v>
      </c>
      <c r="S97">
        <v>13</v>
      </c>
      <c r="T97">
        <v>20</v>
      </c>
      <c r="U97">
        <v>4</v>
      </c>
      <c r="V97">
        <v>9</v>
      </c>
      <c r="W97">
        <v>11</v>
      </c>
      <c r="X97">
        <v>15</v>
      </c>
      <c r="Y97">
        <v>7</v>
      </c>
      <c r="Z97">
        <v>8</v>
      </c>
      <c r="AA97">
        <v>8</v>
      </c>
      <c r="AB97">
        <v>18</v>
      </c>
      <c r="AC97">
        <v>7</v>
      </c>
      <c r="AD97">
        <v>12</v>
      </c>
      <c r="AE97">
        <v>15</v>
      </c>
      <c r="AF97">
        <v>22</v>
      </c>
      <c r="AG97">
        <v>12</v>
      </c>
      <c r="AH97">
        <v>15</v>
      </c>
      <c r="AI97">
        <v>23</v>
      </c>
      <c r="AJ97">
        <v>20</v>
      </c>
      <c r="AK97">
        <v>10</v>
      </c>
      <c r="AL97">
        <v>4</v>
      </c>
      <c r="AM97">
        <v>12</v>
      </c>
      <c r="AN97">
        <v>11</v>
      </c>
      <c r="AO97">
        <v>18</v>
      </c>
      <c r="AP97">
        <v>6</v>
      </c>
      <c r="AQ97">
        <v>15</v>
      </c>
      <c r="AR97">
        <v>16</v>
      </c>
      <c r="AS97">
        <v>20</v>
      </c>
      <c r="AT97">
        <v>19</v>
      </c>
      <c r="AU97">
        <v>24</v>
      </c>
      <c r="AV97">
        <v>18</v>
      </c>
      <c r="AW97">
        <v>13</v>
      </c>
      <c r="AX97">
        <v>10</v>
      </c>
      <c r="AY97">
        <v>11</v>
      </c>
      <c r="AZ97">
        <v>23</v>
      </c>
      <c r="BA97">
        <v>11</v>
      </c>
      <c r="BB97">
        <v>14</v>
      </c>
      <c r="BC97">
        <v>10</v>
      </c>
      <c r="BD97">
        <v>6</v>
      </c>
      <c r="BE97">
        <v>8</v>
      </c>
      <c r="BF97">
        <v>16</v>
      </c>
      <c r="BG97">
        <v>16</v>
      </c>
      <c r="BH97">
        <v>19</v>
      </c>
      <c r="BI97">
        <v>23</v>
      </c>
      <c r="BJ97">
        <v>11</v>
      </c>
      <c r="BK97">
        <v>28</v>
      </c>
      <c r="BL97">
        <v>30</v>
      </c>
      <c r="BM97">
        <v>19</v>
      </c>
      <c r="BN97">
        <v>21</v>
      </c>
      <c r="BO97">
        <v>37</v>
      </c>
      <c r="BP97">
        <v>25</v>
      </c>
      <c r="BQ97">
        <v>27</v>
      </c>
      <c r="BR97">
        <v>17</v>
      </c>
      <c r="BS97">
        <v>18</v>
      </c>
      <c r="BT97">
        <v>32</v>
      </c>
      <c r="BU97">
        <v>25</v>
      </c>
      <c r="BV97">
        <v>47</v>
      </c>
      <c r="BW97">
        <v>52</v>
      </c>
      <c r="BX97">
        <v>34</v>
      </c>
      <c r="BY97">
        <v>53</v>
      </c>
      <c r="BZ97">
        <v>73</v>
      </c>
      <c r="CA97">
        <v>45</v>
      </c>
      <c r="CB97">
        <v>57</v>
      </c>
      <c r="CC97">
        <v>68</v>
      </c>
      <c r="CD97">
        <v>77</v>
      </c>
      <c r="CE97">
        <v>89</v>
      </c>
      <c r="CF97">
        <v>114</v>
      </c>
      <c r="CG97">
        <v>128</v>
      </c>
      <c r="CH97">
        <v>138</v>
      </c>
      <c r="CI97">
        <v>187</v>
      </c>
      <c r="CJ97">
        <v>211</v>
      </c>
      <c r="CK97">
        <v>228</v>
      </c>
      <c r="CL97">
        <v>295</v>
      </c>
      <c r="CM97">
        <v>363</v>
      </c>
      <c r="CN97">
        <v>422</v>
      </c>
      <c r="CO97">
        <v>525</v>
      </c>
      <c r="CP97">
        <v>591</v>
      </c>
      <c r="CQ97">
        <v>701</v>
      </c>
      <c r="CR97">
        <v>790</v>
      </c>
      <c r="CS97">
        <v>961</v>
      </c>
      <c r="CT97">
        <v>1200</v>
      </c>
      <c r="CU97">
        <v>1475</v>
      </c>
      <c r="CV97">
        <v>1761</v>
      </c>
      <c r="CW97">
        <v>2091</v>
      </c>
      <c r="CX97">
        <v>2440</v>
      </c>
      <c r="CY97">
        <v>2993</v>
      </c>
      <c r="CZ97">
        <v>3395</v>
      </c>
      <c r="DA97">
        <v>4086</v>
      </c>
      <c r="DB97">
        <v>4904</v>
      </c>
      <c r="DC97">
        <v>5780</v>
      </c>
      <c r="DD97">
        <v>6824</v>
      </c>
      <c r="DE97">
        <v>7981</v>
      </c>
      <c r="DF97">
        <v>9462</v>
      </c>
      <c r="DG97">
        <v>11219</v>
      </c>
      <c r="DH97">
        <v>12781</v>
      </c>
      <c r="DI97">
        <v>15146</v>
      </c>
      <c r="DJ97">
        <v>17811</v>
      </c>
      <c r="DK97">
        <v>20429</v>
      </c>
      <c r="DL97">
        <v>23616</v>
      </c>
      <c r="DM97">
        <v>27306</v>
      </c>
      <c r="DN97">
        <v>31111</v>
      </c>
      <c r="DO97">
        <v>36127</v>
      </c>
      <c r="DP97">
        <v>41074</v>
      </c>
      <c r="DQ97">
        <v>46894</v>
      </c>
      <c r="DR97">
        <v>53262</v>
      </c>
      <c r="DS97">
        <v>59704</v>
      </c>
      <c r="DT97">
        <v>67086</v>
      </c>
      <c r="DU97">
        <v>75388</v>
      </c>
      <c r="DV97">
        <v>84236</v>
      </c>
      <c r="DW97">
        <v>94257</v>
      </c>
      <c r="DX97">
        <v>104797</v>
      </c>
      <c r="DY97">
        <v>115277</v>
      </c>
      <c r="DZ97">
        <v>125880</v>
      </c>
      <c r="EA97">
        <v>138025</v>
      </c>
      <c r="EB97">
        <v>149406</v>
      </c>
      <c r="EC97">
        <v>161956</v>
      </c>
      <c r="ED97">
        <v>175120</v>
      </c>
      <c r="EE97">
        <v>187383</v>
      </c>
      <c r="EF97">
        <v>198661</v>
      </c>
      <c r="EG97">
        <v>210989</v>
      </c>
      <c r="EH97">
        <v>222268</v>
      </c>
      <c r="EI97">
        <v>233473</v>
      </c>
      <c r="EJ97">
        <v>243969</v>
      </c>
      <c r="EK97">
        <v>254162</v>
      </c>
      <c r="EL97">
        <v>262763</v>
      </c>
      <c r="EM97">
        <v>269591</v>
      </c>
      <c r="EN97">
        <v>275726</v>
      </c>
      <c r="EO97">
        <v>282370</v>
      </c>
      <c r="EP97">
        <v>286495</v>
      </c>
      <c r="EQ97">
        <v>288901</v>
      </c>
      <c r="ER97">
        <v>290955</v>
      </c>
      <c r="ES97">
        <v>290676</v>
      </c>
      <c r="ET97">
        <v>290398</v>
      </c>
      <c r="EU97">
        <v>289287</v>
      </c>
      <c r="EV97">
        <v>287675</v>
      </c>
      <c r="EW97">
        <v>286470</v>
      </c>
      <c r="EX97">
        <v>282048</v>
      </c>
      <c r="EY97">
        <v>278021</v>
      </c>
      <c r="EZ97">
        <v>274305</v>
      </c>
      <c r="FA97">
        <v>269093</v>
      </c>
      <c r="FB97">
        <v>262357</v>
      </c>
      <c r="FC97">
        <v>257852</v>
      </c>
      <c r="FD97">
        <v>250692</v>
      </c>
      <c r="FE97">
        <v>245758</v>
      </c>
      <c r="FF97">
        <v>239771</v>
      </c>
      <c r="FG97">
        <v>234983</v>
      </c>
      <c r="FH97">
        <v>228383</v>
      </c>
      <c r="FI97">
        <v>222107</v>
      </c>
      <c r="FJ97">
        <v>217384</v>
      </c>
      <c r="FK97">
        <v>210813</v>
      </c>
      <c r="FL97">
        <v>206998</v>
      </c>
      <c r="FM97">
        <v>201255</v>
      </c>
      <c r="FN97">
        <v>196891</v>
      </c>
      <c r="FO97">
        <v>192161</v>
      </c>
      <c r="FP97">
        <v>187000</v>
      </c>
      <c r="FQ97">
        <v>182317</v>
      </c>
      <c r="FR97">
        <v>178572</v>
      </c>
      <c r="FS97">
        <v>175361</v>
      </c>
      <c r="FT97">
        <v>172605</v>
      </c>
      <c r="FU97">
        <v>169866</v>
      </c>
      <c r="FV97">
        <v>166264</v>
      </c>
      <c r="FW97">
        <v>163807</v>
      </c>
      <c r="FX97">
        <v>161057</v>
      </c>
      <c r="FY97">
        <v>157920</v>
      </c>
      <c r="FZ97">
        <v>153253</v>
      </c>
      <c r="GA97">
        <v>150835</v>
      </c>
      <c r="GB97">
        <v>148268</v>
      </c>
      <c r="GC97">
        <v>143774</v>
      </c>
      <c r="GD97">
        <v>141447</v>
      </c>
      <c r="GE97">
        <v>137677</v>
      </c>
      <c r="GF97">
        <v>134153</v>
      </c>
      <c r="GG97">
        <v>130800</v>
      </c>
      <c r="GH97">
        <v>127834</v>
      </c>
      <c r="GI97">
        <v>123765</v>
      </c>
      <c r="GJ97">
        <v>120018</v>
      </c>
      <c r="GK97">
        <v>116101</v>
      </c>
      <c r="GL97">
        <v>112321</v>
      </c>
      <c r="GM97">
        <v>108176</v>
      </c>
      <c r="GN97">
        <v>104227</v>
      </c>
      <c r="GO97">
        <v>100215</v>
      </c>
      <c r="GP97">
        <v>95963</v>
      </c>
      <c r="GQ97">
        <v>91363</v>
      </c>
      <c r="GR97">
        <v>87936</v>
      </c>
      <c r="GS97">
        <v>82878</v>
      </c>
      <c r="GT97">
        <v>79245</v>
      </c>
      <c r="GU97">
        <v>74055</v>
      </c>
      <c r="GV97">
        <v>68812</v>
      </c>
      <c r="GW97">
        <v>64005</v>
      </c>
      <c r="GX97">
        <v>59820</v>
      </c>
      <c r="GY97">
        <v>56104</v>
      </c>
      <c r="GZ97">
        <v>52737</v>
      </c>
      <c r="HA97">
        <v>49405</v>
      </c>
      <c r="HB97">
        <v>46772</v>
      </c>
      <c r="HC97">
        <v>44038</v>
      </c>
      <c r="HD97">
        <v>41572</v>
      </c>
      <c r="HE97">
        <v>39506</v>
      </c>
      <c r="HF97">
        <v>37335</v>
      </c>
      <c r="HG97">
        <v>35121</v>
      </c>
      <c r="HH97">
        <v>33068</v>
      </c>
      <c r="HI97">
        <v>31159</v>
      </c>
      <c r="HJ97">
        <v>29011</v>
      </c>
      <c r="HK97">
        <v>26775</v>
      </c>
      <c r="HL97">
        <v>25281</v>
      </c>
      <c r="HM97">
        <v>23220</v>
      </c>
      <c r="HN97">
        <v>21653</v>
      </c>
      <c r="HO97">
        <v>20643</v>
      </c>
      <c r="HP97">
        <v>19569</v>
      </c>
      <c r="HQ97">
        <v>19027</v>
      </c>
      <c r="HR97">
        <v>17813</v>
      </c>
      <c r="HS97">
        <v>17051</v>
      </c>
      <c r="HT97">
        <v>16284</v>
      </c>
      <c r="HU97">
        <v>15532</v>
      </c>
      <c r="HV97">
        <v>14723</v>
      </c>
      <c r="HW97">
        <v>14295</v>
      </c>
      <c r="HX97">
        <v>13790</v>
      </c>
      <c r="HY97">
        <v>13277</v>
      </c>
      <c r="HZ97">
        <v>13182</v>
      </c>
      <c r="IA97">
        <v>12739</v>
      </c>
      <c r="IB97">
        <v>12534</v>
      </c>
      <c r="IC97">
        <v>12309</v>
      </c>
      <c r="ID97">
        <v>12053</v>
      </c>
      <c r="IE97">
        <v>12011</v>
      </c>
      <c r="IF97">
        <v>11698</v>
      </c>
      <c r="IG97">
        <v>11700</v>
      </c>
      <c r="IH97">
        <v>11115</v>
      </c>
      <c r="II97">
        <v>11266</v>
      </c>
      <c r="IJ97">
        <v>11065</v>
      </c>
      <c r="IK97">
        <v>10999</v>
      </c>
      <c r="IL97">
        <v>10920</v>
      </c>
      <c r="IM97">
        <v>10833</v>
      </c>
      <c r="IN97">
        <v>10569</v>
      </c>
      <c r="IO97">
        <v>10654</v>
      </c>
      <c r="IP97">
        <v>10416</v>
      </c>
      <c r="IQ97">
        <v>10275</v>
      </c>
      <c r="IR97">
        <v>10365</v>
      </c>
      <c r="IS97">
        <v>10146</v>
      </c>
      <c r="IT97">
        <v>10208</v>
      </c>
      <c r="IU97">
        <v>10252</v>
      </c>
      <c r="IV97">
        <v>9996</v>
      </c>
      <c r="IW97">
        <v>9943</v>
      </c>
      <c r="IX97">
        <v>9951</v>
      </c>
      <c r="IY97">
        <v>9896</v>
      </c>
      <c r="IZ97">
        <v>9625</v>
      </c>
    </row>
    <row r="99" spans="10:260" x14ac:dyDescent="0.45">
      <c r="J99" t="s">
        <v>7</v>
      </c>
      <c r="K99">
        <v>250</v>
      </c>
    </row>
    <row r="100" spans="10:260" x14ac:dyDescent="0.45">
      <c r="J100" t="s">
        <v>8</v>
      </c>
      <c r="K100">
        <f>K97/$K$99</f>
        <v>8.0000000000000002E-3</v>
      </c>
      <c r="L100">
        <f t="shared" ref="L100:BW100" si="97">L97/$K$99</f>
        <v>0.04</v>
      </c>
      <c r="M100">
        <f t="shared" si="97"/>
        <v>2.4E-2</v>
      </c>
      <c r="N100">
        <f t="shared" si="97"/>
        <v>5.1999999999999998E-2</v>
      </c>
      <c r="O100">
        <f t="shared" si="97"/>
        <v>2.8000000000000001E-2</v>
      </c>
      <c r="P100">
        <f t="shared" si="97"/>
        <v>3.5999999999999997E-2</v>
      </c>
      <c r="Q100">
        <f t="shared" si="97"/>
        <v>2.4E-2</v>
      </c>
      <c r="R100">
        <f t="shared" si="97"/>
        <v>0.04</v>
      </c>
      <c r="S100">
        <f t="shared" si="97"/>
        <v>5.1999999999999998E-2</v>
      </c>
      <c r="T100">
        <f t="shared" si="97"/>
        <v>0.08</v>
      </c>
      <c r="U100">
        <f t="shared" si="97"/>
        <v>1.6E-2</v>
      </c>
      <c r="V100">
        <f t="shared" si="97"/>
        <v>3.5999999999999997E-2</v>
      </c>
      <c r="W100">
        <f t="shared" si="97"/>
        <v>4.3999999999999997E-2</v>
      </c>
      <c r="X100">
        <f t="shared" si="97"/>
        <v>0.06</v>
      </c>
      <c r="Y100">
        <f t="shared" si="97"/>
        <v>2.8000000000000001E-2</v>
      </c>
      <c r="Z100">
        <f t="shared" si="97"/>
        <v>3.2000000000000001E-2</v>
      </c>
      <c r="AA100">
        <f t="shared" si="97"/>
        <v>3.2000000000000001E-2</v>
      </c>
      <c r="AB100">
        <f t="shared" si="97"/>
        <v>7.1999999999999995E-2</v>
      </c>
      <c r="AC100">
        <f t="shared" si="97"/>
        <v>2.8000000000000001E-2</v>
      </c>
      <c r="AD100">
        <f t="shared" si="97"/>
        <v>4.8000000000000001E-2</v>
      </c>
      <c r="AE100">
        <f t="shared" si="97"/>
        <v>0.06</v>
      </c>
      <c r="AF100">
        <f t="shared" si="97"/>
        <v>8.7999999999999995E-2</v>
      </c>
      <c r="AG100">
        <f t="shared" si="97"/>
        <v>4.8000000000000001E-2</v>
      </c>
      <c r="AH100">
        <f t="shared" si="97"/>
        <v>0.06</v>
      </c>
      <c r="AI100">
        <f t="shared" si="97"/>
        <v>9.1999999999999998E-2</v>
      </c>
      <c r="AJ100">
        <f t="shared" si="97"/>
        <v>0.08</v>
      </c>
      <c r="AK100">
        <f t="shared" si="97"/>
        <v>0.04</v>
      </c>
      <c r="AL100">
        <f t="shared" si="97"/>
        <v>1.6E-2</v>
      </c>
      <c r="AM100">
        <f t="shared" si="97"/>
        <v>4.8000000000000001E-2</v>
      </c>
      <c r="AN100">
        <f t="shared" si="97"/>
        <v>4.3999999999999997E-2</v>
      </c>
      <c r="AO100">
        <f t="shared" si="97"/>
        <v>7.1999999999999995E-2</v>
      </c>
      <c r="AP100">
        <f t="shared" si="97"/>
        <v>2.4E-2</v>
      </c>
      <c r="AQ100">
        <f t="shared" si="97"/>
        <v>0.06</v>
      </c>
      <c r="AR100">
        <f t="shared" si="97"/>
        <v>6.4000000000000001E-2</v>
      </c>
      <c r="AS100">
        <f t="shared" si="97"/>
        <v>0.08</v>
      </c>
      <c r="AT100">
        <f t="shared" si="97"/>
        <v>7.5999999999999998E-2</v>
      </c>
      <c r="AU100">
        <f t="shared" si="97"/>
        <v>9.6000000000000002E-2</v>
      </c>
      <c r="AV100">
        <f t="shared" si="97"/>
        <v>7.1999999999999995E-2</v>
      </c>
      <c r="AW100">
        <f t="shared" si="97"/>
        <v>5.1999999999999998E-2</v>
      </c>
      <c r="AX100">
        <f t="shared" si="97"/>
        <v>0.04</v>
      </c>
      <c r="AY100">
        <f t="shared" si="97"/>
        <v>4.3999999999999997E-2</v>
      </c>
      <c r="AZ100">
        <f t="shared" si="97"/>
        <v>9.1999999999999998E-2</v>
      </c>
      <c r="BA100">
        <f t="shared" si="97"/>
        <v>4.3999999999999997E-2</v>
      </c>
      <c r="BB100">
        <f t="shared" si="97"/>
        <v>5.6000000000000001E-2</v>
      </c>
      <c r="BC100">
        <f t="shared" si="97"/>
        <v>0.04</v>
      </c>
      <c r="BD100">
        <f t="shared" si="97"/>
        <v>2.4E-2</v>
      </c>
      <c r="BE100">
        <f t="shared" si="97"/>
        <v>3.2000000000000001E-2</v>
      </c>
      <c r="BF100">
        <f t="shared" si="97"/>
        <v>6.4000000000000001E-2</v>
      </c>
      <c r="BG100">
        <f t="shared" si="97"/>
        <v>6.4000000000000001E-2</v>
      </c>
      <c r="BH100">
        <f t="shared" si="97"/>
        <v>7.5999999999999998E-2</v>
      </c>
      <c r="BI100">
        <f t="shared" si="97"/>
        <v>9.1999999999999998E-2</v>
      </c>
      <c r="BJ100">
        <f t="shared" si="97"/>
        <v>4.3999999999999997E-2</v>
      </c>
      <c r="BK100">
        <f t="shared" si="97"/>
        <v>0.112</v>
      </c>
      <c r="BL100">
        <f t="shared" si="97"/>
        <v>0.12</v>
      </c>
      <c r="BM100">
        <f t="shared" si="97"/>
        <v>7.5999999999999998E-2</v>
      </c>
      <c r="BN100">
        <f t="shared" si="97"/>
        <v>8.4000000000000005E-2</v>
      </c>
      <c r="BO100">
        <f t="shared" si="97"/>
        <v>0.14799999999999999</v>
      </c>
      <c r="BP100">
        <f t="shared" si="97"/>
        <v>0.1</v>
      </c>
      <c r="BQ100">
        <f t="shared" si="97"/>
        <v>0.108</v>
      </c>
      <c r="BR100">
        <f t="shared" si="97"/>
        <v>6.8000000000000005E-2</v>
      </c>
      <c r="BS100">
        <f t="shared" si="97"/>
        <v>7.1999999999999995E-2</v>
      </c>
      <c r="BT100">
        <f t="shared" si="97"/>
        <v>0.128</v>
      </c>
      <c r="BU100">
        <f t="shared" si="97"/>
        <v>0.1</v>
      </c>
      <c r="BV100">
        <f t="shared" si="97"/>
        <v>0.188</v>
      </c>
      <c r="BW100">
        <f t="shared" si="97"/>
        <v>0.20799999999999999</v>
      </c>
      <c r="BX100">
        <f t="shared" ref="BX100:EI100" si="98">BX97/$K$99</f>
        <v>0.13600000000000001</v>
      </c>
      <c r="BY100">
        <f t="shared" si="98"/>
        <v>0.21199999999999999</v>
      </c>
      <c r="BZ100">
        <f t="shared" si="98"/>
        <v>0.29199999999999998</v>
      </c>
      <c r="CA100">
        <f t="shared" si="98"/>
        <v>0.18</v>
      </c>
      <c r="CB100">
        <f t="shared" si="98"/>
        <v>0.22800000000000001</v>
      </c>
      <c r="CC100">
        <f t="shared" si="98"/>
        <v>0.27200000000000002</v>
      </c>
      <c r="CD100">
        <f t="shared" si="98"/>
        <v>0.308</v>
      </c>
      <c r="CE100">
        <f t="shared" si="98"/>
        <v>0.35599999999999998</v>
      </c>
      <c r="CF100">
        <f t="shared" si="98"/>
        <v>0.45600000000000002</v>
      </c>
      <c r="CG100">
        <f t="shared" si="98"/>
        <v>0.51200000000000001</v>
      </c>
      <c r="CH100">
        <f t="shared" si="98"/>
        <v>0.55200000000000005</v>
      </c>
      <c r="CI100">
        <f t="shared" si="98"/>
        <v>0.748</v>
      </c>
      <c r="CJ100">
        <f t="shared" si="98"/>
        <v>0.84399999999999997</v>
      </c>
      <c r="CK100">
        <f t="shared" si="98"/>
        <v>0.91200000000000003</v>
      </c>
      <c r="CL100">
        <f t="shared" si="98"/>
        <v>1.18</v>
      </c>
      <c r="CM100">
        <f t="shared" si="98"/>
        <v>1.452</v>
      </c>
      <c r="CN100">
        <f t="shared" si="98"/>
        <v>1.6879999999999999</v>
      </c>
      <c r="CO100">
        <f t="shared" si="98"/>
        <v>2.1</v>
      </c>
      <c r="CP100">
        <f t="shared" si="98"/>
        <v>2.3639999999999999</v>
      </c>
      <c r="CQ100">
        <f t="shared" si="98"/>
        <v>2.8039999999999998</v>
      </c>
      <c r="CR100">
        <f t="shared" si="98"/>
        <v>3.16</v>
      </c>
      <c r="CS100">
        <f t="shared" si="98"/>
        <v>3.8439999999999999</v>
      </c>
      <c r="CT100">
        <f t="shared" si="98"/>
        <v>4.8</v>
      </c>
      <c r="CU100">
        <f t="shared" si="98"/>
        <v>5.9</v>
      </c>
      <c r="CV100">
        <f t="shared" si="98"/>
        <v>7.0439999999999996</v>
      </c>
      <c r="CW100">
        <f t="shared" si="98"/>
        <v>8.3640000000000008</v>
      </c>
      <c r="CX100">
        <f t="shared" si="98"/>
        <v>9.76</v>
      </c>
      <c r="CY100">
        <f t="shared" si="98"/>
        <v>11.972</v>
      </c>
      <c r="CZ100">
        <f t="shared" si="98"/>
        <v>13.58</v>
      </c>
      <c r="DA100">
        <f t="shared" si="98"/>
        <v>16.344000000000001</v>
      </c>
      <c r="DB100">
        <f t="shared" si="98"/>
        <v>19.616</v>
      </c>
      <c r="DC100">
        <f t="shared" si="98"/>
        <v>23.12</v>
      </c>
      <c r="DD100">
        <f t="shared" si="98"/>
        <v>27.295999999999999</v>
      </c>
      <c r="DE100">
        <f t="shared" si="98"/>
        <v>31.923999999999999</v>
      </c>
      <c r="DF100">
        <f t="shared" si="98"/>
        <v>37.847999999999999</v>
      </c>
      <c r="DG100">
        <f t="shared" si="98"/>
        <v>44.875999999999998</v>
      </c>
      <c r="DH100">
        <f t="shared" si="98"/>
        <v>51.124000000000002</v>
      </c>
      <c r="DI100">
        <f t="shared" si="98"/>
        <v>60.584000000000003</v>
      </c>
      <c r="DJ100">
        <f t="shared" si="98"/>
        <v>71.244</v>
      </c>
      <c r="DK100">
        <f t="shared" si="98"/>
        <v>81.715999999999994</v>
      </c>
      <c r="DL100">
        <f t="shared" si="98"/>
        <v>94.463999999999999</v>
      </c>
      <c r="DM100">
        <f t="shared" si="98"/>
        <v>109.224</v>
      </c>
      <c r="DN100">
        <f t="shared" si="98"/>
        <v>124.444</v>
      </c>
      <c r="DO100">
        <f t="shared" si="98"/>
        <v>144.50800000000001</v>
      </c>
      <c r="DP100">
        <f t="shared" si="98"/>
        <v>164.29599999999999</v>
      </c>
      <c r="DQ100">
        <f t="shared" si="98"/>
        <v>187.57599999999999</v>
      </c>
      <c r="DR100">
        <f t="shared" si="98"/>
        <v>213.048</v>
      </c>
      <c r="DS100">
        <f t="shared" si="98"/>
        <v>238.816</v>
      </c>
      <c r="DT100">
        <f t="shared" si="98"/>
        <v>268.34399999999999</v>
      </c>
      <c r="DU100">
        <f t="shared" si="98"/>
        <v>301.55200000000002</v>
      </c>
      <c r="DV100">
        <f t="shared" si="98"/>
        <v>336.94400000000002</v>
      </c>
      <c r="DW100">
        <f t="shared" si="98"/>
        <v>377.02800000000002</v>
      </c>
      <c r="DX100">
        <f t="shared" si="98"/>
        <v>419.18799999999999</v>
      </c>
      <c r="DY100">
        <f t="shared" si="98"/>
        <v>461.108</v>
      </c>
      <c r="DZ100">
        <f t="shared" si="98"/>
        <v>503.52</v>
      </c>
      <c r="EA100">
        <f t="shared" si="98"/>
        <v>552.1</v>
      </c>
      <c r="EB100">
        <f t="shared" si="98"/>
        <v>597.62400000000002</v>
      </c>
      <c r="EC100">
        <f t="shared" si="98"/>
        <v>647.82399999999996</v>
      </c>
      <c r="ED100">
        <f t="shared" si="98"/>
        <v>700.48</v>
      </c>
      <c r="EE100">
        <f t="shared" si="98"/>
        <v>749.53200000000004</v>
      </c>
      <c r="EF100">
        <f t="shared" si="98"/>
        <v>794.64400000000001</v>
      </c>
      <c r="EG100">
        <f t="shared" si="98"/>
        <v>843.95600000000002</v>
      </c>
      <c r="EH100">
        <f t="shared" si="98"/>
        <v>889.072</v>
      </c>
      <c r="EI100">
        <f t="shared" si="98"/>
        <v>933.89200000000005</v>
      </c>
      <c r="EJ100">
        <f t="shared" ref="EJ100:GU100" si="99">EJ97/$K$99</f>
        <v>975.87599999999998</v>
      </c>
      <c r="EK100">
        <f t="shared" si="99"/>
        <v>1016.648</v>
      </c>
      <c r="EL100">
        <f t="shared" si="99"/>
        <v>1051.0519999999999</v>
      </c>
      <c r="EM100">
        <f t="shared" si="99"/>
        <v>1078.364</v>
      </c>
      <c r="EN100">
        <f t="shared" si="99"/>
        <v>1102.904</v>
      </c>
      <c r="EO100">
        <f t="shared" si="99"/>
        <v>1129.48</v>
      </c>
      <c r="EP100">
        <f t="shared" si="99"/>
        <v>1145.98</v>
      </c>
      <c r="EQ100">
        <f t="shared" si="99"/>
        <v>1155.604</v>
      </c>
      <c r="ER100">
        <f t="shared" si="99"/>
        <v>1163.82</v>
      </c>
      <c r="ES100">
        <f t="shared" si="99"/>
        <v>1162.704</v>
      </c>
      <c r="ET100">
        <f t="shared" si="99"/>
        <v>1161.5920000000001</v>
      </c>
      <c r="EU100">
        <f t="shared" si="99"/>
        <v>1157.1479999999999</v>
      </c>
      <c r="EV100">
        <f t="shared" si="99"/>
        <v>1150.7</v>
      </c>
      <c r="EW100">
        <f t="shared" si="99"/>
        <v>1145.8800000000001</v>
      </c>
      <c r="EX100">
        <f t="shared" si="99"/>
        <v>1128.192</v>
      </c>
      <c r="EY100">
        <f t="shared" si="99"/>
        <v>1112.0840000000001</v>
      </c>
      <c r="EZ100">
        <f t="shared" si="99"/>
        <v>1097.22</v>
      </c>
      <c r="FA100">
        <f t="shared" si="99"/>
        <v>1076.3720000000001</v>
      </c>
      <c r="FB100">
        <f t="shared" si="99"/>
        <v>1049.4280000000001</v>
      </c>
      <c r="FC100">
        <f t="shared" si="99"/>
        <v>1031.4079999999999</v>
      </c>
      <c r="FD100">
        <f t="shared" si="99"/>
        <v>1002.768</v>
      </c>
      <c r="FE100">
        <f t="shared" si="99"/>
        <v>983.03200000000004</v>
      </c>
      <c r="FF100">
        <f t="shared" si="99"/>
        <v>959.08399999999995</v>
      </c>
      <c r="FG100">
        <f t="shared" si="99"/>
        <v>939.93200000000002</v>
      </c>
      <c r="FH100">
        <f t="shared" si="99"/>
        <v>913.53200000000004</v>
      </c>
      <c r="FI100">
        <f t="shared" si="99"/>
        <v>888.428</v>
      </c>
      <c r="FJ100">
        <f t="shared" si="99"/>
        <v>869.53599999999994</v>
      </c>
      <c r="FK100">
        <f t="shared" si="99"/>
        <v>843.25199999999995</v>
      </c>
      <c r="FL100">
        <f t="shared" si="99"/>
        <v>827.99199999999996</v>
      </c>
      <c r="FM100">
        <f t="shared" si="99"/>
        <v>805.02</v>
      </c>
      <c r="FN100">
        <f t="shared" si="99"/>
        <v>787.56399999999996</v>
      </c>
      <c r="FO100">
        <f t="shared" si="99"/>
        <v>768.64400000000001</v>
      </c>
      <c r="FP100">
        <f t="shared" si="99"/>
        <v>748</v>
      </c>
      <c r="FQ100">
        <f t="shared" si="99"/>
        <v>729.26800000000003</v>
      </c>
      <c r="FR100">
        <f t="shared" si="99"/>
        <v>714.28800000000001</v>
      </c>
      <c r="FS100">
        <f t="shared" si="99"/>
        <v>701.44399999999996</v>
      </c>
      <c r="FT100">
        <f t="shared" si="99"/>
        <v>690.42</v>
      </c>
      <c r="FU100">
        <f t="shared" si="99"/>
        <v>679.46400000000006</v>
      </c>
      <c r="FV100">
        <f t="shared" si="99"/>
        <v>665.05600000000004</v>
      </c>
      <c r="FW100">
        <f t="shared" si="99"/>
        <v>655.22799999999995</v>
      </c>
      <c r="FX100">
        <f t="shared" si="99"/>
        <v>644.22799999999995</v>
      </c>
      <c r="FY100">
        <f t="shared" si="99"/>
        <v>631.67999999999995</v>
      </c>
      <c r="FZ100">
        <f t="shared" si="99"/>
        <v>613.01199999999994</v>
      </c>
      <c r="GA100">
        <f t="shared" si="99"/>
        <v>603.34</v>
      </c>
      <c r="GB100">
        <f t="shared" si="99"/>
        <v>593.072</v>
      </c>
      <c r="GC100">
        <f t="shared" si="99"/>
        <v>575.096</v>
      </c>
      <c r="GD100">
        <f t="shared" si="99"/>
        <v>565.78800000000001</v>
      </c>
      <c r="GE100">
        <f t="shared" si="99"/>
        <v>550.70799999999997</v>
      </c>
      <c r="GF100">
        <f t="shared" si="99"/>
        <v>536.61199999999997</v>
      </c>
      <c r="GG100">
        <f t="shared" si="99"/>
        <v>523.20000000000005</v>
      </c>
      <c r="GH100">
        <f t="shared" si="99"/>
        <v>511.33600000000001</v>
      </c>
      <c r="GI100">
        <f t="shared" si="99"/>
        <v>495.06</v>
      </c>
      <c r="GJ100">
        <f t="shared" si="99"/>
        <v>480.072</v>
      </c>
      <c r="GK100">
        <f t="shared" si="99"/>
        <v>464.404</v>
      </c>
      <c r="GL100">
        <f t="shared" si="99"/>
        <v>449.28399999999999</v>
      </c>
      <c r="GM100">
        <f t="shared" si="99"/>
        <v>432.70400000000001</v>
      </c>
      <c r="GN100">
        <f t="shared" si="99"/>
        <v>416.90800000000002</v>
      </c>
      <c r="GO100">
        <f t="shared" si="99"/>
        <v>400.86</v>
      </c>
      <c r="GP100">
        <f t="shared" si="99"/>
        <v>383.85199999999998</v>
      </c>
      <c r="GQ100">
        <f t="shared" si="99"/>
        <v>365.452</v>
      </c>
      <c r="GR100">
        <f t="shared" si="99"/>
        <v>351.74400000000003</v>
      </c>
      <c r="GS100">
        <f t="shared" si="99"/>
        <v>331.512</v>
      </c>
      <c r="GT100">
        <f t="shared" si="99"/>
        <v>316.98</v>
      </c>
      <c r="GU100">
        <f t="shared" si="99"/>
        <v>296.22000000000003</v>
      </c>
      <c r="GV100">
        <f t="shared" ref="GV100:IZ100" si="100">GV97/$K$99</f>
        <v>275.24799999999999</v>
      </c>
      <c r="GW100">
        <f t="shared" si="100"/>
        <v>256.02</v>
      </c>
      <c r="GX100">
        <f t="shared" si="100"/>
        <v>239.28</v>
      </c>
      <c r="GY100">
        <f t="shared" si="100"/>
        <v>224.416</v>
      </c>
      <c r="GZ100">
        <f t="shared" si="100"/>
        <v>210.94800000000001</v>
      </c>
      <c r="HA100">
        <f t="shared" si="100"/>
        <v>197.62</v>
      </c>
      <c r="HB100">
        <f t="shared" si="100"/>
        <v>187.08799999999999</v>
      </c>
      <c r="HC100">
        <f t="shared" si="100"/>
        <v>176.15199999999999</v>
      </c>
      <c r="HD100">
        <f t="shared" si="100"/>
        <v>166.28800000000001</v>
      </c>
      <c r="HE100">
        <f t="shared" si="100"/>
        <v>158.024</v>
      </c>
      <c r="HF100">
        <f t="shared" si="100"/>
        <v>149.34</v>
      </c>
      <c r="HG100">
        <f t="shared" si="100"/>
        <v>140.48400000000001</v>
      </c>
      <c r="HH100">
        <f t="shared" si="100"/>
        <v>132.27199999999999</v>
      </c>
      <c r="HI100">
        <f t="shared" si="100"/>
        <v>124.636</v>
      </c>
      <c r="HJ100">
        <f t="shared" si="100"/>
        <v>116.044</v>
      </c>
      <c r="HK100">
        <f t="shared" si="100"/>
        <v>107.1</v>
      </c>
      <c r="HL100">
        <f t="shared" si="100"/>
        <v>101.124</v>
      </c>
      <c r="HM100">
        <f t="shared" si="100"/>
        <v>92.88</v>
      </c>
      <c r="HN100">
        <f t="shared" si="100"/>
        <v>86.611999999999995</v>
      </c>
      <c r="HO100">
        <f t="shared" si="100"/>
        <v>82.572000000000003</v>
      </c>
      <c r="HP100">
        <f t="shared" si="100"/>
        <v>78.275999999999996</v>
      </c>
      <c r="HQ100">
        <f t="shared" si="100"/>
        <v>76.108000000000004</v>
      </c>
      <c r="HR100">
        <f t="shared" si="100"/>
        <v>71.251999999999995</v>
      </c>
      <c r="HS100">
        <f t="shared" si="100"/>
        <v>68.203999999999994</v>
      </c>
      <c r="HT100">
        <f t="shared" si="100"/>
        <v>65.135999999999996</v>
      </c>
      <c r="HU100">
        <f t="shared" si="100"/>
        <v>62.128</v>
      </c>
      <c r="HV100">
        <f t="shared" si="100"/>
        <v>58.892000000000003</v>
      </c>
      <c r="HW100">
        <f t="shared" si="100"/>
        <v>57.18</v>
      </c>
      <c r="HX100">
        <f t="shared" si="100"/>
        <v>55.16</v>
      </c>
      <c r="HY100">
        <f t="shared" si="100"/>
        <v>53.107999999999997</v>
      </c>
      <c r="HZ100">
        <f t="shared" si="100"/>
        <v>52.728000000000002</v>
      </c>
      <c r="IA100">
        <f t="shared" si="100"/>
        <v>50.956000000000003</v>
      </c>
      <c r="IB100">
        <f t="shared" si="100"/>
        <v>50.136000000000003</v>
      </c>
      <c r="IC100">
        <f t="shared" si="100"/>
        <v>49.235999999999997</v>
      </c>
      <c r="ID100">
        <f t="shared" si="100"/>
        <v>48.212000000000003</v>
      </c>
      <c r="IE100">
        <f t="shared" si="100"/>
        <v>48.043999999999997</v>
      </c>
      <c r="IF100">
        <f t="shared" si="100"/>
        <v>46.792000000000002</v>
      </c>
      <c r="IG100">
        <f t="shared" si="100"/>
        <v>46.8</v>
      </c>
      <c r="IH100">
        <f t="shared" si="100"/>
        <v>44.46</v>
      </c>
      <c r="II100">
        <f t="shared" si="100"/>
        <v>45.064</v>
      </c>
      <c r="IJ100">
        <f t="shared" si="100"/>
        <v>44.26</v>
      </c>
      <c r="IK100">
        <f t="shared" si="100"/>
        <v>43.996000000000002</v>
      </c>
      <c r="IL100">
        <f t="shared" si="100"/>
        <v>43.68</v>
      </c>
      <c r="IM100">
        <f t="shared" si="100"/>
        <v>43.332000000000001</v>
      </c>
      <c r="IN100">
        <f t="shared" si="100"/>
        <v>42.276000000000003</v>
      </c>
      <c r="IO100">
        <f t="shared" si="100"/>
        <v>42.616</v>
      </c>
      <c r="IP100">
        <f t="shared" si="100"/>
        <v>41.664000000000001</v>
      </c>
      <c r="IQ100">
        <f t="shared" si="100"/>
        <v>41.1</v>
      </c>
      <c r="IR100">
        <f t="shared" si="100"/>
        <v>41.46</v>
      </c>
      <c r="IS100">
        <f t="shared" si="100"/>
        <v>40.584000000000003</v>
      </c>
      <c r="IT100">
        <f t="shared" si="100"/>
        <v>40.832000000000001</v>
      </c>
      <c r="IU100">
        <f t="shared" si="100"/>
        <v>41.008000000000003</v>
      </c>
      <c r="IV100">
        <f t="shared" si="100"/>
        <v>39.984000000000002</v>
      </c>
      <c r="IW100">
        <f t="shared" si="100"/>
        <v>39.771999999999998</v>
      </c>
      <c r="IX100">
        <f t="shared" si="100"/>
        <v>39.804000000000002</v>
      </c>
      <c r="IY100">
        <f t="shared" si="100"/>
        <v>39.584000000000003</v>
      </c>
      <c r="IZ100">
        <f t="shared" si="100"/>
        <v>38.5</v>
      </c>
    </row>
    <row r="102" spans="10:260" x14ac:dyDescent="0.45">
      <c r="J102" t="s">
        <v>11</v>
      </c>
      <c r="K102" t="s">
        <v>12</v>
      </c>
      <c r="L102" t="s">
        <v>24</v>
      </c>
      <c r="M102" t="s">
        <v>13</v>
      </c>
      <c r="O102" t="s">
        <v>14</v>
      </c>
      <c r="R102" t="s">
        <v>25</v>
      </c>
      <c r="S102" t="s">
        <v>26</v>
      </c>
    </row>
    <row r="103" spans="10:260" x14ac:dyDescent="0.45">
      <c r="J103">
        <v>60</v>
      </c>
      <c r="K103">
        <v>-4470.7</v>
      </c>
      <c r="L103">
        <f>B124</f>
        <v>271.33102018639039</v>
      </c>
      <c r="M103">
        <v>0.97840000000000005</v>
      </c>
      <c r="O103">
        <f t="shared" ref="O103:O116" si="101">-$K$118*K103</f>
        <v>0.38524021899999999</v>
      </c>
      <c r="P103" s="2">
        <f>$K$118*L103</f>
        <v>2.3380594009461259E-2</v>
      </c>
      <c r="R103">
        <v>80</v>
      </c>
      <c r="S103">
        <f>0.003*R103+0.6606</f>
        <v>0.90059999999999996</v>
      </c>
    </row>
    <row r="104" spans="10:260" x14ac:dyDescent="0.45">
      <c r="J104">
        <v>80</v>
      </c>
      <c r="K104">
        <v>-6392.4</v>
      </c>
      <c r="L104">
        <f>B131</f>
        <v>344.49151965701924</v>
      </c>
      <c r="M104">
        <v>0.97729999999999995</v>
      </c>
      <c r="O104">
        <f t="shared" si="101"/>
        <v>0.55083310799999996</v>
      </c>
      <c r="P104" s="2">
        <f t="shared" ref="P104:P116" si="102">$K$118*L104</f>
        <v>2.9684834248845347E-2</v>
      </c>
      <c r="R104">
        <v>340</v>
      </c>
      <c r="S104">
        <f>0.003*R104+0.6606</f>
        <v>1.6806000000000001</v>
      </c>
    </row>
    <row r="105" spans="10:260" x14ac:dyDescent="0.45">
      <c r="J105">
        <v>100</v>
      </c>
      <c r="K105">
        <v>-11411</v>
      </c>
      <c r="L105">
        <f>B138</f>
        <v>371.70507847417082</v>
      </c>
      <c r="M105">
        <v>0.98950000000000005</v>
      </c>
      <c r="O105">
        <f>-$K$118*K105</f>
        <v>0.98328587000000001</v>
      </c>
      <c r="P105" s="1">
        <f>$K$118*L105</f>
        <v>3.2029826612119297E-2</v>
      </c>
    </row>
    <row r="106" spans="10:260" x14ac:dyDescent="0.45">
      <c r="J106">
        <v>120</v>
      </c>
      <c r="K106">
        <v>-11217</v>
      </c>
      <c r="L106">
        <f>B145</f>
        <v>218.12491900919997</v>
      </c>
      <c r="M106">
        <v>0.99399999999999999</v>
      </c>
      <c r="O106">
        <f t="shared" si="101"/>
        <v>0.96656889000000001</v>
      </c>
      <c r="P106" s="2">
        <f t="shared" si="102"/>
        <v>1.8795824271022762E-2</v>
      </c>
    </row>
    <row r="107" spans="10:260" x14ac:dyDescent="0.45">
      <c r="J107">
        <v>140</v>
      </c>
      <c r="K107">
        <v>-12396</v>
      </c>
      <c r="L107">
        <f>B152</f>
        <v>231.13210090193888</v>
      </c>
      <c r="M107">
        <v>0.99339999999999995</v>
      </c>
      <c r="O107">
        <f t="shared" si="101"/>
        <v>1.06816332</v>
      </c>
      <c r="P107" s="2">
        <f t="shared" si="102"/>
        <v>1.9916653134720071E-2</v>
      </c>
    </row>
    <row r="108" spans="10:260" x14ac:dyDescent="0.45">
      <c r="J108">
        <v>160</v>
      </c>
      <c r="K108">
        <v>-14506</v>
      </c>
      <c r="L108">
        <f>G124</f>
        <v>267.89157442656995</v>
      </c>
      <c r="M108">
        <v>0.99660000000000004</v>
      </c>
      <c r="O108">
        <f t="shared" si="101"/>
        <v>1.24998202</v>
      </c>
      <c r="P108" s="2">
        <f t="shared" si="102"/>
        <v>2.3084216968337533E-2</v>
      </c>
    </row>
    <row r="109" spans="10:260" x14ac:dyDescent="0.45">
      <c r="J109">
        <v>180</v>
      </c>
      <c r="K109">
        <v>-14039</v>
      </c>
      <c r="L109">
        <f>G131</f>
        <v>302.79546409610583</v>
      </c>
      <c r="M109">
        <v>0.99399999999999999</v>
      </c>
      <c r="O109">
        <f t="shared" si="101"/>
        <v>1.20974063</v>
      </c>
      <c r="P109" s="2">
        <f t="shared" si="102"/>
        <v>2.6091885141161439E-2</v>
      </c>
    </row>
    <row r="110" spans="10:260" x14ac:dyDescent="0.45">
      <c r="J110">
        <v>200</v>
      </c>
      <c r="K110">
        <v>-13753</v>
      </c>
      <c r="L110">
        <f>G138</f>
        <v>347.26252486448624</v>
      </c>
      <c r="M110">
        <v>0.98929999999999996</v>
      </c>
      <c r="O110">
        <f t="shared" si="101"/>
        <v>1.1850960099999999</v>
      </c>
      <c r="P110" s="2">
        <f t="shared" si="102"/>
        <v>2.9923611767572779E-2</v>
      </c>
    </row>
    <row r="111" spans="10:260" x14ac:dyDescent="0.45">
      <c r="J111">
        <v>220</v>
      </c>
      <c r="K111">
        <v>-15491</v>
      </c>
      <c r="L111">
        <f>G145</f>
        <v>361.11691841871652</v>
      </c>
      <c r="M111">
        <v>0.99409999999999998</v>
      </c>
      <c r="O111">
        <f t="shared" si="101"/>
        <v>1.33485947</v>
      </c>
      <c r="P111" s="2">
        <f t="shared" si="102"/>
        <v>3.11174448601408E-2</v>
      </c>
    </row>
    <row r="112" spans="10:260" x14ac:dyDescent="0.45">
      <c r="J112">
        <v>240</v>
      </c>
      <c r="K112">
        <v>-15323</v>
      </c>
      <c r="L112">
        <f>G152</f>
        <v>633.95476979638113</v>
      </c>
      <c r="M112">
        <v>0.98319999999999996</v>
      </c>
      <c r="O112">
        <f t="shared" si="101"/>
        <v>1.32038291</v>
      </c>
      <c r="P112" s="2">
        <f t="shared" si="102"/>
        <v>5.462788251335416E-2</v>
      </c>
    </row>
    <row r="113" spans="1:16" x14ac:dyDescent="0.45">
      <c r="J113">
        <v>260</v>
      </c>
      <c r="K113">
        <v>-17261</v>
      </c>
      <c r="L113">
        <f>L124</f>
        <v>955.9134274414854</v>
      </c>
      <c r="M113">
        <v>0.97609999999999997</v>
      </c>
      <c r="O113">
        <f t="shared" si="101"/>
        <v>1.4873803699999999</v>
      </c>
      <c r="P113" s="2">
        <f t="shared" si="102"/>
        <v>8.2371060042632796E-2</v>
      </c>
    </row>
    <row r="114" spans="1:16" x14ac:dyDescent="0.45">
      <c r="J114">
        <v>280</v>
      </c>
      <c r="K114">
        <v>-16789</v>
      </c>
      <c r="L114">
        <f>L131</f>
        <v>861.77394057803792</v>
      </c>
      <c r="M114">
        <v>0.97430000000000005</v>
      </c>
      <c r="O114">
        <f t="shared" si="101"/>
        <v>1.44670813</v>
      </c>
      <c r="P114" s="2">
        <f t="shared" si="102"/>
        <v>7.4259060459609519E-2</v>
      </c>
    </row>
    <row r="115" spans="1:16" x14ac:dyDescent="0.45">
      <c r="J115">
        <v>300</v>
      </c>
      <c r="K115">
        <v>-17477</v>
      </c>
      <c r="L115">
        <f>L138</f>
        <v>1333.6319073498576</v>
      </c>
      <c r="M115">
        <v>0.96079999999999999</v>
      </c>
      <c r="O115">
        <f t="shared" si="101"/>
        <v>1.50599309</v>
      </c>
      <c r="P115" s="2">
        <f t="shared" si="102"/>
        <v>0.11491906145633722</v>
      </c>
    </row>
    <row r="116" spans="1:16" x14ac:dyDescent="0.45">
      <c r="J116">
        <v>320</v>
      </c>
      <c r="K116">
        <v>-17410</v>
      </c>
      <c r="L116">
        <f>L145</f>
        <v>1549.1893255826706</v>
      </c>
      <c r="M116">
        <v>0.94750000000000001</v>
      </c>
      <c r="O116">
        <f t="shared" si="101"/>
        <v>1.5002196999999999</v>
      </c>
      <c r="P116" s="2">
        <f t="shared" si="102"/>
        <v>0.13349364418545873</v>
      </c>
    </row>
    <row r="118" spans="1:16" x14ac:dyDescent="0.45">
      <c r="J118" t="s">
        <v>3</v>
      </c>
      <c r="K118" s="1">
        <v>8.6169999999999997E-5</v>
      </c>
      <c r="L118" t="s">
        <v>4</v>
      </c>
      <c r="O118">
        <f>AVERAGE(O113:O116)</f>
        <v>1.4850753225</v>
      </c>
    </row>
    <row r="119" spans="1:16" x14ac:dyDescent="0.45">
      <c r="O119">
        <f>STDEV(O113:O116)</f>
        <v>2.6734870309241422E-2</v>
      </c>
    </row>
    <row r="122" spans="1:16" x14ac:dyDescent="0.45">
      <c r="A122">
        <v>60</v>
      </c>
      <c r="F122">
        <f>A122+100</f>
        <v>160</v>
      </c>
      <c r="K122">
        <f>F122+100</f>
        <v>260</v>
      </c>
    </row>
    <row r="123" spans="1:16" x14ac:dyDescent="0.45">
      <c r="A123" t="s">
        <v>12</v>
      </c>
      <c r="B123">
        <f t="array" ref="B123:C127">LINEST(AB9:AI9,AB7:AI7,TRUE,TRUE)</f>
        <v>-4470.7123278443851</v>
      </c>
      <c r="C123">
        <v>11.87994681549592</v>
      </c>
      <c r="D123" t="s">
        <v>19</v>
      </c>
      <c r="F123" t="s">
        <v>12</v>
      </c>
      <c r="G123">
        <f t="array" ref="G123:H127">LINEST(BI34:BT34,BI32:BT32,TRUE,TRUE)</f>
        <v>-14506.211365824303</v>
      </c>
      <c r="H123">
        <v>32.714040147097542</v>
      </c>
      <c r="K123" t="s">
        <v>12</v>
      </c>
      <c r="L123">
        <f t="array" ref="L123:M127">LINEST(CK59:CT59,CK57:CT57,TRUE,TRUE)</f>
        <v>-17261.158071806334</v>
      </c>
      <c r="M123">
        <v>31.842823160275611</v>
      </c>
    </row>
    <row r="124" spans="1:16" x14ac:dyDescent="0.45">
      <c r="A124" t="s">
        <v>15</v>
      </c>
      <c r="B124">
        <v>271.33102018639039</v>
      </c>
      <c r="C124">
        <v>0.85766420701571644</v>
      </c>
      <c r="D124" t="s">
        <v>20</v>
      </c>
      <c r="F124" t="s">
        <v>15</v>
      </c>
      <c r="G124">
        <v>267.89157442656995</v>
      </c>
      <c r="H124">
        <v>0.6442718688569955</v>
      </c>
      <c r="K124" t="s">
        <v>15</v>
      </c>
      <c r="L124">
        <v>955.9134274414854</v>
      </c>
      <c r="M124">
        <v>1.8406751905942333</v>
      </c>
    </row>
    <row r="125" spans="1:16" x14ac:dyDescent="0.45">
      <c r="A125" t="s">
        <v>16</v>
      </c>
      <c r="B125">
        <v>0.97837763418471801</v>
      </c>
      <c r="C125">
        <v>3.9034700763214851E-2</v>
      </c>
      <c r="D125" t="s">
        <v>21</v>
      </c>
      <c r="F125" t="s">
        <v>16</v>
      </c>
      <c r="G125">
        <v>0.99660115395840809</v>
      </c>
      <c r="H125">
        <v>4.8581129019811251E-2</v>
      </c>
      <c r="K125" t="s">
        <v>16</v>
      </c>
      <c r="L125">
        <v>0.97605248665480027</v>
      </c>
      <c r="M125">
        <v>9.7305212018767379E-2</v>
      </c>
    </row>
    <row r="126" spans="1:16" x14ac:dyDescent="0.45">
      <c r="A126" t="s">
        <v>17</v>
      </c>
      <c r="B126">
        <v>271.4904490682232</v>
      </c>
      <c r="C126">
        <v>6</v>
      </c>
      <c r="D126" t="s">
        <v>22</v>
      </c>
      <c r="F126" t="s">
        <v>17</v>
      </c>
      <c r="G126">
        <v>2932.1750434204441</v>
      </c>
      <c r="H126">
        <v>10</v>
      </c>
      <c r="K126" t="s">
        <v>17</v>
      </c>
      <c r="L126">
        <v>326.0639123854404</v>
      </c>
      <c r="M126">
        <v>8</v>
      </c>
    </row>
    <row r="127" spans="1:16" x14ac:dyDescent="0.45">
      <c r="A127" t="s">
        <v>18</v>
      </c>
      <c r="B127">
        <v>0.41367213215756293</v>
      </c>
      <c r="C127">
        <v>9.1422471820423561E-3</v>
      </c>
      <c r="D127" t="s">
        <v>23</v>
      </c>
      <c r="F127" t="s">
        <v>18</v>
      </c>
      <c r="G127">
        <v>6.9203028404782216</v>
      </c>
      <c r="H127">
        <v>2.360126096839547E-2</v>
      </c>
      <c r="K127" t="s">
        <v>18</v>
      </c>
      <c r="L127">
        <v>3.0872723391546253</v>
      </c>
      <c r="M127">
        <v>7.5746434288138167E-2</v>
      </c>
    </row>
    <row r="129" spans="1:13" x14ac:dyDescent="0.45">
      <c r="A129">
        <v>80</v>
      </c>
      <c r="F129">
        <f>A129+100</f>
        <v>180</v>
      </c>
      <c r="K129">
        <f>F129+100</f>
        <v>280</v>
      </c>
    </row>
    <row r="130" spans="1:13" x14ac:dyDescent="0.45">
      <c r="A130" t="s">
        <v>12</v>
      </c>
      <c r="B130">
        <f t="array" ref="B130:C134">LINEST(AG14:AP14,AG12:AP12,TRUE,TRUE)</f>
        <v>-6392.4386807103283</v>
      </c>
      <c r="C130">
        <v>16.677335849676538</v>
      </c>
      <c r="F130" t="s">
        <v>12</v>
      </c>
      <c r="G130">
        <f t="array" ref="G130:H134">LINEST(BL39:BZ39,BL37:BZ37,TRUE,TRUE)</f>
        <v>-14038.61254479253</v>
      </c>
      <c r="H130">
        <v>30.258044942434388</v>
      </c>
      <c r="K130" t="s">
        <v>12</v>
      </c>
      <c r="L130">
        <f t="array" ref="L130:M134">LINEST(CM64:CX64,CM62:CX62,TRUE,TRUE)</f>
        <v>-16789.347070003994</v>
      </c>
      <c r="M130">
        <v>29.85442314176316</v>
      </c>
    </row>
    <row r="131" spans="1:13" x14ac:dyDescent="0.45">
      <c r="A131" t="s">
        <v>15</v>
      </c>
      <c r="B131">
        <v>344.49151965701924</v>
      </c>
      <c r="C131">
        <v>1.034682166094604</v>
      </c>
      <c r="F131" t="s">
        <v>15</v>
      </c>
      <c r="G131">
        <v>302.79546409610583</v>
      </c>
      <c r="H131">
        <v>0.69836280492826552</v>
      </c>
      <c r="K131" t="s">
        <v>15</v>
      </c>
      <c r="L131">
        <v>861.77394057803792</v>
      </c>
      <c r="M131">
        <v>1.6086394378943747</v>
      </c>
    </row>
    <row r="132" spans="1:13" x14ac:dyDescent="0.45">
      <c r="A132" t="s">
        <v>16</v>
      </c>
      <c r="B132">
        <v>0.97729407586981609</v>
      </c>
      <c r="C132">
        <v>6.6393236885310819E-2</v>
      </c>
      <c r="F132" t="s">
        <v>16</v>
      </c>
      <c r="G132">
        <v>0.99398860711238668</v>
      </c>
      <c r="H132">
        <v>7.3461345724140606E-2</v>
      </c>
      <c r="K132" t="s">
        <v>16</v>
      </c>
      <c r="L132">
        <v>0.97433003992879053</v>
      </c>
      <c r="M132">
        <v>0.1116769755164751</v>
      </c>
    </row>
    <row r="133" spans="1:13" x14ac:dyDescent="0.45">
      <c r="A133" t="s">
        <v>17</v>
      </c>
      <c r="B133">
        <v>344.33095795318457</v>
      </c>
      <c r="C133">
        <v>8</v>
      </c>
      <c r="F133" t="s">
        <v>17</v>
      </c>
      <c r="G133">
        <v>2149.5603654665147</v>
      </c>
      <c r="H133">
        <v>13</v>
      </c>
      <c r="K133" t="s">
        <v>17</v>
      </c>
      <c r="L133">
        <v>379.56040337653775</v>
      </c>
      <c r="M133">
        <v>10</v>
      </c>
    </row>
    <row r="134" spans="1:13" x14ac:dyDescent="0.45">
      <c r="A134" t="s">
        <v>18</v>
      </c>
      <c r="B134">
        <v>1.5178321781587898</v>
      </c>
      <c r="C134">
        <v>3.5264495232871979E-2</v>
      </c>
      <c r="F134" t="s">
        <v>18</v>
      </c>
      <c r="G134">
        <v>11.600251510310192</v>
      </c>
      <c r="H134">
        <v>7.0155401102822243E-2</v>
      </c>
      <c r="K134" t="s">
        <v>18</v>
      </c>
      <c r="L134">
        <v>4.7337812691842496</v>
      </c>
      <c r="M134">
        <v>0.12471746860507379</v>
      </c>
    </row>
    <row r="136" spans="1:13" x14ac:dyDescent="0.45">
      <c r="A136">
        <v>100</v>
      </c>
      <c r="F136">
        <f>A136+100</f>
        <v>200</v>
      </c>
      <c r="K136">
        <f>F136+100</f>
        <v>300</v>
      </c>
    </row>
    <row r="137" spans="1:13" x14ac:dyDescent="0.45">
      <c r="A137" t="s">
        <v>12</v>
      </c>
      <c r="B137">
        <f t="array" ref="B137:C141">LINEST(AQ19:BB19,AQ17:BB17,TRUE,TRUE)</f>
        <v>-11410.997508581879</v>
      </c>
      <c r="C137">
        <v>29.515405802086807</v>
      </c>
      <c r="F137" t="s">
        <v>12</v>
      </c>
      <c r="G137">
        <f t="array" ref="G137:H141">LINEST(BM44:CE44,BM42:CE42,TRUE,TRUE)</f>
        <v>-13752.79222658095</v>
      </c>
      <c r="H137">
        <v>28.355551155449181</v>
      </c>
      <c r="K137" t="s">
        <v>12</v>
      </c>
      <c r="L137">
        <f t="array" ref="L137:M141">LINEST(CT69:DB69,CT67:DB67,TRUE,TRUE)</f>
        <v>-17477.173873558466</v>
      </c>
      <c r="M137">
        <v>30.079201474232516</v>
      </c>
    </row>
    <row r="138" spans="1:13" x14ac:dyDescent="0.45">
      <c r="A138" t="s">
        <v>15</v>
      </c>
      <c r="B138">
        <v>371.70507847417082</v>
      </c>
      <c r="C138">
        <v>1.0331649421892959</v>
      </c>
      <c r="F138" t="s">
        <v>15</v>
      </c>
      <c r="G138">
        <v>347.26252486448624</v>
      </c>
      <c r="H138">
        <v>0.7768740203173008</v>
      </c>
      <c r="K138" t="s">
        <v>15</v>
      </c>
      <c r="L138">
        <v>1333.6319073498576</v>
      </c>
      <c r="M138">
        <v>2.3806257438015179</v>
      </c>
    </row>
    <row r="139" spans="1:13" x14ac:dyDescent="0.45">
      <c r="A139" t="s">
        <v>16</v>
      </c>
      <c r="B139">
        <v>0.98950056773525241</v>
      </c>
      <c r="C139">
        <v>8.172833043877295E-2</v>
      </c>
      <c r="F139" t="s">
        <v>16</v>
      </c>
      <c r="G139">
        <v>0.98927737612696609</v>
      </c>
      <c r="H139">
        <v>0.11677068050587715</v>
      </c>
      <c r="K139" t="s">
        <v>16</v>
      </c>
      <c r="L139">
        <v>0.96083688327201677</v>
      </c>
      <c r="M139">
        <v>0.10503545340160127</v>
      </c>
    </row>
    <row r="140" spans="1:13" x14ac:dyDescent="0.45">
      <c r="A140" t="s">
        <v>17</v>
      </c>
      <c r="B140">
        <v>942.43245042643514</v>
      </c>
      <c r="C140">
        <v>10</v>
      </c>
      <c r="F140" t="s">
        <v>17</v>
      </c>
      <c r="G140">
        <v>1568.4328382023073</v>
      </c>
      <c r="H140">
        <v>17</v>
      </c>
      <c r="K140" t="s">
        <v>17</v>
      </c>
      <c r="L140">
        <v>171.73960462902298</v>
      </c>
      <c r="M140">
        <v>7</v>
      </c>
    </row>
    <row r="141" spans="1:13" x14ac:dyDescent="0.45">
      <c r="A141" t="s">
        <v>18</v>
      </c>
      <c r="B141">
        <v>6.2949963977941108</v>
      </c>
      <c r="C141">
        <v>6.6795199963092619E-2</v>
      </c>
      <c r="F141" t="s">
        <v>18</v>
      </c>
      <c r="G141">
        <v>21.386196301348875</v>
      </c>
      <c r="H141">
        <v>0.23180166103869582</v>
      </c>
      <c r="K141" t="s">
        <v>18</v>
      </c>
      <c r="L141">
        <v>1.8947079950684784</v>
      </c>
      <c r="M141">
        <v>7.7227125298959656E-2</v>
      </c>
    </row>
    <row r="143" spans="1:13" x14ac:dyDescent="0.45">
      <c r="A143">
        <v>120</v>
      </c>
      <c r="F143">
        <f>A143+100</f>
        <v>220</v>
      </c>
      <c r="K143">
        <f>F143+100</f>
        <v>320</v>
      </c>
    </row>
    <row r="144" spans="1:13" x14ac:dyDescent="0.45">
      <c r="A144" t="s">
        <v>12</v>
      </c>
      <c r="B144">
        <f t="array" ref="B144:C148">LINEST(AP24:BG24,AP22:BG22,TRUE,TRUE)</f>
        <v>-11216.682826657441</v>
      </c>
      <c r="C144">
        <v>27.451609156223327</v>
      </c>
      <c r="F144" t="s">
        <v>12</v>
      </c>
      <c r="G144">
        <f t="array" ref="G144:H148">LINEST(BX49:CJ49,BX47:CJ47,TRUE,TRUE)</f>
        <v>-15491.404461206714</v>
      </c>
      <c r="H144">
        <v>30.813167895555427</v>
      </c>
      <c r="K144" t="s">
        <v>12</v>
      </c>
      <c r="L144">
        <f t="array" ref="L144:M148">LINEST(CX74:DF74,CX72:DF72,TRUE,TRUE)</f>
        <v>-17410.453198201361</v>
      </c>
      <c r="M144">
        <v>29.001596713284147</v>
      </c>
    </row>
    <row r="145" spans="1:13" x14ac:dyDescent="0.45">
      <c r="A145" t="s">
        <v>15</v>
      </c>
      <c r="B145">
        <v>218.12491900919997</v>
      </c>
      <c r="C145">
        <v>0.5915793329359661</v>
      </c>
      <c r="F145" t="s">
        <v>15</v>
      </c>
      <c r="G145">
        <v>361.11691841871652</v>
      </c>
      <c r="H145">
        <v>0.75958796337762591</v>
      </c>
      <c r="K145" t="s">
        <v>15</v>
      </c>
      <c r="L145">
        <v>1549.1893255826706</v>
      </c>
      <c r="M145">
        <v>2.6714538976047826</v>
      </c>
    </row>
    <row r="146" spans="1:13" x14ac:dyDescent="0.45">
      <c r="A146" t="s">
        <v>16</v>
      </c>
      <c r="B146">
        <v>0.993985745166863</v>
      </c>
      <c r="C146">
        <v>8.8200753328761053E-2</v>
      </c>
      <c r="F146" t="s">
        <v>16</v>
      </c>
      <c r="G146">
        <v>0.99405819247424998</v>
      </c>
      <c r="H146">
        <v>6.2368893153345026E-2</v>
      </c>
      <c r="K146" t="s">
        <v>16</v>
      </c>
      <c r="L146">
        <v>0.94748776644585131</v>
      </c>
      <c r="M146">
        <v>0.1164964924311369</v>
      </c>
    </row>
    <row r="147" spans="1:13" x14ac:dyDescent="0.45">
      <c r="A147" t="s">
        <v>17</v>
      </c>
      <c r="B147">
        <v>2644.3462014685342</v>
      </c>
      <c r="C147">
        <v>16</v>
      </c>
      <c r="F147" t="s">
        <v>17</v>
      </c>
      <c r="G147">
        <v>1840.2885098228467</v>
      </c>
      <c r="H147">
        <v>11</v>
      </c>
      <c r="K147" t="s">
        <v>17</v>
      </c>
      <c r="L147">
        <v>126.30227122755792</v>
      </c>
      <c r="M147">
        <v>7</v>
      </c>
    </row>
    <row r="148" spans="1:13" x14ac:dyDescent="0.45">
      <c r="A148" t="s">
        <v>18</v>
      </c>
      <c r="B148">
        <v>20.571355145557977</v>
      </c>
      <c r="C148">
        <v>0.12446996620417525</v>
      </c>
      <c r="F148" t="s">
        <v>18</v>
      </c>
      <c r="G148">
        <v>7.1584993212920516</v>
      </c>
      <c r="H148">
        <v>4.2788667164907049E-2</v>
      </c>
      <c r="K148" t="s">
        <v>18</v>
      </c>
      <c r="L148">
        <v>1.7141027799801867</v>
      </c>
      <c r="M148">
        <v>9.5000029241305545E-2</v>
      </c>
    </row>
    <row r="150" spans="1:13" x14ac:dyDescent="0.45">
      <c r="A150">
        <v>140</v>
      </c>
      <c r="F150">
        <f>A150+100</f>
        <v>240</v>
      </c>
    </row>
    <row r="151" spans="1:13" x14ac:dyDescent="0.45">
      <c r="A151" t="s">
        <v>12</v>
      </c>
      <c r="B151">
        <f t="array" ref="B151:C155">LINEST(AU29:BO29,AU27:BO27,TRUE,TRUE)</f>
        <v>-12396.057204621895</v>
      </c>
      <c r="C151">
        <v>29.101322923415552</v>
      </c>
      <c r="F151" t="s">
        <v>12</v>
      </c>
      <c r="G151">
        <f t="array" ref="G151:H155">LINEST(CD54:CO54,CD52:CO52,TRUE,TRUE)</f>
        <v>-15322.98313529671</v>
      </c>
      <c r="H151">
        <v>29.224379647006455</v>
      </c>
    </row>
    <row r="152" spans="1:13" x14ac:dyDescent="0.45">
      <c r="A152" t="s">
        <v>15</v>
      </c>
      <c r="B152">
        <v>231.13210090193888</v>
      </c>
      <c r="C152">
        <v>0.59758771035044544</v>
      </c>
      <c r="F152" t="s">
        <v>15</v>
      </c>
      <c r="G152">
        <v>633.95476979638113</v>
      </c>
      <c r="H152">
        <v>1.2767503593006393</v>
      </c>
    </row>
    <row r="153" spans="1:13" x14ac:dyDescent="0.45">
      <c r="A153" t="s">
        <v>16</v>
      </c>
      <c r="B153">
        <v>0.99343782687682425</v>
      </c>
      <c r="C153">
        <v>0.10899268085808891</v>
      </c>
      <c r="F153" t="s">
        <v>16</v>
      </c>
      <c r="G153">
        <v>0.98317097524117347</v>
      </c>
      <c r="H153">
        <v>9.1074322883540046E-2</v>
      </c>
    </row>
    <row r="154" spans="1:13" x14ac:dyDescent="0.45">
      <c r="A154" t="s">
        <v>17</v>
      </c>
      <c r="B154">
        <v>2876.3823136572955</v>
      </c>
      <c r="C154">
        <v>19</v>
      </c>
      <c r="F154" t="s">
        <v>17</v>
      </c>
      <c r="G154">
        <v>584.21149729755962</v>
      </c>
      <c r="H154">
        <v>10</v>
      </c>
    </row>
    <row r="155" spans="1:13" x14ac:dyDescent="0.45">
      <c r="A155" t="s">
        <v>18</v>
      </c>
      <c r="B155">
        <v>34.169708944874628</v>
      </c>
      <c r="C155">
        <v>0.22570868513203121</v>
      </c>
      <c r="F155" t="s">
        <v>18</v>
      </c>
      <c r="G155">
        <v>4.845761127761639</v>
      </c>
      <c r="H155">
        <v>8.2945322886953055E-2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FGC-Evals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hydronate</dc:creator>
  <cp:lastModifiedBy>Ed</cp:lastModifiedBy>
  <cp:lastPrinted>2015-11-30T23:12:43Z</cp:lastPrinted>
  <dcterms:created xsi:type="dcterms:W3CDTF">2014-09-30T02:42:57Z</dcterms:created>
  <dcterms:modified xsi:type="dcterms:W3CDTF">2016-12-22T12:03:41Z</dcterms:modified>
</cp:coreProperties>
</file>