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8595" windowHeight="6465"/>
  </bookViews>
  <sheets>
    <sheet name="S rescaled computation" sheetId="4" r:id="rId1"/>
    <sheet name="FAE(a_mean)" sheetId="5" r:id="rId2"/>
  </sheets>
  <calcPr calcId="145621"/>
</workbook>
</file>

<file path=xl/calcChain.xml><?xml version="1.0" encoding="utf-8"?>
<calcChain xmlns="http://schemas.openxmlformats.org/spreadsheetml/2006/main">
  <c r="A3" i="5" l="1"/>
  <c r="B3" i="5"/>
  <c r="C3" i="5"/>
  <c r="D3" i="5"/>
  <c r="F3" i="5"/>
  <c r="G3" i="5"/>
  <c r="H3" i="5"/>
  <c r="J3" i="5"/>
  <c r="K3" i="5"/>
  <c r="L3" i="5"/>
  <c r="A4" i="5"/>
  <c r="B4" i="5"/>
  <c r="C4" i="5"/>
  <c r="D4" i="5"/>
  <c r="G4" i="5"/>
  <c r="F4" i="5" s="1"/>
  <c r="H4" i="5"/>
  <c r="J4" i="5"/>
  <c r="K4" i="5"/>
  <c r="L4" i="5"/>
  <c r="A5" i="5"/>
  <c r="B5" i="5"/>
  <c r="C5" i="5"/>
  <c r="D5" i="5"/>
  <c r="F5" i="5"/>
  <c r="G5" i="5"/>
  <c r="H5" i="5"/>
  <c r="J5" i="5"/>
  <c r="K5" i="5"/>
  <c r="L5" i="5"/>
  <c r="A6" i="5"/>
  <c r="B6" i="5"/>
  <c r="C6" i="5"/>
  <c r="D6" i="5"/>
  <c r="G6" i="5"/>
  <c r="F6" i="5" s="1"/>
  <c r="H6" i="5"/>
  <c r="J6" i="5"/>
  <c r="K6" i="5"/>
  <c r="L6" i="5"/>
  <c r="A7" i="5"/>
  <c r="B7" i="5"/>
  <c r="C7" i="5"/>
  <c r="D7" i="5"/>
  <c r="F7" i="5"/>
  <c r="G7" i="5"/>
  <c r="H7" i="5"/>
  <c r="J7" i="5"/>
  <c r="K7" i="5"/>
  <c r="L7" i="5"/>
  <c r="A8" i="5"/>
  <c r="B8" i="5"/>
  <c r="C8" i="5"/>
  <c r="D8" i="5"/>
  <c r="G8" i="5"/>
  <c r="F8" i="5" s="1"/>
  <c r="H8" i="5"/>
  <c r="J8" i="5"/>
  <c r="K8" i="5"/>
  <c r="L8" i="5"/>
  <c r="A9" i="5"/>
  <c r="B9" i="5"/>
  <c r="C9" i="5"/>
  <c r="D9" i="5"/>
  <c r="F9" i="5"/>
  <c r="G9" i="5"/>
  <c r="H9" i="5"/>
  <c r="J9" i="5"/>
  <c r="K9" i="5"/>
  <c r="L9" i="5"/>
  <c r="A10" i="5"/>
  <c r="B10" i="5"/>
  <c r="C10" i="5"/>
  <c r="D10" i="5"/>
  <c r="G10" i="5"/>
  <c r="F10" i="5" s="1"/>
  <c r="H10" i="5"/>
  <c r="J10" i="5"/>
  <c r="K10" i="5"/>
  <c r="L10" i="5"/>
  <c r="A11" i="5"/>
  <c r="B11" i="5"/>
  <c r="C11" i="5"/>
  <c r="D11" i="5"/>
  <c r="F11" i="5"/>
  <c r="G11" i="5"/>
  <c r="H11" i="5"/>
  <c r="J11" i="5"/>
  <c r="K11" i="5"/>
  <c r="L11" i="5"/>
  <c r="A12" i="5"/>
  <c r="B12" i="5"/>
  <c r="C12" i="5"/>
  <c r="D12" i="5"/>
  <c r="G12" i="5"/>
  <c r="F12" i="5" s="1"/>
  <c r="H12" i="5"/>
  <c r="J12" i="5"/>
  <c r="K12" i="5"/>
  <c r="L12" i="5"/>
  <c r="A13" i="5"/>
  <c r="B13" i="5"/>
  <c r="C13" i="5"/>
  <c r="D13" i="5"/>
  <c r="F13" i="5"/>
  <c r="G13" i="5"/>
  <c r="H13" i="5"/>
  <c r="J13" i="5"/>
  <c r="K13" i="5"/>
  <c r="L13" i="5"/>
  <c r="A14" i="5"/>
  <c r="B14" i="5"/>
  <c r="C14" i="5"/>
  <c r="D14" i="5"/>
  <c r="G14" i="5"/>
  <c r="F14" i="5" s="1"/>
  <c r="H14" i="5"/>
  <c r="J14" i="5"/>
  <c r="K14" i="5"/>
  <c r="L14" i="5"/>
  <c r="A15" i="5"/>
  <c r="B15" i="5"/>
  <c r="C15" i="5"/>
  <c r="D15" i="5"/>
  <c r="F15" i="5"/>
  <c r="G15" i="5"/>
  <c r="H15" i="5"/>
  <c r="J15" i="5"/>
  <c r="K15" i="5"/>
  <c r="L15" i="5"/>
  <c r="A16" i="5"/>
  <c r="B16" i="5"/>
  <c r="C16" i="5"/>
  <c r="D16" i="5"/>
  <c r="G16" i="5"/>
  <c r="F16" i="5" s="1"/>
  <c r="H16" i="5"/>
  <c r="J16" i="5"/>
  <c r="K16" i="5"/>
  <c r="L16" i="5"/>
  <c r="A17" i="5"/>
  <c r="B17" i="5"/>
  <c r="C17" i="5"/>
  <c r="D17" i="5"/>
  <c r="F17" i="5"/>
  <c r="G17" i="5"/>
  <c r="H17" i="5"/>
  <c r="J17" i="5"/>
  <c r="K17" i="5"/>
  <c r="L17" i="5"/>
  <c r="A18" i="5"/>
  <c r="B18" i="5"/>
  <c r="C18" i="5"/>
  <c r="D18" i="5"/>
  <c r="G18" i="5"/>
  <c r="F18" i="5" s="1"/>
  <c r="H18" i="5"/>
  <c r="J18" i="5"/>
  <c r="K18" i="5"/>
  <c r="L18" i="5"/>
  <c r="A19" i="5"/>
  <c r="B19" i="5"/>
  <c r="C19" i="5"/>
  <c r="D19" i="5"/>
  <c r="F19" i="5"/>
  <c r="G19" i="5"/>
  <c r="H19" i="5"/>
  <c r="J19" i="5"/>
  <c r="K19" i="5"/>
  <c r="L19" i="5"/>
  <c r="A20" i="5"/>
  <c r="B20" i="5"/>
  <c r="C20" i="5"/>
  <c r="D20" i="5"/>
  <c r="G20" i="5"/>
  <c r="F20" i="5" s="1"/>
  <c r="H20" i="5"/>
  <c r="J20" i="5"/>
  <c r="K20" i="5"/>
  <c r="L20" i="5"/>
  <c r="A21" i="5"/>
  <c r="B21" i="5"/>
  <c r="C21" i="5"/>
  <c r="D21" i="5"/>
  <c r="F21" i="5"/>
  <c r="G21" i="5"/>
  <c r="H21" i="5"/>
  <c r="J21" i="5"/>
  <c r="K21" i="5"/>
  <c r="L21" i="5"/>
  <c r="A22" i="5"/>
  <c r="B22" i="5"/>
  <c r="C22" i="5"/>
  <c r="D22" i="5"/>
  <c r="G22" i="5"/>
  <c r="F22" i="5" s="1"/>
  <c r="H22" i="5"/>
  <c r="J22" i="5"/>
  <c r="K22" i="5"/>
  <c r="L22" i="5"/>
  <c r="A23" i="5"/>
  <c r="B23" i="5"/>
  <c r="C23" i="5"/>
  <c r="D23" i="5"/>
  <c r="F23" i="5"/>
  <c r="G23" i="5"/>
  <c r="H23" i="5"/>
  <c r="J23" i="5"/>
  <c r="K23" i="5"/>
  <c r="L23" i="5"/>
  <c r="A24" i="5"/>
  <c r="B24" i="5"/>
  <c r="C24" i="5"/>
  <c r="D24" i="5"/>
  <c r="G24" i="5"/>
  <c r="F24" i="5" s="1"/>
  <c r="H24" i="5"/>
  <c r="J24" i="5"/>
  <c r="K24" i="5"/>
  <c r="L24" i="5"/>
  <c r="A25" i="5"/>
  <c r="B25" i="5"/>
  <c r="C25" i="5"/>
  <c r="D25" i="5"/>
  <c r="F25" i="5"/>
  <c r="G25" i="5"/>
  <c r="H25" i="5"/>
  <c r="J25" i="5"/>
  <c r="K25" i="5"/>
  <c r="L25" i="5"/>
  <c r="A26" i="5"/>
  <c r="B26" i="5"/>
  <c r="C26" i="5"/>
  <c r="D26" i="5"/>
  <c r="G26" i="5"/>
  <c r="F26" i="5" s="1"/>
  <c r="H26" i="5"/>
  <c r="J26" i="5"/>
  <c r="K26" i="5"/>
  <c r="L26" i="5"/>
  <c r="A27" i="5"/>
  <c r="B27" i="5"/>
  <c r="C27" i="5"/>
  <c r="D27" i="5"/>
  <c r="F27" i="5"/>
  <c r="G27" i="5"/>
  <c r="H27" i="5"/>
  <c r="J27" i="5"/>
  <c r="K27" i="5"/>
  <c r="L27" i="5"/>
  <c r="A28" i="5"/>
  <c r="B28" i="5"/>
  <c r="C28" i="5"/>
  <c r="D28" i="5"/>
  <c r="G28" i="5"/>
  <c r="F28" i="5" s="1"/>
  <c r="H28" i="5"/>
  <c r="J28" i="5"/>
  <c r="K28" i="5"/>
  <c r="L28" i="5"/>
  <c r="A29" i="5"/>
  <c r="B29" i="5"/>
  <c r="C29" i="5"/>
  <c r="D29" i="5"/>
  <c r="F29" i="5"/>
  <c r="G29" i="5"/>
  <c r="H29" i="5"/>
  <c r="J29" i="5"/>
  <c r="K29" i="5"/>
  <c r="L29" i="5"/>
  <c r="A30" i="5"/>
  <c r="B30" i="5"/>
  <c r="C30" i="5"/>
  <c r="D30" i="5"/>
  <c r="G30" i="5"/>
  <c r="F30" i="5" s="1"/>
  <c r="H30" i="5"/>
  <c r="J30" i="5"/>
  <c r="K30" i="5"/>
  <c r="L30" i="5"/>
  <c r="A31" i="5"/>
  <c r="B31" i="5"/>
  <c r="C31" i="5"/>
  <c r="D31" i="5"/>
  <c r="F31" i="5"/>
  <c r="G31" i="5"/>
  <c r="H31" i="5"/>
  <c r="J31" i="5"/>
  <c r="K31" i="5"/>
  <c r="L31" i="5"/>
  <c r="A32" i="5"/>
  <c r="B32" i="5"/>
  <c r="C32" i="5"/>
  <c r="D32" i="5"/>
  <c r="G32" i="5"/>
  <c r="F32" i="5" s="1"/>
  <c r="H32" i="5"/>
  <c r="J32" i="5"/>
  <c r="K32" i="5"/>
  <c r="L32" i="5"/>
  <c r="A33" i="5"/>
  <c r="B33" i="5"/>
  <c r="C33" i="5"/>
  <c r="D33" i="5"/>
  <c r="F33" i="5"/>
  <c r="G33" i="5"/>
  <c r="H33" i="5"/>
  <c r="J33" i="5"/>
  <c r="K33" i="5"/>
  <c r="L33" i="5"/>
  <c r="A34" i="5"/>
  <c r="B34" i="5"/>
  <c r="C34" i="5"/>
  <c r="D34" i="5"/>
  <c r="G34" i="5"/>
  <c r="F34" i="5" s="1"/>
  <c r="H34" i="5"/>
  <c r="J34" i="5"/>
  <c r="K34" i="5"/>
  <c r="L34" i="5"/>
  <c r="A35" i="5"/>
  <c r="B35" i="5"/>
  <c r="C35" i="5"/>
  <c r="D35" i="5"/>
  <c r="F35" i="5"/>
  <c r="G35" i="5"/>
  <c r="H35" i="5"/>
  <c r="J35" i="5"/>
  <c r="K35" i="5"/>
  <c r="L35" i="5"/>
  <c r="A36" i="5"/>
  <c r="B36" i="5"/>
  <c r="C36" i="5"/>
  <c r="D36" i="5"/>
  <c r="G36" i="5"/>
  <c r="F36" i="5" s="1"/>
  <c r="H36" i="5"/>
  <c r="J36" i="5"/>
  <c r="K36" i="5"/>
  <c r="L36" i="5"/>
  <c r="A37" i="5"/>
  <c r="B37" i="5"/>
  <c r="C37" i="5"/>
  <c r="D37" i="5"/>
  <c r="F37" i="5"/>
  <c r="G37" i="5"/>
  <c r="H37" i="5"/>
  <c r="J37" i="5"/>
  <c r="K37" i="5"/>
  <c r="L37" i="5"/>
  <c r="A38" i="5"/>
  <c r="B38" i="5"/>
  <c r="C38" i="5"/>
  <c r="D38" i="5"/>
  <c r="G38" i="5"/>
  <c r="F38" i="5" s="1"/>
  <c r="H38" i="5"/>
  <c r="J38" i="5"/>
  <c r="K38" i="5"/>
  <c r="L38" i="5"/>
  <c r="A39" i="5"/>
  <c r="B39" i="5"/>
  <c r="C39" i="5"/>
  <c r="D39" i="5"/>
  <c r="F39" i="5"/>
  <c r="G39" i="5"/>
  <c r="H39" i="5"/>
  <c r="J39" i="5"/>
  <c r="K39" i="5"/>
  <c r="L39" i="5"/>
  <c r="A40" i="5"/>
  <c r="B40" i="5"/>
  <c r="C40" i="5"/>
  <c r="D40" i="5"/>
  <c r="G40" i="5"/>
  <c r="F40" i="5" s="1"/>
  <c r="H40" i="5"/>
  <c r="J40" i="5"/>
  <c r="K40" i="5"/>
  <c r="L40" i="5"/>
  <c r="A41" i="5"/>
  <c r="B41" i="5"/>
  <c r="C41" i="5"/>
  <c r="D41" i="5"/>
  <c r="F41" i="5"/>
  <c r="G41" i="5"/>
  <c r="H41" i="5"/>
  <c r="J41" i="5"/>
  <c r="K41" i="5"/>
  <c r="L41" i="5"/>
  <c r="A42" i="5"/>
  <c r="B42" i="5"/>
  <c r="C42" i="5"/>
  <c r="D42" i="5"/>
  <c r="G42" i="5"/>
  <c r="F42" i="5" s="1"/>
  <c r="H42" i="5"/>
  <c r="J42" i="5"/>
  <c r="K42" i="5"/>
  <c r="L42" i="5"/>
  <c r="A43" i="5"/>
  <c r="B43" i="5"/>
  <c r="C43" i="5"/>
  <c r="D43" i="5"/>
  <c r="F43" i="5"/>
  <c r="G43" i="5"/>
  <c r="H43" i="5"/>
  <c r="J43" i="5"/>
  <c r="K43" i="5"/>
  <c r="L43" i="5"/>
  <c r="A44" i="5"/>
  <c r="B44" i="5"/>
  <c r="C44" i="5"/>
  <c r="D44" i="5"/>
  <c r="G44" i="5"/>
  <c r="F44" i="5" s="1"/>
  <c r="H44" i="5"/>
  <c r="J44" i="5"/>
  <c r="K44" i="5"/>
  <c r="L44" i="5"/>
  <c r="A45" i="5"/>
  <c r="B45" i="5"/>
  <c r="C45" i="5"/>
  <c r="D45" i="5"/>
  <c r="F45" i="5"/>
  <c r="G45" i="5"/>
  <c r="H45" i="5"/>
  <c r="J45" i="5"/>
  <c r="K45" i="5"/>
  <c r="L45" i="5"/>
  <c r="A46" i="5"/>
  <c r="B46" i="5"/>
  <c r="C46" i="5"/>
  <c r="D46" i="5"/>
  <c r="G46" i="5"/>
  <c r="F46" i="5" s="1"/>
  <c r="H46" i="5"/>
  <c r="J46" i="5"/>
  <c r="K46" i="5"/>
  <c r="L46" i="5"/>
  <c r="A47" i="5"/>
  <c r="B47" i="5"/>
  <c r="C47" i="5"/>
  <c r="D47" i="5"/>
  <c r="F47" i="5"/>
  <c r="G47" i="5"/>
  <c r="H47" i="5"/>
  <c r="J47" i="5"/>
  <c r="K47" i="5"/>
  <c r="L47" i="5"/>
  <c r="A48" i="5"/>
  <c r="B48" i="5"/>
  <c r="C48" i="5"/>
  <c r="D48" i="5"/>
  <c r="G48" i="5"/>
  <c r="F48" i="5" s="1"/>
  <c r="H48" i="5"/>
  <c r="J48" i="5"/>
  <c r="K48" i="5"/>
  <c r="L48" i="5"/>
  <c r="A49" i="5"/>
  <c r="B49" i="5"/>
  <c r="C49" i="5"/>
  <c r="D49" i="5"/>
  <c r="F49" i="5"/>
  <c r="G49" i="5"/>
  <c r="H49" i="5"/>
  <c r="J49" i="5"/>
  <c r="K49" i="5"/>
  <c r="L49" i="5"/>
  <c r="A50" i="5"/>
  <c r="B50" i="5"/>
  <c r="C50" i="5"/>
  <c r="D50" i="5"/>
  <c r="G50" i="5"/>
  <c r="F50" i="5" s="1"/>
  <c r="H50" i="5"/>
  <c r="J50" i="5"/>
  <c r="K50" i="5"/>
  <c r="L50" i="5"/>
  <c r="A51" i="5"/>
  <c r="B51" i="5"/>
  <c r="C51" i="5"/>
  <c r="D51" i="5"/>
  <c r="F51" i="5"/>
  <c r="G51" i="5"/>
  <c r="H51" i="5"/>
  <c r="J51" i="5"/>
  <c r="K51" i="5"/>
  <c r="L51" i="5"/>
  <c r="A52" i="5"/>
  <c r="B52" i="5"/>
  <c r="C52" i="5"/>
  <c r="D52" i="5"/>
  <c r="G52" i="5"/>
  <c r="F52" i="5" s="1"/>
  <c r="H52" i="5"/>
  <c r="J52" i="5"/>
  <c r="K52" i="5"/>
  <c r="L52" i="5"/>
  <c r="A53" i="5"/>
  <c r="B53" i="5"/>
  <c r="C53" i="5"/>
  <c r="D53" i="5"/>
  <c r="F53" i="5"/>
  <c r="G53" i="5"/>
  <c r="H53" i="5"/>
  <c r="J53" i="5"/>
  <c r="K53" i="5"/>
  <c r="L53" i="5"/>
  <c r="A54" i="5"/>
  <c r="B54" i="5"/>
  <c r="C54" i="5"/>
  <c r="D54" i="5"/>
  <c r="G54" i="5"/>
  <c r="F54" i="5" s="1"/>
  <c r="H54" i="5"/>
  <c r="J54" i="5"/>
  <c r="K54" i="5"/>
  <c r="L54" i="5"/>
  <c r="A55" i="5"/>
  <c r="B55" i="5"/>
  <c r="C55" i="5"/>
  <c r="D55" i="5"/>
  <c r="F55" i="5"/>
  <c r="G55" i="5"/>
  <c r="H55" i="5"/>
  <c r="J55" i="5"/>
  <c r="K55" i="5"/>
  <c r="L55" i="5"/>
  <c r="A56" i="5"/>
  <c r="B56" i="5"/>
  <c r="C56" i="5"/>
  <c r="D56" i="5"/>
  <c r="G56" i="5"/>
  <c r="F56" i="5" s="1"/>
  <c r="H56" i="5"/>
  <c r="J56" i="5"/>
  <c r="K56" i="5"/>
  <c r="L56" i="5"/>
  <c r="A57" i="5"/>
  <c r="B57" i="5"/>
  <c r="C57" i="5"/>
  <c r="D57" i="5"/>
  <c r="F57" i="5"/>
  <c r="G57" i="5"/>
  <c r="H57" i="5"/>
  <c r="J57" i="5"/>
  <c r="K57" i="5"/>
  <c r="L57" i="5"/>
  <c r="A58" i="5"/>
  <c r="B58" i="5"/>
  <c r="C58" i="5"/>
  <c r="D58" i="5"/>
  <c r="G58" i="5"/>
  <c r="F58" i="5" s="1"/>
  <c r="H58" i="5"/>
  <c r="J58" i="5"/>
  <c r="K58" i="5"/>
  <c r="L58" i="5"/>
  <c r="A59" i="5"/>
  <c r="B59" i="5"/>
  <c r="C59" i="5"/>
  <c r="D59" i="5"/>
  <c r="F59" i="5"/>
  <c r="G59" i="5"/>
  <c r="H59" i="5"/>
  <c r="J59" i="5"/>
  <c r="K59" i="5"/>
  <c r="L59" i="5"/>
  <c r="A60" i="5"/>
  <c r="B60" i="5"/>
  <c r="C60" i="5"/>
  <c r="D60" i="5"/>
  <c r="G60" i="5"/>
  <c r="F60" i="5" s="1"/>
  <c r="H60" i="5"/>
  <c r="J60" i="5"/>
  <c r="K60" i="5"/>
  <c r="L60" i="5"/>
  <c r="A61" i="5"/>
  <c r="B61" i="5"/>
  <c r="C61" i="5"/>
  <c r="D61" i="5"/>
  <c r="F61" i="5"/>
  <c r="G61" i="5"/>
  <c r="H61" i="5"/>
  <c r="J61" i="5"/>
  <c r="K61" i="5"/>
  <c r="L61" i="5"/>
  <c r="A62" i="5"/>
  <c r="B62" i="5"/>
  <c r="C62" i="5"/>
  <c r="D62" i="5"/>
  <c r="G62" i="5"/>
  <c r="F62" i="5" s="1"/>
  <c r="H62" i="5"/>
  <c r="J62" i="5"/>
  <c r="K62" i="5"/>
  <c r="L62" i="5"/>
  <c r="A63" i="5"/>
  <c r="B63" i="5"/>
  <c r="C63" i="5"/>
  <c r="D63" i="5"/>
  <c r="F63" i="5"/>
  <c r="G63" i="5"/>
  <c r="H63" i="5"/>
  <c r="J63" i="5"/>
  <c r="K63" i="5"/>
  <c r="L63" i="5"/>
  <c r="A64" i="5"/>
  <c r="B64" i="5"/>
  <c r="C64" i="5"/>
  <c r="D64" i="5"/>
  <c r="G64" i="5"/>
  <c r="F64" i="5" s="1"/>
  <c r="H64" i="5"/>
  <c r="J64" i="5"/>
  <c r="K64" i="5"/>
  <c r="L64" i="5"/>
  <c r="A65" i="5"/>
  <c r="B65" i="5"/>
  <c r="C65" i="5"/>
  <c r="D65" i="5"/>
  <c r="F65" i="5"/>
  <c r="G65" i="5"/>
  <c r="H65" i="5"/>
  <c r="J65" i="5"/>
  <c r="K65" i="5"/>
  <c r="L65" i="5"/>
  <c r="A66" i="5"/>
  <c r="B66" i="5"/>
  <c r="C66" i="5"/>
  <c r="D66" i="5"/>
  <c r="G66" i="5"/>
  <c r="F66" i="5" s="1"/>
  <c r="H66" i="5"/>
  <c r="J66" i="5"/>
  <c r="K66" i="5"/>
  <c r="L66" i="5"/>
  <c r="A67" i="5"/>
  <c r="B67" i="5"/>
  <c r="C67" i="5"/>
  <c r="D67" i="5"/>
  <c r="F67" i="5"/>
  <c r="G67" i="5"/>
  <c r="H67" i="5"/>
  <c r="J67" i="5"/>
  <c r="K67" i="5"/>
  <c r="L67" i="5"/>
  <c r="A68" i="5"/>
  <c r="B68" i="5"/>
  <c r="C68" i="5"/>
  <c r="D68" i="5"/>
  <c r="G68" i="5"/>
  <c r="F68" i="5" s="1"/>
  <c r="H68" i="5"/>
  <c r="J68" i="5"/>
  <c r="K68" i="5"/>
  <c r="L68" i="5"/>
  <c r="A69" i="5"/>
  <c r="B69" i="5"/>
  <c r="C69" i="5"/>
  <c r="D69" i="5"/>
  <c r="F69" i="5"/>
  <c r="G69" i="5"/>
  <c r="H69" i="5"/>
  <c r="J69" i="5"/>
  <c r="K69" i="5"/>
  <c r="L69" i="5"/>
  <c r="A70" i="5"/>
  <c r="B70" i="5"/>
  <c r="C70" i="5"/>
  <c r="D70" i="5"/>
  <c r="G70" i="5"/>
  <c r="F70" i="5" s="1"/>
  <c r="H70" i="5"/>
  <c r="J70" i="5"/>
  <c r="K70" i="5"/>
  <c r="L70" i="5"/>
  <c r="A71" i="5"/>
  <c r="B71" i="5"/>
  <c r="C71" i="5"/>
  <c r="D71" i="5"/>
  <c r="F71" i="5"/>
  <c r="G71" i="5"/>
  <c r="H71" i="5"/>
  <c r="J71" i="5"/>
  <c r="K71" i="5"/>
  <c r="L71" i="5"/>
  <c r="A72" i="5"/>
  <c r="B72" i="5"/>
  <c r="C72" i="5"/>
  <c r="D72" i="5"/>
  <c r="G72" i="5"/>
  <c r="F72" i="5" s="1"/>
  <c r="H72" i="5"/>
  <c r="J72" i="5"/>
  <c r="K72" i="5"/>
  <c r="L72" i="5"/>
  <c r="A73" i="5"/>
  <c r="B73" i="5"/>
  <c r="C73" i="5"/>
  <c r="D73" i="5"/>
  <c r="F73" i="5"/>
  <c r="G73" i="5"/>
  <c r="H73" i="5"/>
  <c r="J73" i="5"/>
  <c r="K73" i="5"/>
  <c r="L73" i="5"/>
  <c r="A74" i="5"/>
  <c r="B74" i="5"/>
  <c r="C74" i="5"/>
  <c r="D74" i="5"/>
  <c r="G74" i="5"/>
  <c r="F74" i="5" s="1"/>
  <c r="H74" i="5"/>
  <c r="J74" i="5"/>
  <c r="K74" i="5"/>
  <c r="L74" i="5"/>
  <c r="A75" i="5"/>
  <c r="B75" i="5"/>
  <c r="C75" i="5"/>
  <c r="D75" i="5"/>
  <c r="F75" i="5"/>
  <c r="G75" i="5"/>
  <c r="H75" i="5"/>
  <c r="J75" i="5"/>
  <c r="K75" i="5"/>
  <c r="L75" i="5"/>
  <c r="A76" i="5"/>
  <c r="B76" i="5"/>
  <c r="C76" i="5"/>
  <c r="D76" i="5"/>
  <c r="G76" i="5"/>
  <c r="F76" i="5" s="1"/>
  <c r="H76" i="5"/>
  <c r="J76" i="5"/>
  <c r="K76" i="5"/>
  <c r="L76" i="5"/>
  <c r="A77" i="5"/>
  <c r="B77" i="5"/>
  <c r="C77" i="5"/>
  <c r="D77" i="5"/>
  <c r="F77" i="5"/>
  <c r="G77" i="5"/>
  <c r="H77" i="5"/>
  <c r="J77" i="5"/>
  <c r="K77" i="5"/>
  <c r="L77" i="5"/>
  <c r="A78" i="5"/>
  <c r="B78" i="5"/>
  <c r="C78" i="5"/>
  <c r="D78" i="5"/>
  <c r="G78" i="5"/>
  <c r="F78" i="5" s="1"/>
  <c r="H78" i="5"/>
  <c r="J78" i="5"/>
  <c r="K78" i="5"/>
  <c r="L78" i="5"/>
  <c r="A79" i="5"/>
  <c r="B79" i="5"/>
  <c r="C79" i="5"/>
  <c r="D79" i="5"/>
  <c r="F79" i="5"/>
  <c r="G79" i="5"/>
  <c r="H79" i="5"/>
  <c r="J79" i="5"/>
  <c r="K79" i="5"/>
  <c r="L79" i="5"/>
  <c r="A80" i="5"/>
  <c r="B80" i="5"/>
  <c r="C80" i="5"/>
  <c r="D80" i="5"/>
  <c r="G80" i="5"/>
  <c r="F80" i="5" s="1"/>
  <c r="H80" i="5"/>
  <c r="J80" i="5"/>
  <c r="K80" i="5"/>
  <c r="L80" i="5"/>
  <c r="A81" i="5"/>
  <c r="B81" i="5"/>
  <c r="C81" i="5"/>
  <c r="D81" i="5"/>
  <c r="F81" i="5"/>
  <c r="G81" i="5"/>
  <c r="H81" i="5"/>
  <c r="J81" i="5"/>
  <c r="K81" i="5"/>
  <c r="L81" i="5"/>
  <c r="A82" i="5"/>
  <c r="B82" i="5"/>
  <c r="C82" i="5"/>
  <c r="D82" i="5"/>
  <c r="G82" i="5"/>
  <c r="F82" i="5" s="1"/>
  <c r="H82" i="5"/>
  <c r="J82" i="5"/>
  <c r="K82" i="5"/>
  <c r="L82" i="5"/>
  <c r="A83" i="5"/>
  <c r="B83" i="5"/>
  <c r="C83" i="5"/>
  <c r="D83" i="5"/>
  <c r="F83" i="5"/>
  <c r="G83" i="5"/>
  <c r="H83" i="5"/>
  <c r="J83" i="5"/>
  <c r="K83" i="5"/>
  <c r="L83" i="5"/>
  <c r="A84" i="5"/>
  <c r="B84" i="5"/>
  <c r="C84" i="5"/>
  <c r="D84" i="5"/>
  <c r="G84" i="5"/>
  <c r="F84" i="5" s="1"/>
  <c r="H84" i="5"/>
  <c r="J84" i="5"/>
  <c r="K84" i="5"/>
  <c r="L84" i="5"/>
  <c r="A85" i="5"/>
  <c r="B85" i="5"/>
  <c r="C85" i="5"/>
  <c r="D85" i="5"/>
  <c r="F85" i="5"/>
  <c r="G85" i="5"/>
  <c r="H85" i="5"/>
  <c r="J85" i="5"/>
  <c r="K85" i="5"/>
  <c r="L85" i="5"/>
  <c r="A86" i="5"/>
  <c r="B86" i="5"/>
  <c r="C86" i="5"/>
  <c r="D86" i="5"/>
  <c r="G86" i="5"/>
  <c r="F86" i="5" s="1"/>
  <c r="H86" i="5"/>
  <c r="J86" i="5"/>
  <c r="K86" i="5"/>
  <c r="L86" i="5"/>
  <c r="A87" i="5"/>
  <c r="B87" i="5"/>
  <c r="C87" i="5"/>
  <c r="D87" i="5"/>
  <c r="F87" i="5"/>
  <c r="G87" i="5"/>
  <c r="H87" i="5"/>
  <c r="J87" i="5"/>
  <c r="K87" i="5"/>
  <c r="L87" i="5"/>
  <c r="A88" i="5"/>
  <c r="B88" i="5"/>
  <c r="C88" i="5"/>
  <c r="D88" i="5"/>
  <c r="G88" i="5"/>
  <c r="F88" i="5" s="1"/>
  <c r="H88" i="5"/>
  <c r="J88" i="5"/>
  <c r="K88" i="5"/>
  <c r="L88" i="5"/>
  <c r="A89" i="5"/>
  <c r="B89" i="5"/>
  <c r="C89" i="5"/>
  <c r="D89" i="5"/>
  <c r="F89" i="5"/>
  <c r="G89" i="5"/>
  <c r="H89" i="5"/>
  <c r="J89" i="5"/>
  <c r="K89" i="5"/>
  <c r="L89" i="5"/>
  <c r="A90" i="5"/>
  <c r="B90" i="5"/>
  <c r="C90" i="5"/>
  <c r="D90" i="5"/>
  <c r="G90" i="5"/>
  <c r="F90" i="5" s="1"/>
  <c r="H90" i="5"/>
  <c r="J90" i="5"/>
  <c r="K90" i="5"/>
  <c r="L90" i="5"/>
  <c r="A91" i="5"/>
  <c r="B91" i="5"/>
  <c r="C91" i="5"/>
  <c r="D91" i="5"/>
  <c r="F91" i="5"/>
  <c r="G91" i="5"/>
  <c r="H91" i="5"/>
  <c r="J91" i="5"/>
  <c r="K91" i="5"/>
  <c r="L91" i="5"/>
  <c r="A92" i="5"/>
  <c r="B92" i="5"/>
  <c r="C92" i="5"/>
  <c r="D92" i="5"/>
  <c r="G92" i="5"/>
  <c r="F92" i="5" s="1"/>
  <c r="H92" i="5"/>
  <c r="J92" i="5"/>
  <c r="K92" i="5"/>
  <c r="L92" i="5"/>
  <c r="A93" i="5"/>
  <c r="B93" i="5"/>
  <c r="C93" i="5"/>
  <c r="D93" i="5"/>
  <c r="F93" i="5"/>
  <c r="G93" i="5"/>
  <c r="H93" i="5"/>
  <c r="J93" i="5"/>
  <c r="K93" i="5"/>
  <c r="L93" i="5"/>
  <c r="A94" i="5"/>
  <c r="B94" i="5"/>
  <c r="C94" i="5"/>
  <c r="D94" i="5"/>
  <c r="G94" i="5"/>
  <c r="F94" i="5" s="1"/>
  <c r="H94" i="5"/>
  <c r="J94" i="5"/>
  <c r="K94" i="5"/>
  <c r="L94" i="5"/>
  <c r="A95" i="5"/>
  <c r="B95" i="5"/>
  <c r="C95" i="5"/>
  <c r="D95" i="5"/>
  <c r="F95" i="5"/>
  <c r="G95" i="5"/>
  <c r="H95" i="5"/>
  <c r="J95" i="5"/>
  <c r="K95" i="5"/>
  <c r="L95" i="5"/>
  <c r="A96" i="5"/>
  <c r="B96" i="5"/>
  <c r="C96" i="5"/>
  <c r="D96" i="5"/>
  <c r="G96" i="5"/>
  <c r="F96" i="5" s="1"/>
  <c r="H96" i="5"/>
  <c r="J96" i="5"/>
  <c r="K96" i="5"/>
  <c r="L96" i="5"/>
  <c r="A97" i="5"/>
  <c r="B97" i="5"/>
  <c r="C97" i="5"/>
  <c r="D97" i="5"/>
  <c r="F97" i="5"/>
  <c r="G97" i="5"/>
  <c r="H97" i="5"/>
  <c r="J97" i="5"/>
  <c r="K97" i="5"/>
  <c r="L97" i="5"/>
  <c r="A98" i="5"/>
  <c r="B98" i="5"/>
  <c r="C98" i="5"/>
  <c r="D98" i="5"/>
  <c r="G98" i="5"/>
  <c r="F98" i="5" s="1"/>
  <c r="H98" i="5"/>
  <c r="J98" i="5"/>
  <c r="K98" i="5"/>
  <c r="L98" i="5"/>
  <c r="A99" i="5"/>
  <c r="B99" i="5"/>
  <c r="C99" i="5"/>
  <c r="D99" i="5"/>
  <c r="F99" i="5"/>
  <c r="G99" i="5"/>
  <c r="H99" i="5"/>
  <c r="J99" i="5"/>
  <c r="K99" i="5"/>
  <c r="L99" i="5"/>
  <c r="A100" i="5"/>
  <c r="B100" i="5"/>
  <c r="C100" i="5"/>
  <c r="D100" i="5"/>
  <c r="G100" i="5"/>
  <c r="F100" i="5" s="1"/>
  <c r="H100" i="5"/>
  <c r="J100" i="5"/>
  <c r="K100" i="5"/>
  <c r="L100" i="5"/>
  <c r="A101" i="5"/>
  <c r="B101" i="5"/>
  <c r="C101" i="5"/>
  <c r="D101" i="5"/>
  <c r="F101" i="5"/>
  <c r="G101" i="5"/>
  <c r="H101" i="5"/>
  <c r="J101" i="5"/>
  <c r="K101" i="5"/>
  <c r="L101" i="5"/>
  <c r="A102" i="5"/>
  <c r="B102" i="5"/>
  <c r="C102" i="5"/>
  <c r="D102" i="5"/>
  <c r="G102" i="5"/>
  <c r="F102" i="5" s="1"/>
  <c r="H102" i="5"/>
  <c r="J102" i="5"/>
  <c r="K102" i="5"/>
  <c r="L102" i="5"/>
  <c r="A103" i="5"/>
  <c r="B103" i="5"/>
  <c r="C103" i="5"/>
  <c r="D103" i="5"/>
  <c r="F103" i="5"/>
  <c r="G103" i="5"/>
  <c r="H103" i="5"/>
  <c r="J103" i="5"/>
  <c r="K103" i="5"/>
  <c r="L103" i="5"/>
  <c r="A104" i="5"/>
  <c r="B104" i="5"/>
  <c r="C104" i="5"/>
  <c r="D104" i="5"/>
  <c r="G104" i="5"/>
  <c r="F104" i="5" s="1"/>
  <c r="H104" i="5"/>
  <c r="J104" i="5"/>
  <c r="K104" i="5"/>
  <c r="L104" i="5"/>
  <c r="A105" i="5"/>
  <c r="B105" i="5"/>
  <c r="C105" i="5"/>
  <c r="D105" i="5"/>
  <c r="F105" i="5"/>
  <c r="G105" i="5"/>
  <c r="H105" i="5"/>
  <c r="J105" i="5"/>
  <c r="K105" i="5"/>
  <c r="L105" i="5"/>
  <c r="A106" i="5"/>
  <c r="B106" i="5"/>
  <c r="C106" i="5"/>
  <c r="D106" i="5"/>
  <c r="G106" i="5"/>
  <c r="F106" i="5" s="1"/>
  <c r="H106" i="5"/>
  <c r="J106" i="5"/>
  <c r="K106" i="5"/>
  <c r="L106" i="5"/>
  <c r="A107" i="5"/>
  <c r="B107" i="5"/>
  <c r="C107" i="5"/>
  <c r="D107" i="5"/>
  <c r="F107" i="5"/>
  <c r="G107" i="5"/>
  <c r="H107" i="5"/>
  <c r="J107" i="5"/>
  <c r="K107" i="5"/>
  <c r="L107" i="5"/>
  <c r="A108" i="5"/>
  <c r="B108" i="5"/>
  <c r="C108" i="5"/>
  <c r="D108" i="5"/>
  <c r="G108" i="5"/>
  <c r="F108" i="5" s="1"/>
  <c r="H108" i="5"/>
  <c r="J108" i="5"/>
  <c r="K108" i="5"/>
  <c r="L108" i="5"/>
  <c r="A109" i="5"/>
  <c r="B109" i="5"/>
  <c r="C109" i="5"/>
  <c r="D109" i="5"/>
  <c r="F109" i="5"/>
  <c r="G109" i="5"/>
  <c r="H109" i="5"/>
  <c r="J109" i="5"/>
  <c r="K109" i="5"/>
  <c r="L109" i="5"/>
  <c r="A110" i="5"/>
  <c r="B110" i="5"/>
  <c r="C110" i="5"/>
  <c r="D110" i="5"/>
  <c r="G110" i="5"/>
  <c r="F110" i="5" s="1"/>
  <c r="H110" i="5"/>
  <c r="J110" i="5"/>
  <c r="K110" i="5"/>
  <c r="L110" i="5"/>
  <c r="A111" i="5"/>
  <c r="B111" i="5"/>
  <c r="C111" i="5"/>
  <c r="D111" i="5"/>
  <c r="F111" i="5"/>
  <c r="G111" i="5"/>
  <c r="H111" i="5"/>
  <c r="J111" i="5"/>
  <c r="K111" i="5"/>
  <c r="L111" i="5"/>
  <c r="A112" i="5"/>
  <c r="B112" i="5"/>
  <c r="C112" i="5"/>
  <c r="D112" i="5"/>
  <c r="G112" i="5"/>
  <c r="F112" i="5" s="1"/>
  <c r="H112" i="5"/>
  <c r="J112" i="5"/>
  <c r="K112" i="5"/>
  <c r="L112" i="5"/>
  <c r="A113" i="5"/>
  <c r="B113" i="5"/>
  <c r="C113" i="5"/>
  <c r="D113" i="5"/>
  <c r="F113" i="5"/>
  <c r="G113" i="5"/>
  <c r="H113" i="5"/>
  <c r="J113" i="5"/>
  <c r="K113" i="5"/>
  <c r="L113" i="5"/>
  <c r="A114" i="5"/>
  <c r="B114" i="5"/>
  <c r="C114" i="5"/>
  <c r="D114" i="5"/>
  <c r="G114" i="5"/>
  <c r="F114" i="5" s="1"/>
  <c r="H114" i="5"/>
  <c r="J114" i="5"/>
  <c r="K114" i="5"/>
  <c r="L114" i="5"/>
  <c r="A115" i="5"/>
  <c r="B115" i="5"/>
  <c r="C115" i="5"/>
  <c r="D115" i="5"/>
  <c r="F115" i="5"/>
  <c r="G115" i="5"/>
  <c r="H115" i="5"/>
  <c r="J115" i="5"/>
  <c r="K115" i="5"/>
  <c r="L115" i="5"/>
  <c r="A116" i="5"/>
  <c r="B116" i="5"/>
  <c r="C116" i="5"/>
  <c r="D116" i="5"/>
  <c r="G116" i="5"/>
  <c r="F116" i="5" s="1"/>
  <c r="H116" i="5"/>
  <c r="J116" i="5"/>
  <c r="K116" i="5"/>
  <c r="L116" i="5"/>
  <c r="A117" i="5"/>
  <c r="B117" i="5"/>
  <c r="C117" i="5"/>
  <c r="D117" i="5"/>
  <c r="F117" i="5"/>
  <c r="G117" i="5"/>
  <c r="H117" i="5"/>
  <c r="J117" i="5"/>
  <c r="K117" i="5"/>
  <c r="L117" i="5"/>
  <c r="A118" i="5"/>
  <c r="B118" i="5"/>
  <c r="C118" i="5"/>
  <c r="D118" i="5"/>
  <c r="G118" i="5"/>
  <c r="F118" i="5" s="1"/>
  <c r="H118" i="5"/>
  <c r="J118" i="5"/>
  <c r="K118" i="5"/>
  <c r="L118" i="5"/>
  <c r="A119" i="5"/>
  <c r="B119" i="5"/>
  <c r="C119" i="5"/>
  <c r="D119" i="5"/>
  <c r="F119" i="5"/>
  <c r="G119" i="5"/>
  <c r="H119" i="5"/>
  <c r="J119" i="5"/>
  <c r="K119" i="5"/>
  <c r="L119" i="5"/>
  <c r="A120" i="5"/>
  <c r="B120" i="5"/>
  <c r="C120" i="5"/>
  <c r="D120" i="5"/>
  <c r="G120" i="5"/>
  <c r="F120" i="5" s="1"/>
  <c r="H120" i="5"/>
  <c r="J120" i="5"/>
  <c r="K120" i="5"/>
  <c r="L120" i="5"/>
  <c r="A121" i="5"/>
  <c r="B121" i="5"/>
  <c r="C121" i="5"/>
  <c r="D121" i="5"/>
  <c r="F121" i="5"/>
  <c r="G121" i="5"/>
  <c r="H121" i="5"/>
  <c r="J121" i="5"/>
  <c r="K121" i="5"/>
  <c r="L121" i="5"/>
  <c r="A122" i="5"/>
  <c r="B122" i="5"/>
  <c r="C122" i="5"/>
  <c r="D122" i="5"/>
  <c r="G122" i="5"/>
  <c r="F122" i="5" s="1"/>
  <c r="H122" i="5"/>
  <c r="J122" i="5"/>
  <c r="K122" i="5"/>
  <c r="L122" i="5"/>
  <c r="A123" i="5"/>
  <c r="B123" i="5"/>
  <c r="C123" i="5"/>
  <c r="D123" i="5"/>
  <c r="F123" i="5"/>
  <c r="G123" i="5"/>
  <c r="H123" i="5"/>
  <c r="J123" i="5"/>
  <c r="K123" i="5"/>
  <c r="L123" i="5"/>
  <c r="A124" i="5"/>
  <c r="B124" i="5"/>
  <c r="C124" i="5"/>
  <c r="D124" i="5"/>
  <c r="G124" i="5"/>
  <c r="F124" i="5" s="1"/>
  <c r="H124" i="5"/>
  <c r="J124" i="5"/>
  <c r="K124" i="5"/>
  <c r="L124" i="5"/>
  <c r="A125" i="5"/>
  <c r="B125" i="5"/>
  <c r="C125" i="5"/>
  <c r="D125" i="5"/>
  <c r="F125" i="5"/>
  <c r="G125" i="5"/>
  <c r="H125" i="5"/>
  <c r="J125" i="5"/>
  <c r="K125" i="5"/>
  <c r="L125" i="5"/>
  <c r="A126" i="5"/>
  <c r="B126" i="5"/>
  <c r="C126" i="5"/>
  <c r="D126" i="5"/>
  <c r="G126" i="5"/>
  <c r="F126" i="5" s="1"/>
  <c r="H126" i="5"/>
  <c r="J126" i="5"/>
  <c r="K126" i="5"/>
  <c r="L126" i="5"/>
  <c r="A127" i="5"/>
  <c r="B127" i="5"/>
  <c r="C127" i="5"/>
  <c r="D127" i="5"/>
  <c r="F127" i="5"/>
  <c r="G127" i="5"/>
  <c r="H127" i="5"/>
  <c r="J127" i="5"/>
  <c r="K127" i="5"/>
  <c r="L127" i="5"/>
  <c r="A128" i="5"/>
  <c r="B128" i="5"/>
  <c r="C128" i="5"/>
  <c r="D128" i="5"/>
  <c r="G128" i="5"/>
  <c r="F128" i="5" s="1"/>
  <c r="H128" i="5"/>
  <c r="J128" i="5"/>
  <c r="K128" i="5"/>
  <c r="L128" i="5"/>
  <c r="A129" i="5"/>
  <c r="B129" i="5"/>
  <c r="C129" i="5"/>
  <c r="D129" i="5"/>
  <c r="F129" i="5"/>
  <c r="G129" i="5"/>
  <c r="H129" i="5"/>
  <c r="J129" i="5"/>
  <c r="K129" i="5"/>
  <c r="L129" i="5"/>
  <c r="A130" i="5"/>
  <c r="B130" i="5"/>
  <c r="C130" i="5"/>
  <c r="D130" i="5"/>
  <c r="G130" i="5"/>
  <c r="F130" i="5" s="1"/>
  <c r="H130" i="5"/>
  <c r="J130" i="5"/>
  <c r="K130" i="5"/>
  <c r="L130" i="5"/>
  <c r="A131" i="5"/>
  <c r="B131" i="5"/>
  <c r="C131" i="5"/>
  <c r="D131" i="5"/>
  <c r="F131" i="5"/>
  <c r="G131" i="5"/>
  <c r="H131" i="5"/>
  <c r="J131" i="5"/>
  <c r="K131" i="5"/>
  <c r="L131" i="5"/>
  <c r="A132" i="5"/>
  <c r="B132" i="5"/>
  <c r="C132" i="5"/>
  <c r="D132" i="5"/>
  <c r="G132" i="5"/>
  <c r="F132" i="5" s="1"/>
  <c r="H132" i="5"/>
  <c r="J132" i="5"/>
  <c r="K132" i="5"/>
  <c r="L132" i="5"/>
  <c r="A133" i="5"/>
  <c r="B133" i="5"/>
  <c r="C133" i="5"/>
  <c r="D133" i="5"/>
  <c r="F133" i="5"/>
  <c r="G133" i="5"/>
  <c r="H133" i="5"/>
  <c r="J133" i="5"/>
  <c r="K133" i="5"/>
  <c r="L133" i="5"/>
  <c r="A134" i="5"/>
  <c r="B134" i="5"/>
  <c r="C134" i="5"/>
  <c r="D134" i="5"/>
  <c r="G134" i="5"/>
  <c r="F134" i="5" s="1"/>
  <c r="H134" i="5"/>
  <c r="J134" i="5"/>
  <c r="K134" i="5"/>
  <c r="L134" i="5"/>
  <c r="A135" i="5"/>
  <c r="B135" i="5"/>
  <c r="C135" i="5"/>
  <c r="D135" i="5"/>
  <c r="F135" i="5"/>
  <c r="G135" i="5"/>
  <c r="H135" i="5"/>
  <c r="J135" i="5"/>
  <c r="K135" i="5"/>
  <c r="L135" i="5"/>
  <c r="A136" i="5"/>
  <c r="B136" i="5"/>
  <c r="C136" i="5"/>
  <c r="D136" i="5"/>
  <c r="G136" i="5"/>
  <c r="F136" i="5" s="1"/>
  <c r="H136" i="5"/>
  <c r="J136" i="5"/>
  <c r="K136" i="5"/>
  <c r="L136" i="5"/>
  <c r="A137" i="5"/>
  <c r="B137" i="5"/>
  <c r="C137" i="5"/>
  <c r="D137" i="5"/>
  <c r="F137" i="5"/>
  <c r="G137" i="5"/>
  <c r="H137" i="5"/>
  <c r="J137" i="5"/>
  <c r="K137" i="5"/>
  <c r="L137" i="5"/>
  <c r="A138" i="5"/>
  <c r="B138" i="5"/>
  <c r="C138" i="5"/>
  <c r="D138" i="5"/>
  <c r="G138" i="5"/>
  <c r="F138" i="5" s="1"/>
  <c r="H138" i="5"/>
  <c r="J138" i="5"/>
  <c r="K138" i="5"/>
  <c r="L138" i="5"/>
  <c r="A139" i="5"/>
  <c r="B139" i="5"/>
  <c r="C139" i="5"/>
  <c r="D139" i="5"/>
  <c r="F139" i="5"/>
  <c r="G139" i="5"/>
  <c r="H139" i="5"/>
  <c r="J139" i="5"/>
  <c r="K139" i="5"/>
  <c r="L139" i="5"/>
  <c r="A140" i="5"/>
  <c r="B140" i="5"/>
  <c r="C140" i="5"/>
  <c r="D140" i="5"/>
  <c r="G140" i="5"/>
  <c r="F140" i="5" s="1"/>
  <c r="H140" i="5"/>
  <c r="J140" i="5"/>
  <c r="K140" i="5"/>
  <c r="L140" i="5"/>
  <c r="A141" i="5"/>
  <c r="B141" i="5"/>
  <c r="C141" i="5"/>
  <c r="D141" i="5"/>
  <c r="F141" i="5"/>
  <c r="G141" i="5"/>
  <c r="H141" i="5"/>
  <c r="J141" i="5"/>
  <c r="K141" i="5"/>
  <c r="L141" i="5"/>
  <c r="A142" i="5"/>
  <c r="B142" i="5"/>
  <c r="C142" i="5"/>
  <c r="D142" i="5"/>
  <c r="G142" i="5"/>
  <c r="F142" i="5" s="1"/>
  <c r="H142" i="5"/>
  <c r="J142" i="5"/>
  <c r="K142" i="5"/>
  <c r="L142" i="5"/>
  <c r="A143" i="5"/>
  <c r="B143" i="5"/>
  <c r="C143" i="5"/>
  <c r="D143" i="5"/>
  <c r="F143" i="5"/>
  <c r="G143" i="5"/>
  <c r="H143" i="5"/>
  <c r="J143" i="5"/>
  <c r="K143" i="5"/>
  <c r="L143" i="5"/>
  <c r="A144" i="5"/>
  <c r="B144" i="5"/>
  <c r="C144" i="5"/>
  <c r="D144" i="5"/>
  <c r="G144" i="5"/>
  <c r="F144" i="5" s="1"/>
  <c r="H144" i="5"/>
  <c r="J144" i="5"/>
  <c r="K144" i="5"/>
  <c r="L144" i="5"/>
  <c r="A145" i="5"/>
  <c r="B145" i="5"/>
  <c r="C145" i="5"/>
  <c r="D145" i="5"/>
  <c r="F145" i="5"/>
  <c r="G145" i="5"/>
  <c r="H145" i="5"/>
  <c r="J145" i="5"/>
  <c r="K145" i="5"/>
  <c r="L145" i="5"/>
  <c r="A146" i="5"/>
  <c r="B146" i="5"/>
  <c r="C146" i="5"/>
  <c r="D146" i="5"/>
  <c r="G146" i="5"/>
  <c r="F146" i="5" s="1"/>
  <c r="H146" i="5"/>
  <c r="J146" i="5"/>
  <c r="K146" i="5"/>
  <c r="L146" i="5"/>
  <c r="A147" i="5"/>
  <c r="B147" i="5"/>
  <c r="C147" i="5"/>
  <c r="D147" i="5"/>
  <c r="F147" i="5"/>
  <c r="G147" i="5"/>
  <c r="H147" i="5"/>
  <c r="J147" i="5"/>
  <c r="K147" i="5"/>
  <c r="L147" i="5"/>
  <c r="A148" i="5"/>
  <c r="B148" i="5"/>
  <c r="C148" i="5"/>
  <c r="D148" i="5"/>
  <c r="G148" i="5"/>
  <c r="F148" i="5" s="1"/>
  <c r="H148" i="5"/>
  <c r="J148" i="5"/>
  <c r="K148" i="5"/>
  <c r="L148" i="5"/>
  <c r="A149" i="5"/>
  <c r="B149" i="5"/>
  <c r="C149" i="5"/>
  <c r="D149" i="5"/>
  <c r="F149" i="5"/>
  <c r="G149" i="5"/>
  <c r="H149" i="5"/>
  <c r="J149" i="5"/>
  <c r="K149" i="5"/>
  <c r="L149" i="5"/>
  <c r="A150" i="5"/>
  <c r="B150" i="5"/>
  <c r="C150" i="5"/>
  <c r="D150" i="5"/>
  <c r="G150" i="5"/>
  <c r="F150" i="5" s="1"/>
  <c r="H150" i="5"/>
  <c r="J150" i="5"/>
  <c r="K150" i="5"/>
  <c r="L150" i="5"/>
  <c r="A151" i="5"/>
  <c r="B151" i="5"/>
  <c r="C151" i="5"/>
  <c r="D151" i="5"/>
  <c r="F151" i="5"/>
  <c r="G151" i="5"/>
  <c r="H151" i="5"/>
  <c r="J151" i="5"/>
  <c r="K151" i="5"/>
  <c r="L151" i="5"/>
  <c r="A152" i="5"/>
  <c r="B152" i="5"/>
  <c r="C152" i="5"/>
  <c r="D152" i="5"/>
  <c r="G152" i="5"/>
  <c r="F152" i="5" s="1"/>
  <c r="H152" i="5"/>
  <c r="J152" i="5"/>
  <c r="K152" i="5"/>
  <c r="L152" i="5"/>
  <c r="A153" i="5"/>
  <c r="B153" i="5"/>
  <c r="C153" i="5"/>
  <c r="D153" i="5"/>
  <c r="F153" i="5"/>
  <c r="G153" i="5"/>
  <c r="H153" i="5"/>
  <c r="J153" i="5"/>
  <c r="K153" i="5"/>
  <c r="L153" i="5"/>
  <c r="A154" i="5"/>
  <c r="B154" i="5"/>
  <c r="C154" i="5"/>
  <c r="D154" i="5"/>
  <c r="G154" i="5"/>
  <c r="F154" i="5" s="1"/>
  <c r="H154" i="5"/>
  <c r="J154" i="5"/>
  <c r="K154" i="5"/>
  <c r="L154" i="5"/>
  <c r="A155" i="5"/>
  <c r="B155" i="5"/>
  <c r="C155" i="5"/>
  <c r="D155" i="5"/>
  <c r="F155" i="5"/>
  <c r="G155" i="5"/>
  <c r="H155" i="5"/>
  <c r="J155" i="5"/>
  <c r="K155" i="5"/>
  <c r="L155" i="5"/>
  <c r="A156" i="5"/>
  <c r="B156" i="5"/>
  <c r="C156" i="5"/>
  <c r="D156" i="5"/>
  <c r="G156" i="5"/>
  <c r="F156" i="5" s="1"/>
  <c r="H156" i="5"/>
  <c r="J156" i="5"/>
  <c r="K156" i="5"/>
  <c r="L156" i="5"/>
  <c r="A157" i="5"/>
  <c r="B157" i="5"/>
  <c r="C157" i="5"/>
  <c r="D157" i="5"/>
  <c r="F157" i="5"/>
  <c r="G157" i="5"/>
  <c r="H157" i="5"/>
  <c r="J157" i="5"/>
  <c r="K157" i="5"/>
  <c r="L157" i="5"/>
  <c r="A158" i="5"/>
  <c r="B158" i="5"/>
  <c r="C158" i="5"/>
  <c r="D158" i="5"/>
  <c r="G158" i="5"/>
  <c r="F158" i="5" s="1"/>
  <c r="H158" i="5"/>
  <c r="J158" i="5"/>
  <c r="K158" i="5"/>
  <c r="L158" i="5"/>
  <c r="A159" i="5"/>
  <c r="B159" i="5"/>
  <c r="C159" i="5"/>
  <c r="D159" i="5"/>
  <c r="F159" i="5"/>
  <c r="G159" i="5"/>
  <c r="H159" i="5"/>
  <c r="J159" i="5"/>
  <c r="K159" i="5"/>
  <c r="L159" i="5"/>
  <c r="A160" i="5"/>
  <c r="B160" i="5"/>
  <c r="C160" i="5"/>
  <c r="D160" i="5"/>
  <c r="G160" i="5"/>
  <c r="F160" i="5" s="1"/>
  <c r="H160" i="5"/>
  <c r="J160" i="5"/>
  <c r="K160" i="5"/>
  <c r="L160" i="5"/>
  <c r="A161" i="5"/>
  <c r="B161" i="5"/>
  <c r="C161" i="5"/>
  <c r="D161" i="5"/>
  <c r="F161" i="5"/>
  <c r="G161" i="5"/>
  <c r="H161" i="5"/>
  <c r="J161" i="5"/>
  <c r="K161" i="5"/>
  <c r="L161" i="5"/>
  <c r="A162" i="5"/>
  <c r="B162" i="5"/>
  <c r="C162" i="5"/>
  <c r="D162" i="5"/>
  <c r="G162" i="5"/>
  <c r="F162" i="5" s="1"/>
  <c r="H162" i="5"/>
  <c r="J162" i="5"/>
  <c r="K162" i="5"/>
  <c r="L162" i="5"/>
  <c r="A163" i="5"/>
  <c r="B163" i="5"/>
  <c r="C163" i="5"/>
  <c r="D163" i="5"/>
  <c r="F163" i="5"/>
  <c r="G163" i="5"/>
  <c r="H163" i="5"/>
  <c r="J163" i="5"/>
  <c r="K163" i="5"/>
  <c r="L163" i="5"/>
  <c r="A164" i="5"/>
  <c r="B164" i="5"/>
  <c r="C164" i="5"/>
  <c r="D164" i="5"/>
  <c r="G164" i="5"/>
  <c r="F164" i="5" s="1"/>
  <c r="H164" i="5"/>
  <c r="J164" i="5"/>
  <c r="K164" i="5"/>
  <c r="L164" i="5"/>
  <c r="A165" i="5"/>
  <c r="B165" i="5"/>
  <c r="C165" i="5"/>
  <c r="D165" i="5"/>
  <c r="F165" i="5"/>
  <c r="G165" i="5"/>
  <c r="H165" i="5"/>
  <c r="J165" i="5"/>
  <c r="K165" i="5"/>
  <c r="L165" i="5"/>
  <c r="A166" i="5"/>
  <c r="B166" i="5"/>
  <c r="C166" i="5"/>
  <c r="D166" i="5"/>
  <c r="G166" i="5"/>
  <c r="F166" i="5" s="1"/>
  <c r="H166" i="5"/>
  <c r="J166" i="5"/>
  <c r="K166" i="5"/>
  <c r="L166" i="5"/>
  <c r="A167" i="5"/>
  <c r="B167" i="5"/>
  <c r="C167" i="5"/>
  <c r="D167" i="5"/>
  <c r="F167" i="5"/>
  <c r="G167" i="5"/>
  <c r="H167" i="5"/>
  <c r="J167" i="5"/>
  <c r="K167" i="5"/>
  <c r="L167" i="5"/>
  <c r="A168" i="5"/>
  <c r="B168" i="5"/>
  <c r="C168" i="5"/>
  <c r="D168" i="5"/>
  <c r="G168" i="5"/>
  <c r="F168" i="5" s="1"/>
  <c r="H168" i="5"/>
  <c r="J168" i="5"/>
  <c r="K168" i="5"/>
  <c r="L168" i="5"/>
  <c r="A169" i="5"/>
  <c r="B169" i="5"/>
  <c r="C169" i="5"/>
  <c r="D169" i="5"/>
  <c r="F169" i="5"/>
  <c r="G169" i="5"/>
  <c r="H169" i="5"/>
  <c r="J169" i="5"/>
  <c r="K169" i="5"/>
  <c r="L169" i="5"/>
  <c r="A170" i="5"/>
  <c r="B170" i="5"/>
  <c r="C170" i="5"/>
  <c r="D170" i="5"/>
  <c r="G170" i="5"/>
  <c r="F170" i="5" s="1"/>
  <c r="H170" i="5"/>
  <c r="J170" i="5"/>
  <c r="K170" i="5"/>
  <c r="L170" i="5"/>
  <c r="A171" i="5"/>
  <c r="B171" i="5"/>
  <c r="C171" i="5"/>
  <c r="D171" i="5"/>
  <c r="F171" i="5"/>
  <c r="G171" i="5"/>
  <c r="H171" i="5"/>
  <c r="J171" i="5"/>
  <c r="K171" i="5"/>
  <c r="L171" i="5"/>
  <c r="A172" i="5"/>
  <c r="B172" i="5"/>
  <c r="C172" i="5"/>
  <c r="D172" i="5"/>
  <c r="G172" i="5"/>
  <c r="F172" i="5" s="1"/>
  <c r="H172" i="5"/>
  <c r="J172" i="5"/>
  <c r="K172" i="5"/>
  <c r="L172" i="5"/>
  <c r="A173" i="5"/>
  <c r="B173" i="5"/>
  <c r="C173" i="5"/>
  <c r="D173" i="5"/>
  <c r="F173" i="5"/>
  <c r="G173" i="5"/>
  <c r="H173" i="5"/>
  <c r="J173" i="5"/>
  <c r="K173" i="5"/>
  <c r="L173" i="5"/>
  <c r="A174" i="5"/>
  <c r="B174" i="5"/>
  <c r="C174" i="5"/>
  <c r="D174" i="5"/>
  <c r="F174" i="5"/>
  <c r="G174" i="5"/>
  <c r="H174" i="5"/>
  <c r="J174" i="5"/>
  <c r="K174" i="5"/>
  <c r="L174" i="5"/>
  <c r="A175" i="5"/>
  <c r="B175" i="5"/>
  <c r="C175" i="5"/>
  <c r="D175" i="5"/>
  <c r="F175" i="5"/>
  <c r="G175" i="5"/>
  <c r="H175" i="5"/>
  <c r="J175" i="5"/>
  <c r="K175" i="5"/>
  <c r="L175" i="5"/>
  <c r="A176" i="5"/>
  <c r="B176" i="5"/>
  <c r="C176" i="5"/>
  <c r="D176" i="5"/>
  <c r="F176" i="5"/>
  <c r="G176" i="5"/>
  <c r="H176" i="5"/>
  <c r="J176" i="5"/>
  <c r="K176" i="5"/>
  <c r="L176" i="5"/>
  <c r="A177" i="5"/>
  <c r="B177" i="5"/>
  <c r="C177" i="5"/>
  <c r="D177" i="5"/>
  <c r="F177" i="5"/>
  <c r="G177" i="5"/>
  <c r="H177" i="5"/>
  <c r="J177" i="5"/>
  <c r="K177" i="5"/>
  <c r="L177" i="5"/>
  <c r="A178" i="5"/>
  <c r="B178" i="5"/>
  <c r="C178" i="5"/>
  <c r="D178" i="5"/>
  <c r="F178" i="5"/>
  <c r="G178" i="5"/>
  <c r="H178" i="5"/>
  <c r="J178" i="5"/>
  <c r="K178" i="5"/>
  <c r="L178" i="5"/>
  <c r="A179" i="5"/>
  <c r="B179" i="5"/>
  <c r="C179" i="5"/>
  <c r="D179" i="5"/>
  <c r="F179" i="5"/>
  <c r="G179" i="5"/>
  <c r="H179" i="5"/>
  <c r="J179" i="5"/>
  <c r="K179" i="5"/>
  <c r="L179" i="5"/>
  <c r="A180" i="5"/>
  <c r="B180" i="5"/>
  <c r="C180" i="5"/>
  <c r="D180" i="5"/>
  <c r="F180" i="5"/>
  <c r="G180" i="5"/>
  <c r="H180" i="5"/>
  <c r="J180" i="5"/>
  <c r="K180" i="5"/>
  <c r="L180" i="5"/>
  <c r="A181" i="5"/>
  <c r="B181" i="5"/>
  <c r="C181" i="5"/>
  <c r="D181" i="5"/>
  <c r="F181" i="5"/>
  <c r="G181" i="5"/>
  <c r="H181" i="5"/>
  <c r="J181" i="5"/>
  <c r="K181" i="5"/>
  <c r="L181" i="5"/>
  <c r="A182" i="5"/>
  <c r="B182" i="5"/>
  <c r="C182" i="5"/>
  <c r="D182" i="5"/>
  <c r="F182" i="5"/>
  <c r="G182" i="5"/>
  <c r="H182" i="5"/>
  <c r="J182" i="5"/>
  <c r="K182" i="5"/>
  <c r="L182" i="5"/>
  <c r="A183" i="5"/>
  <c r="B183" i="5"/>
  <c r="C183" i="5"/>
  <c r="D183" i="5"/>
  <c r="F183" i="5"/>
  <c r="G183" i="5"/>
  <c r="H183" i="5"/>
  <c r="J183" i="5"/>
  <c r="K183" i="5"/>
  <c r="L183" i="5"/>
  <c r="A184" i="5"/>
  <c r="B184" i="5"/>
  <c r="C184" i="5"/>
  <c r="D184" i="5"/>
  <c r="F184" i="5"/>
  <c r="G184" i="5"/>
  <c r="H184" i="5"/>
  <c r="J184" i="5"/>
  <c r="K184" i="5"/>
  <c r="L184" i="5"/>
  <c r="A185" i="5"/>
  <c r="B185" i="5"/>
  <c r="C185" i="5"/>
  <c r="D185" i="5"/>
  <c r="F185" i="5"/>
  <c r="G185" i="5"/>
  <c r="H185" i="5"/>
  <c r="J185" i="5"/>
  <c r="K185" i="5"/>
  <c r="L185" i="5"/>
  <c r="A186" i="5"/>
  <c r="B186" i="5"/>
  <c r="C186" i="5"/>
  <c r="D186" i="5"/>
  <c r="F186" i="5"/>
  <c r="G186" i="5"/>
  <c r="H186" i="5"/>
  <c r="J186" i="5"/>
  <c r="K186" i="5"/>
  <c r="L186" i="5"/>
  <c r="A187" i="5"/>
  <c r="B187" i="5"/>
  <c r="C187" i="5"/>
  <c r="D187" i="5"/>
  <c r="F187" i="5"/>
  <c r="G187" i="5"/>
  <c r="H187" i="5"/>
  <c r="J187" i="5"/>
  <c r="K187" i="5"/>
  <c r="L187" i="5"/>
  <c r="A188" i="5"/>
  <c r="B188" i="5"/>
  <c r="C188" i="5"/>
  <c r="D188" i="5"/>
  <c r="F188" i="5"/>
  <c r="G188" i="5"/>
  <c r="H188" i="5"/>
  <c r="J188" i="5"/>
  <c r="K188" i="5"/>
  <c r="L188" i="5"/>
  <c r="A189" i="5"/>
  <c r="B189" i="5"/>
  <c r="C189" i="5"/>
  <c r="D189" i="5"/>
  <c r="F189" i="5"/>
  <c r="G189" i="5"/>
  <c r="H189" i="5"/>
  <c r="J189" i="5"/>
  <c r="K189" i="5"/>
  <c r="L189" i="5"/>
  <c r="A190" i="5"/>
  <c r="B190" i="5"/>
  <c r="C190" i="5"/>
  <c r="D190" i="5"/>
  <c r="F190" i="5"/>
  <c r="G190" i="5"/>
  <c r="H190" i="5"/>
  <c r="J190" i="5"/>
  <c r="K190" i="5"/>
  <c r="L190" i="5"/>
  <c r="A191" i="5"/>
  <c r="B191" i="5"/>
  <c r="C191" i="5"/>
  <c r="D191" i="5"/>
  <c r="F191" i="5"/>
  <c r="G191" i="5"/>
  <c r="H191" i="5"/>
  <c r="J191" i="5"/>
  <c r="K191" i="5"/>
  <c r="L191" i="5"/>
  <c r="A192" i="5"/>
  <c r="B192" i="5"/>
  <c r="C192" i="5"/>
  <c r="D192" i="5"/>
  <c r="F192" i="5"/>
  <c r="G192" i="5"/>
  <c r="H192" i="5"/>
  <c r="J192" i="5"/>
  <c r="K192" i="5"/>
  <c r="L192" i="5"/>
  <c r="A193" i="5"/>
  <c r="B193" i="5"/>
  <c r="C193" i="5"/>
  <c r="D193" i="5"/>
  <c r="F193" i="5"/>
  <c r="G193" i="5"/>
  <c r="H193" i="5"/>
  <c r="J193" i="5"/>
  <c r="K193" i="5"/>
  <c r="L193" i="5"/>
  <c r="A194" i="5"/>
  <c r="B194" i="5"/>
  <c r="C194" i="5"/>
  <c r="D194" i="5"/>
  <c r="F194" i="5"/>
  <c r="G194" i="5"/>
  <c r="H194" i="5"/>
  <c r="J194" i="5"/>
  <c r="K194" i="5"/>
  <c r="L194" i="5"/>
  <c r="A195" i="5"/>
  <c r="B195" i="5"/>
  <c r="C195" i="5"/>
  <c r="D195" i="5"/>
  <c r="F195" i="5"/>
  <c r="G195" i="5"/>
  <c r="H195" i="5"/>
  <c r="J195" i="5"/>
  <c r="K195" i="5"/>
  <c r="L195" i="5"/>
  <c r="A196" i="5"/>
  <c r="B196" i="5"/>
  <c r="C196" i="5"/>
  <c r="D196" i="5"/>
  <c r="F196" i="5"/>
  <c r="G196" i="5"/>
  <c r="H196" i="5"/>
  <c r="J196" i="5"/>
  <c r="K196" i="5"/>
  <c r="L196" i="5"/>
  <c r="A197" i="5"/>
  <c r="B197" i="5"/>
  <c r="C197" i="5"/>
  <c r="D197" i="5"/>
  <c r="F197" i="5"/>
  <c r="G197" i="5"/>
  <c r="H197" i="5"/>
  <c r="J197" i="5"/>
  <c r="K197" i="5"/>
  <c r="L197" i="5"/>
  <c r="A198" i="5"/>
  <c r="B198" i="5"/>
  <c r="C198" i="5"/>
  <c r="D198" i="5"/>
  <c r="F198" i="5"/>
  <c r="G198" i="5"/>
  <c r="H198" i="5"/>
  <c r="J198" i="5"/>
  <c r="K198" i="5"/>
  <c r="L198" i="5"/>
  <c r="A199" i="5"/>
  <c r="B199" i="5"/>
  <c r="C199" i="5"/>
  <c r="D199" i="5"/>
  <c r="F199" i="5"/>
  <c r="G199" i="5"/>
  <c r="H199" i="5"/>
  <c r="J199" i="5"/>
  <c r="K199" i="5"/>
  <c r="L199" i="5"/>
  <c r="A200" i="5"/>
  <c r="B200" i="5"/>
  <c r="C200" i="5"/>
  <c r="D200" i="5"/>
  <c r="F200" i="5"/>
  <c r="G200" i="5"/>
  <c r="H200" i="5"/>
  <c r="J200" i="5"/>
  <c r="K200" i="5"/>
  <c r="L200" i="5"/>
  <c r="A201" i="5"/>
  <c r="B201" i="5"/>
  <c r="C201" i="5"/>
  <c r="D201" i="5"/>
  <c r="F201" i="5"/>
  <c r="G201" i="5"/>
  <c r="H201" i="5"/>
  <c r="J201" i="5"/>
  <c r="K201" i="5"/>
  <c r="L201" i="5"/>
  <c r="A202" i="5"/>
  <c r="B202" i="5"/>
  <c r="C202" i="5"/>
  <c r="D202" i="5"/>
  <c r="F202" i="5"/>
  <c r="G202" i="5"/>
  <c r="H202" i="5"/>
  <c r="J202" i="5"/>
  <c r="K202" i="5"/>
  <c r="L202" i="5"/>
  <c r="A203" i="5"/>
  <c r="B203" i="5"/>
  <c r="C203" i="5"/>
  <c r="D203" i="5"/>
  <c r="F203" i="5"/>
  <c r="G203" i="5"/>
  <c r="H203" i="5"/>
  <c r="J203" i="5"/>
  <c r="K203" i="5"/>
  <c r="L203" i="5"/>
  <c r="A204" i="5"/>
  <c r="B204" i="5"/>
  <c r="C204" i="5"/>
  <c r="D204" i="5"/>
  <c r="F204" i="5"/>
  <c r="G204" i="5"/>
  <c r="H204" i="5"/>
  <c r="J204" i="5"/>
  <c r="K204" i="5"/>
  <c r="L204" i="5"/>
  <c r="A205" i="5"/>
  <c r="B205" i="5"/>
  <c r="C205" i="5"/>
  <c r="D205" i="5"/>
  <c r="F205" i="5"/>
  <c r="G205" i="5"/>
  <c r="H205" i="5"/>
  <c r="J205" i="5"/>
  <c r="K205" i="5"/>
  <c r="L205" i="5"/>
  <c r="A206" i="5"/>
  <c r="B206" i="5"/>
  <c r="C206" i="5"/>
  <c r="D206" i="5"/>
  <c r="F206" i="5"/>
  <c r="G206" i="5"/>
  <c r="H206" i="5"/>
  <c r="J206" i="5"/>
  <c r="K206" i="5"/>
  <c r="L206" i="5"/>
  <c r="A207" i="5"/>
  <c r="B207" i="5"/>
  <c r="C207" i="5"/>
  <c r="D207" i="5"/>
  <c r="G207" i="5"/>
  <c r="F207" i="5" s="1"/>
  <c r="H207" i="5"/>
  <c r="J207" i="5"/>
  <c r="K207" i="5"/>
  <c r="L207" i="5"/>
  <c r="A208" i="5"/>
  <c r="B208" i="5"/>
  <c r="C208" i="5"/>
  <c r="D208" i="5"/>
  <c r="G208" i="5"/>
  <c r="F208" i="5" s="1"/>
  <c r="H208" i="5"/>
  <c r="J208" i="5"/>
  <c r="K208" i="5"/>
  <c r="L208" i="5"/>
  <c r="A209" i="5"/>
  <c r="B209" i="5"/>
  <c r="C209" i="5"/>
  <c r="D209" i="5"/>
  <c r="G209" i="5"/>
  <c r="F209" i="5" s="1"/>
  <c r="H209" i="5"/>
  <c r="J209" i="5"/>
  <c r="K209" i="5"/>
  <c r="L209" i="5"/>
  <c r="A210" i="5"/>
  <c r="B210" i="5"/>
  <c r="C210" i="5"/>
  <c r="D210" i="5"/>
  <c r="F210" i="5"/>
  <c r="G210" i="5"/>
  <c r="H210" i="5"/>
  <c r="J210" i="5"/>
  <c r="K210" i="5"/>
  <c r="L210" i="5"/>
  <c r="A211" i="5"/>
  <c r="B211" i="5"/>
  <c r="C211" i="5"/>
  <c r="D211" i="5"/>
  <c r="G211" i="5"/>
  <c r="F211" i="5" s="1"/>
  <c r="H211" i="5"/>
  <c r="J211" i="5"/>
  <c r="K211" i="5"/>
  <c r="L211" i="5"/>
  <c r="A212" i="5"/>
  <c r="B212" i="5"/>
  <c r="C212" i="5"/>
  <c r="D212" i="5"/>
  <c r="G212" i="5"/>
  <c r="F212" i="5" s="1"/>
  <c r="H212" i="5"/>
  <c r="J212" i="5"/>
  <c r="K212" i="5"/>
  <c r="L212" i="5"/>
  <c r="A213" i="5"/>
  <c r="B213" i="5"/>
  <c r="C213" i="5"/>
  <c r="D213" i="5"/>
  <c r="G213" i="5"/>
  <c r="F213" i="5" s="1"/>
  <c r="H213" i="5"/>
  <c r="J213" i="5"/>
  <c r="K213" i="5"/>
  <c r="L213" i="5"/>
  <c r="A214" i="5"/>
  <c r="B214" i="5"/>
  <c r="C214" i="5"/>
  <c r="D214" i="5"/>
  <c r="F214" i="5"/>
  <c r="G214" i="5"/>
  <c r="H214" i="5"/>
  <c r="J214" i="5"/>
  <c r="K214" i="5"/>
  <c r="L214" i="5"/>
  <c r="A215" i="5"/>
  <c r="B215" i="5"/>
  <c r="C215" i="5"/>
  <c r="D215" i="5"/>
  <c r="G215" i="5"/>
  <c r="F215" i="5" s="1"/>
  <c r="H215" i="5"/>
  <c r="J215" i="5"/>
  <c r="K215" i="5"/>
  <c r="L215" i="5"/>
  <c r="A216" i="5"/>
  <c r="B216" i="5"/>
  <c r="C216" i="5"/>
  <c r="D216" i="5"/>
  <c r="G216" i="5"/>
  <c r="F216" i="5" s="1"/>
  <c r="H216" i="5"/>
  <c r="J216" i="5"/>
  <c r="K216" i="5"/>
  <c r="L216" i="5"/>
  <c r="A217" i="5"/>
  <c r="B217" i="5"/>
  <c r="C217" i="5"/>
  <c r="D217" i="5"/>
  <c r="G217" i="5"/>
  <c r="F217" i="5" s="1"/>
  <c r="H217" i="5"/>
  <c r="J217" i="5"/>
  <c r="K217" i="5"/>
  <c r="L217" i="5"/>
  <c r="A218" i="5"/>
  <c r="B218" i="5"/>
  <c r="C218" i="5"/>
  <c r="D218" i="5"/>
  <c r="F218" i="5"/>
  <c r="G218" i="5"/>
  <c r="H218" i="5"/>
  <c r="J218" i="5"/>
  <c r="K218" i="5"/>
  <c r="L218" i="5"/>
  <c r="A219" i="5"/>
  <c r="B219" i="5"/>
  <c r="C219" i="5"/>
  <c r="D219" i="5"/>
  <c r="G219" i="5"/>
  <c r="F219" i="5" s="1"/>
  <c r="H219" i="5"/>
  <c r="J219" i="5"/>
  <c r="K219" i="5"/>
  <c r="L219" i="5"/>
  <c r="A220" i="5"/>
  <c r="B220" i="5"/>
  <c r="C220" i="5"/>
  <c r="D220" i="5"/>
  <c r="G220" i="5"/>
  <c r="F220" i="5" s="1"/>
  <c r="H220" i="5"/>
  <c r="J220" i="5"/>
  <c r="K220" i="5"/>
  <c r="L220" i="5"/>
  <c r="A221" i="5"/>
  <c r="B221" i="5"/>
  <c r="C221" i="5"/>
  <c r="D221" i="5"/>
  <c r="G221" i="5"/>
  <c r="F221" i="5" s="1"/>
  <c r="H221" i="5"/>
  <c r="J221" i="5"/>
  <c r="K221" i="5"/>
  <c r="L221" i="5"/>
  <c r="A222" i="5"/>
  <c r="B222" i="5"/>
  <c r="C222" i="5"/>
  <c r="D222" i="5"/>
  <c r="F222" i="5"/>
  <c r="G222" i="5"/>
  <c r="H222" i="5"/>
  <c r="J222" i="5"/>
  <c r="K222" i="5"/>
  <c r="L222" i="5"/>
  <c r="A223" i="5"/>
  <c r="B223" i="5"/>
  <c r="C223" i="5"/>
  <c r="D223" i="5"/>
  <c r="G223" i="5"/>
  <c r="F223" i="5" s="1"/>
  <c r="H223" i="5"/>
  <c r="J223" i="5"/>
  <c r="K223" i="5"/>
  <c r="L223" i="5"/>
  <c r="A224" i="5"/>
  <c r="B224" i="5"/>
  <c r="C224" i="5"/>
  <c r="D224" i="5"/>
  <c r="G224" i="5"/>
  <c r="F224" i="5" s="1"/>
  <c r="H224" i="5"/>
  <c r="J224" i="5"/>
  <c r="K224" i="5"/>
  <c r="L224" i="5"/>
  <c r="A225" i="5"/>
  <c r="B225" i="5"/>
  <c r="C225" i="5"/>
  <c r="D225" i="5"/>
  <c r="G225" i="5"/>
  <c r="F225" i="5" s="1"/>
  <c r="H225" i="5"/>
  <c r="J225" i="5"/>
  <c r="K225" i="5"/>
  <c r="L225" i="5"/>
  <c r="A226" i="5"/>
  <c r="B226" i="5"/>
  <c r="C226" i="5"/>
  <c r="D226" i="5"/>
  <c r="F226" i="5"/>
  <c r="G226" i="5"/>
  <c r="H226" i="5"/>
  <c r="J226" i="5"/>
  <c r="K226" i="5"/>
  <c r="L226" i="5"/>
  <c r="A227" i="5"/>
  <c r="B227" i="5"/>
  <c r="C227" i="5"/>
  <c r="D227" i="5"/>
  <c r="G227" i="5"/>
  <c r="F227" i="5" s="1"/>
  <c r="H227" i="5"/>
  <c r="J227" i="5"/>
  <c r="K227" i="5"/>
  <c r="L227" i="5"/>
  <c r="A228" i="5"/>
  <c r="B228" i="5"/>
  <c r="C228" i="5"/>
  <c r="D228" i="5"/>
  <c r="G228" i="5"/>
  <c r="F228" i="5" s="1"/>
  <c r="H228" i="5"/>
  <c r="J228" i="5"/>
  <c r="K228" i="5"/>
  <c r="L228" i="5"/>
  <c r="A229" i="5"/>
  <c r="B229" i="5"/>
  <c r="C229" i="5"/>
  <c r="D229" i="5"/>
  <c r="G229" i="5"/>
  <c r="F229" i="5" s="1"/>
  <c r="H229" i="5"/>
  <c r="J229" i="5"/>
  <c r="K229" i="5"/>
  <c r="L229" i="5"/>
  <c r="A230" i="5"/>
  <c r="B230" i="5"/>
  <c r="C230" i="5"/>
  <c r="D230" i="5"/>
  <c r="F230" i="5"/>
  <c r="G230" i="5"/>
  <c r="H230" i="5"/>
  <c r="J230" i="5"/>
  <c r="K230" i="5"/>
  <c r="L230" i="5"/>
  <c r="A231" i="5"/>
  <c r="B231" i="5"/>
  <c r="C231" i="5"/>
  <c r="D231" i="5"/>
  <c r="G231" i="5"/>
  <c r="F231" i="5" s="1"/>
  <c r="H231" i="5"/>
  <c r="J231" i="5"/>
  <c r="K231" i="5"/>
  <c r="L231" i="5"/>
  <c r="A232" i="5"/>
  <c r="B232" i="5"/>
  <c r="C232" i="5"/>
  <c r="D232" i="5"/>
  <c r="G232" i="5"/>
  <c r="F232" i="5" s="1"/>
  <c r="H232" i="5"/>
  <c r="J232" i="5"/>
  <c r="K232" i="5"/>
  <c r="L232" i="5"/>
  <c r="A233" i="5"/>
  <c r="B233" i="5"/>
  <c r="C233" i="5"/>
  <c r="D233" i="5"/>
  <c r="G233" i="5"/>
  <c r="F233" i="5" s="1"/>
  <c r="H233" i="5"/>
  <c r="J233" i="5"/>
  <c r="K233" i="5"/>
  <c r="L233" i="5"/>
  <c r="A234" i="5"/>
  <c r="B234" i="5"/>
  <c r="C234" i="5"/>
  <c r="D234" i="5"/>
  <c r="F234" i="5"/>
  <c r="G234" i="5"/>
  <c r="H234" i="5"/>
  <c r="J234" i="5"/>
  <c r="K234" i="5"/>
  <c r="L234" i="5"/>
  <c r="A235" i="5"/>
  <c r="B235" i="5"/>
  <c r="C235" i="5"/>
  <c r="D235" i="5"/>
  <c r="G235" i="5"/>
  <c r="F235" i="5" s="1"/>
  <c r="H235" i="5"/>
  <c r="J235" i="5"/>
  <c r="K235" i="5"/>
  <c r="L235" i="5"/>
  <c r="A236" i="5"/>
  <c r="B236" i="5"/>
  <c r="C236" i="5"/>
  <c r="D236" i="5"/>
  <c r="G236" i="5"/>
  <c r="F236" i="5" s="1"/>
  <c r="H236" i="5"/>
  <c r="J236" i="5"/>
  <c r="K236" i="5"/>
  <c r="L236" i="5"/>
  <c r="A237" i="5"/>
  <c r="B237" i="5"/>
  <c r="C237" i="5"/>
  <c r="D237" i="5"/>
  <c r="G237" i="5"/>
  <c r="F237" i="5" s="1"/>
  <c r="H237" i="5"/>
  <c r="J237" i="5"/>
  <c r="K237" i="5"/>
  <c r="L237" i="5"/>
  <c r="A238" i="5"/>
  <c r="B238" i="5"/>
  <c r="C238" i="5"/>
  <c r="D238" i="5"/>
  <c r="F238" i="5"/>
  <c r="G238" i="5"/>
  <c r="H238" i="5"/>
  <c r="J238" i="5"/>
  <c r="K238" i="5"/>
  <c r="L238" i="5"/>
  <c r="A239" i="5"/>
  <c r="B239" i="5"/>
  <c r="C239" i="5"/>
  <c r="D239" i="5"/>
  <c r="G239" i="5"/>
  <c r="F239" i="5" s="1"/>
  <c r="H239" i="5"/>
  <c r="J239" i="5"/>
  <c r="K239" i="5"/>
  <c r="L239" i="5"/>
  <c r="A240" i="5"/>
  <c r="B240" i="5"/>
  <c r="C240" i="5"/>
  <c r="D240" i="5"/>
  <c r="G240" i="5"/>
  <c r="F240" i="5" s="1"/>
  <c r="H240" i="5"/>
  <c r="J240" i="5"/>
  <c r="K240" i="5"/>
  <c r="L240" i="5"/>
  <c r="A241" i="5"/>
  <c r="B241" i="5"/>
  <c r="C241" i="5"/>
  <c r="D241" i="5"/>
  <c r="G241" i="5"/>
  <c r="F241" i="5" s="1"/>
  <c r="H241" i="5"/>
  <c r="J241" i="5"/>
  <c r="K241" i="5"/>
  <c r="L241" i="5"/>
  <c r="A242" i="5"/>
  <c r="B242" i="5"/>
  <c r="C242" i="5"/>
  <c r="D242" i="5"/>
  <c r="F242" i="5"/>
  <c r="G242" i="5"/>
  <c r="H242" i="5"/>
  <c r="J242" i="5"/>
  <c r="K242" i="5"/>
  <c r="L242" i="5"/>
  <c r="A243" i="5"/>
  <c r="B243" i="5"/>
  <c r="C243" i="5"/>
  <c r="D243" i="5"/>
  <c r="G243" i="5"/>
  <c r="F243" i="5" s="1"/>
  <c r="H243" i="5"/>
  <c r="J243" i="5"/>
  <c r="K243" i="5"/>
  <c r="L243" i="5"/>
  <c r="A244" i="5"/>
  <c r="B244" i="5"/>
  <c r="C244" i="5"/>
  <c r="D244" i="5"/>
  <c r="G244" i="5"/>
  <c r="F244" i="5" s="1"/>
  <c r="H244" i="5"/>
  <c r="J244" i="5"/>
  <c r="K244" i="5"/>
  <c r="L244" i="5"/>
  <c r="A245" i="5"/>
  <c r="B245" i="5"/>
  <c r="C245" i="5"/>
  <c r="D245" i="5"/>
  <c r="G245" i="5"/>
  <c r="F245" i="5" s="1"/>
  <c r="H245" i="5"/>
  <c r="J245" i="5"/>
  <c r="K245" i="5"/>
  <c r="L245" i="5"/>
  <c r="A246" i="5"/>
  <c r="B246" i="5"/>
  <c r="C246" i="5"/>
  <c r="D246" i="5"/>
  <c r="F246" i="5"/>
  <c r="G246" i="5"/>
  <c r="H246" i="5"/>
  <c r="J246" i="5"/>
  <c r="K246" i="5"/>
  <c r="L246" i="5"/>
  <c r="A247" i="5"/>
  <c r="B247" i="5"/>
  <c r="C247" i="5"/>
  <c r="D247" i="5"/>
  <c r="G247" i="5"/>
  <c r="F247" i="5" s="1"/>
  <c r="H247" i="5"/>
  <c r="J247" i="5"/>
  <c r="K247" i="5"/>
  <c r="L247" i="5"/>
  <c r="A248" i="5"/>
  <c r="B248" i="5"/>
  <c r="C248" i="5"/>
  <c r="D248" i="5"/>
  <c r="G248" i="5"/>
  <c r="F248" i="5" s="1"/>
  <c r="H248" i="5"/>
  <c r="J248" i="5"/>
  <c r="K248" i="5"/>
  <c r="L248" i="5"/>
  <c r="A249" i="5"/>
  <c r="B249" i="5"/>
  <c r="C249" i="5"/>
  <c r="D249" i="5"/>
  <c r="G249" i="5"/>
  <c r="F249" i="5" s="1"/>
  <c r="H249" i="5"/>
  <c r="J249" i="5"/>
  <c r="K249" i="5"/>
  <c r="L249" i="5"/>
  <c r="A250" i="5"/>
  <c r="B250" i="5"/>
  <c r="C250" i="5"/>
  <c r="D250" i="5"/>
  <c r="F250" i="5"/>
  <c r="G250" i="5"/>
  <c r="H250" i="5"/>
  <c r="J250" i="5"/>
  <c r="K250" i="5"/>
  <c r="L250" i="5"/>
  <c r="A251" i="5"/>
  <c r="B251" i="5"/>
  <c r="C251" i="5"/>
  <c r="D251" i="5"/>
  <c r="G251" i="5"/>
  <c r="F251" i="5" s="1"/>
  <c r="H251" i="5"/>
  <c r="J251" i="5"/>
  <c r="K251" i="5"/>
  <c r="L251" i="5"/>
  <c r="A252" i="5"/>
  <c r="B252" i="5"/>
  <c r="C252" i="5"/>
  <c r="D252" i="5"/>
  <c r="G252" i="5"/>
  <c r="F252" i="5" s="1"/>
  <c r="H252" i="5"/>
  <c r="J252" i="5"/>
  <c r="K252" i="5"/>
  <c r="L252" i="5"/>
  <c r="A253" i="5"/>
  <c r="B253" i="5"/>
  <c r="C253" i="5"/>
  <c r="D253" i="5"/>
  <c r="G253" i="5"/>
  <c r="F253" i="5" s="1"/>
  <c r="H253" i="5"/>
  <c r="J253" i="5"/>
  <c r="K253" i="5"/>
  <c r="L253" i="5"/>
  <c r="A254" i="5"/>
  <c r="B254" i="5"/>
  <c r="C254" i="5"/>
  <c r="D254" i="5"/>
  <c r="F254" i="5"/>
  <c r="G254" i="5"/>
  <c r="H254" i="5"/>
  <c r="J254" i="5"/>
  <c r="K254" i="5"/>
  <c r="L254" i="5"/>
  <c r="A255" i="5"/>
  <c r="B255" i="5"/>
  <c r="C255" i="5"/>
  <c r="D255" i="5"/>
  <c r="G255" i="5"/>
  <c r="F255" i="5" s="1"/>
  <c r="H255" i="5"/>
  <c r="J255" i="5"/>
  <c r="K255" i="5"/>
  <c r="L255" i="5"/>
  <c r="A256" i="5"/>
  <c r="B256" i="5"/>
  <c r="C256" i="5"/>
  <c r="D256" i="5"/>
  <c r="G256" i="5"/>
  <c r="F256" i="5" s="1"/>
  <c r="H256" i="5"/>
  <c r="J256" i="5"/>
  <c r="K256" i="5"/>
  <c r="L256" i="5"/>
  <c r="A257" i="5"/>
  <c r="B257" i="5"/>
  <c r="C257" i="5"/>
  <c r="D257" i="5"/>
  <c r="G257" i="5"/>
  <c r="F257" i="5" s="1"/>
  <c r="H257" i="5"/>
  <c r="J257" i="5"/>
  <c r="K257" i="5"/>
  <c r="L257" i="5"/>
  <c r="A258" i="5"/>
  <c r="B258" i="5"/>
  <c r="C258" i="5"/>
  <c r="D258" i="5"/>
  <c r="G258" i="5"/>
  <c r="F258" i="5" s="1"/>
  <c r="H258" i="5"/>
  <c r="J258" i="5"/>
  <c r="K258" i="5"/>
  <c r="L258" i="5"/>
  <c r="A259" i="5"/>
  <c r="B259" i="5"/>
  <c r="C259" i="5"/>
  <c r="D259" i="5"/>
  <c r="G259" i="5"/>
  <c r="F259" i="5" s="1"/>
  <c r="H259" i="5"/>
  <c r="J259" i="5"/>
  <c r="K259" i="5"/>
  <c r="L259" i="5"/>
  <c r="A260" i="5"/>
  <c r="B260" i="5"/>
  <c r="C260" i="5"/>
  <c r="D260" i="5"/>
  <c r="G260" i="5"/>
  <c r="F260" i="5" s="1"/>
  <c r="H260" i="5"/>
  <c r="J260" i="5"/>
  <c r="K260" i="5"/>
  <c r="L260" i="5"/>
  <c r="A261" i="5"/>
  <c r="B261" i="5"/>
  <c r="C261" i="5"/>
  <c r="D261" i="5"/>
  <c r="G261" i="5"/>
  <c r="F261" i="5" s="1"/>
  <c r="H261" i="5"/>
  <c r="J261" i="5"/>
  <c r="K261" i="5"/>
  <c r="L261" i="5"/>
  <c r="A262" i="5"/>
  <c r="B262" i="5"/>
  <c r="C262" i="5"/>
  <c r="D262" i="5"/>
  <c r="G262" i="5"/>
  <c r="F262" i="5" s="1"/>
  <c r="H262" i="5"/>
  <c r="J262" i="5"/>
  <c r="K262" i="5"/>
  <c r="L262" i="5"/>
  <c r="A263" i="5"/>
  <c r="B263" i="5"/>
  <c r="C263" i="5"/>
  <c r="D263" i="5"/>
  <c r="G263" i="5"/>
  <c r="F263" i="5" s="1"/>
  <c r="H263" i="5"/>
  <c r="J263" i="5"/>
  <c r="K263" i="5"/>
  <c r="L263" i="5"/>
  <c r="A264" i="5"/>
  <c r="B264" i="5"/>
  <c r="C264" i="5"/>
  <c r="D264" i="5"/>
  <c r="G264" i="5"/>
  <c r="F264" i="5" s="1"/>
  <c r="H264" i="5"/>
  <c r="J264" i="5"/>
  <c r="K264" i="5"/>
  <c r="L264" i="5"/>
  <c r="A265" i="5"/>
  <c r="B265" i="5"/>
  <c r="C265" i="5"/>
  <c r="D265" i="5"/>
  <c r="G265" i="5"/>
  <c r="F265" i="5" s="1"/>
  <c r="H265" i="5"/>
  <c r="J265" i="5"/>
  <c r="K265" i="5"/>
  <c r="L265" i="5"/>
  <c r="A266" i="5"/>
  <c r="B266" i="5"/>
  <c r="C266" i="5"/>
  <c r="D266" i="5"/>
  <c r="G266" i="5"/>
  <c r="F266" i="5" s="1"/>
  <c r="H266" i="5"/>
  <c r="J266" i="5"/>
  <c r="K266" i="5"/>
  <c r="L266" i="5"/>
  <c r="A267" i="5"/>
  <c r="B267" i="5"/>
  <c r="C267" i="5"/>
  <c r="D267" i="5"/>
  <c r="G267" i="5"/>
  <c r="F267" i="5" s="1"/>
  <c r="H267" i="5"/>
  <c r="J267" i="5"/>
  <c r="K267" i="5"/>
  <c r="L267" i="5"/>
  <c r="A268" i="5"/>
  <c r="B268" i="5"/>
  <c r="C268" i="5"/>
  <c r="D268" i="5"/>
  <c r="G268" i="5"/>
  <c r="F268" i="5" s="1"/>
  <c r="H268" i="5"/>
  <c r="J268" i="5"/>
  <c r="K268" i="5"/>
  <c r="L268" i="5"/>
  <c r="A269" i="5"/>
  <c r="B269" i="5"/>
  <c r="C269" i="5"/>
  <c r="D269" i="5"/>
  <c r="G269" i="5"/>
  <c r="F269" i="5" s="1"/>
  <c r="H269" i="5"/>
  <c r="J269" i="5"/>
  <c r="K269" i="5"/>
  <c r="L269" i="5"/>
  <c r="A270" i="5"/>
  <c r="B270" i="5"/>
  <c r="C270" i="5"/>
  <c r="D270" i="5"/>
  <c r="G270" i="5"/>
  <c r="F270" i="5" s="1"/>
  <c r="H270" i="5"/>
  <c r="J270" i="5"/>
  <c r="K270" i="5"/>
  <c r="L270" i="5"/>
  <c r="A271" i="5"/>
  <c r="B271" i="5"/>
  <c r="C271" i="5"/>
  <c r="D271" i="5"/>
  <c r="G271" i="5"/>
  <c r="F271" i="5" s="1"/>
  <c r="H271" i="5"/>
  <c r="J271" i="5"/>
  <c r="K271" i="5"/>
  <c r="L271" i="5"/>
  <c r="A272" i="5"/>
  <c r="B272" i="5"/>
  <c r="C272" i="5"/>
  <c r="D272" i="5"/>
  <c r="G272" i="5"/>
  <c r="F272" i="5" s="1"/>
  <c r="H272" i="5"/>
  <c r="J272" i="5"/>
  <c r="K272" i="5"/>
  <c r="L272" i="5"/>
  <c r="A273" i="5"/>
  <c r="B273" i="5"/>
  <c r="C273" i="5"/>
  <c r="D273" i="5"/>
  <c r="G273" i="5"/>
  <c r="F273" i="5" s="1"/>
  <c r="H273" i="5"/>
  <c r="J273" i="5"/>
  <c r="K273" i="5"/>
  <c r="L273" i="5"/>
  <c r="A274" i="5"/>
  <c r="B274" i="5"/>
  <c r="C274" i="5"/>
  <c r="D274" i="5"/>
  <c r="G274" i="5"/>
  <c r="F274" i="5" s="1"/>
  <c r="H274" i="5"/>
  <c r="J274" i="5"/>
  <c r="K274" i="5"/>
  <c r="L274" i="5"/>
  <c r="A275" i="5"/>
  <c r="B275" i="5"/>
  <c r="C275" i="5"/>
  <c r="D275" i="5"/>
  <c r="G275" i="5"/>
  <c r="F275" i="5" s="1"/>
  <c r="H275" i="5"/>
  <c r="J275" i="5"/>
  <c r="K275" i="5"/>
  <c r="L275" i="5"/>
  <c r="A276" i="5"/>
  <c r="B276" i="5"/>
  <c r="C276" i="5"/>
  <c r="D276" i="5"/>
  <c r="G276" i="5"/>
  <c r="F276" i="5" s="1"/>
  <c r="H276" i="5"/>
  <c r="J276" i="5"/>
  <c r="K276" i="5"/>
  <c r="L276" i="5"/>
  <c r="A277" i="5"/>
  <c r="B277" i="5"/>
  <c r="C277" i="5"/>
  <c r="D277" i="5"/>
  <c r="G277" i="5"/>
  <c r="F277" i="5" s="1"/>
  <c r="H277" i="5"/>
  <c r="J277" i="5"/>
  <c r="K277" i="5"/>
  <c r="L277" i="5"/>
  <c r="A278" i="5"/>
  <c r="B278" i="5"/>
  <c r="C278" i="5"/>
  <c r="D278" i="5"/>
  <c r="G278" i="5"/>
  <c r="F278" i="5" s="1"/>
  <c r="H278" i="5"/>
  <c r="J278" i="5"/>
  <c r="K278" i="5"/>
  <c r="L278" i="5"/>
  <c r="A279" i="5"/>
  <c r="B279" i="5"/>
  <c r="C279" i="5"/>
  <c r="D279" i="5"/>
  <c r="G279" i="5"/>
  <c r="F279" i="5" s="1"/>
  <c r="H279" i="5"/>
  <c r="J279" i="5"/>
  <c r="K279" i="5"/>
  <c r="L279" i="5"/>
  <c r="A280" i="5"/>
  <c r="B280" i="5"/>
  <c r="C280" i="5"/>
  <c r="D280" i="5"/>
  <c r="G280" i="5"/>
  <c r="F280" i="5" s="1"/>
  <c r="H280" i="5"/>
  <c r="J280" i="5"/>
  <c r="K280" i="5"/>
  <c r="L280" i="5"/>
  <c r="A281" i="5"/>
  <c r="B281" i="5"/>
  <c r="C281" i="5"/>
  <c r="D281" i="5"/>
  <c r="G281" i="5"/>
  <c r="F281" i="5" s="1"/>
  <c r="H281" i="5"/>
  <c r="J281" i="5"/>
  <c r="K281" i="5"/>
  <c r="L281" i="5"/>
  <c r="A282" i="5"/>
  <c r="B282" i="5"/>
  <c r="C282" i="5"/>
  <c r="D282" i="5"/>
  <c r="G282" i="5"/>
  <c r="F282" i="5" s="1"/>
  <c r="H282" i="5"/>
  <c r="J282" i="5"/>
  <c r="K282" i="5"/>
  <c r="L282" i="5"/>
  <c r="A283" i="5"/>
  <c r="B283" i="5"/>
  <c r="C283" i="5"/>
  <c r="D283" i="5"/>
  <c r="G283" i="5"/>
  <c r="F283" i="5" s="1"/>
  <c r="H283" i="5"/>
  <c r="J283" i="5"/>
  <c r="K283" i="5"/>
  <c r="L283" i="5"/>
  <c r="A284" i="5"/>
  <c r="B284" i="5"/>
  <c r="C284" i="5"/>
  <c r="D284" i="5"/>
  <c r="G284" i="5"/>
  <c r="F284" i="5" s="1"/>
  <c r="H284" i="5"/>
  <c r="J284" i="5"/>
  <c r="K284" i="5"/>
  <c r="L284" i="5"/>
  <c r="A285" i="5"/>
  <c r="B285" i="5"/>
  <c r="C285" i="5"/>
  <c r="D285" i="5"/>
  <c r="G285" i="5"/>
  <c r="F285" i="5" s="1"/>
  <c r="H285" i="5"/>
  <c r="J285" i="5"/>
  <c r="K285" i="5"/>
  <c r="L285" i="5"/>
  <c r="A286" i="5"/>
  <c r="B286" i="5"/>
  <c r="C286" i="5"/>
  <c r="D286" i="5"/>
  <c r="G286" i="5"/>
  <c r="F286" i="5" s="1"/>
  <c r="H286" i="5"/>
  <c r="J286" i="5"/>
  <c r="K286" i="5"/>
  <c r="L286" i="5"/>
  <c r="A287" i="5"/>
  <c r="B287" i="5"/>
  <c r="C287" i="5"/>
  <c r="D287" i="5"/>
  <c r="G287" i="5"/>
  <c r="F287" i="5" s="1"/>
  <c r="H287" i="5"/>
  <c r="J287" i="5"/>
  <c r="K287" i="5"/>
  <c r="L287" i="5"/>
  <c r="A288" i="5"/>
  <c r="B288" i="5"/>
  <c r="C288" i="5"/>
  <c r="D288" i="5"/>
  <c r="G288" i="5"/>
  <c r="F288" i="5" s="1"/>
  <c r="H288" i="5"/>
  <c r="J288" i="5"/>
  <c r="K288" i="5"/>
  <c r="L288" i="5"/>
  <c r="A289" i="5"/>
  <c r="B289" i="5"/>
  <c r="C289" i="5"/>
  <c r="D289" i="5"/>
  <c r="G289" i="5"/>
  <c r="F289" i="5" s="1"/>
  <c r="H289" i="5"/>
  <c r="J289" i="5"/>
  <c r="K289" i="5"/>
  <c r="L289" i="5"/>
  <c r="A290" i="5"/>
  <c r="B290" i="5"/>
  <c r="C290" i="5"/>
  <c r="D290" i="5"/>
  <c r="G290" i="5"/>
  <c r="F290" i="5" s="1"/>
  <c r="H290" i="5"/>
  <c r="J290" i="5"/>
  <c r="K290" i="5"/>
  <c r="L290" i="5"/>
  <c r="A291" i="5"/>
  <c r="B291" i="5"/>
  <c r="C291" i="5"/>
  <c r="D291" i="5"/>
  <c r="G291" i="5"/>
  <c r="F291" i="5" s="1"/>
  <c r="H291" i="5"/>
  <c r="J291" i="5"/>
  <c r="K291" i="5"/>
  <c r="L291" i="5"/>
  <c r="A292" i="5"/>
  <c r="B292" i="5"/>
  <c r="C292" i="5"/>
  <c r="D292" i="5"/>
  <c r="G292" i="5"/>
  <c r="F292" i="5" s="1"/>
  <c r="H292" i="5"/>
  <c r="J292" i="5"/>
  <c r="K292" i="5"/>
  <c r="L292" i="5"/>
  <c r="A293" i="5"/>
  <c r="B293" i="5"/>
  <c r="C293" i="5"/>
  <c r="D293" i="5"/>
  <c r="G293" i="5"/>
  <c r="F293" i="5" s="1"/>
  <c r="H293" i="5"/>
  <c r="J293" i="5"/>
  <c r="K293" i="5"/>
  <c r="L293" i="5"/>
  <c r="A294" i="5"/>
  <c r="B294" i="5"/>
  <c r="C294" i="5"/>
  <c r="D294" i="5"/>
  <c r="G294" i="5"/>
  <c r="F294" i="5" s="1"/>
  <c r="H294" i="5"/>
  <c r="J294" i="5"/>
  <c r="K294" i="5"/>
  <c r="L294" i="5"/>
  <c r="A295" i="5"/>
  <c r="B295" i="5"/>
  <c r="C295" i="5"/>
  <c r="D295" i="5"/>
  <c r="G295" i="5"/>
  <c r="F295" i="5" s="1"/>
  <c r="H295" i="5"/>
  <c r="J295" i="5"/>
  <c r="K295" i="5"/>
  <c r="L295" i="5"/>
  <c r="A296" i="5"/>
  <c r="B296" i="5"/>
  <c r="C296" i="5"/>
  <c r="D296" i="5"/>
  <c r="G296" i="5"/>
  <c r="F296" i="5" s="1"/>
  <c r="H296" i="5"/>
  <c r="J296" i="5"/>
  <c r="K296" i="5"/>
  <c r="L296" i="5"/>
  <c r="A297" i="5"/>
  <c r="B297" i="5"/>
  <c r="C297" i="5"/>
  <c r="D297" i="5"/>
  <c r="G297" i="5"/>
  <c r="F297" i="5" s="1"/>
  <c r="H297" i="5"/>
  <c r="J297" i="5"/>
  <c r="K297" i="5"/>
  <c r="L297" i="5"/>
  <c r="A298" i="5"/>
  <c r="B298" i="5"/>
  <c r="C298" i="5"/>
  <c r="D298" i="5"/>
  <c r="G298" i="5"/>
  <c r="F298" i="5" s="1"/>
  <c r="H298" i="5"/>
  <c r="J298" i="5"/>
  <c r="K298" i="5"/>
  <c r="L298" i="5"/>
  <c r="A299" i="5"/>
  <c r="B299" i="5"/>
  <c r="C299" i="5"/>
  <c r="D299" i="5"/>
  <c r="G299" i="5"/>
  <c r="F299" i="5" s="1"/>
  <c r="H299" i="5"/>
  <c r="J299" i="5"/>
  <c r="K299" i="5"/>
  <c r="L299" i="5"/>
  <c r="A300" i="5"/>
  <c r="B300" i="5"/>
  <c r="C300" i="5"/>
  <c r="D300" i="5"/>
  <c r="G300" i="5"/>
  <c r="F300" i="5" s="1"/>
  <c r="H300" i="5"/>
  <c r="J300" i="5"/>
  <c r="K300" i="5"/>
  <c r="L300" i="5"/>
  <c r="A301" i="5"/>
  <c r="B301" i="5"/>
  <c r="C301" i="5"/>
  <c r="D301" i="5"/>
  <c r="G301" i="5"/>
  <c r="F301" i="5" s="1"/>
  <c r="H301" i="5"/>
  <c r="J301" i="5"/>
  <c r="K301" i="5"/>
  <c r="L301" i="5"/>
  <c r="A302" i="5"/>
  <c r="B302" i="5"/>
  <c r="C302" i="5"/>
  <c r="D302" i="5"/>
  <c r="G302" i="5"/>
  <c r="F302" i="5" s="1"/>
  <c r="H302" i="5"/>
  <c r="J302" i="5"/>
  <c r="K302" i="5"/>
  <c r="L302" i="5"/>
  <c r="A303" i="5"/>
  <c r="B303" i="5"/>
  <c r="C303" i="5"/>
  <c r="D303" i="5"/>
  <c r="G303" i="5"/>
  <c r="F303" i="5" s="1"/>
  <c r="H303" i="5"/>
  <c r="J303" i="5"/>
  <c r="K303" i="5"/>
  <c r="L303" i="5"/>
  <c r="A304" i="5"/>
  <c r="B304" i="5"/>
  <c r="C304" i="5"/>
  <c r="D304" i="5"/>
  <c r="G304" i="5"/>
  <c r="F304" i="5" s="1"/>
  <c r="H304" i="5"/>
  <c r="J304" i="5"/>
  <c r="K304" i="5"/>
  <c r="L304" i="5"/>
  <c r="A305" i="5"/>
  <c r="B305" i="5"/>
  <c r="C305" i="5"/>
  <c r="D305" i="5"/>
  <c r="G305" i="5"/>
  <c r="F305" i="5" s="1"/>
  <c r="H305" i="5"/>
  <c r="J305" i="5"/>
  <c r="K305" i="5"/>
  <c r="L305" i="5"/>
  <c r="A306" i="5"/>
  <c r="B306" i="5"/>
  <c r="C306" i="5"/>
  <c r="D306" i="5"/>
  <c r="G306" i="5"/>
  <c r="F306" i="5" s="1"/>
  <c r="H306" i="5"/>
  <c r="J306" i="5"/>
  <c r="K306" i="5"/>
  <c r="L306" i="5"/>
  <c r="A307" i="5"/>
  <c r="B307" i="5"/>
  <c r="C307" i="5"/>
  <c r="D307" i="5"/>
  <c r="G307" i="5"/>
  <c r="F307" i="5" s="1"/>
  <c r="H307" i="5"/>
  <c r="J307" i="5"/>
  <c r="K307" i="5"/>
  <c r="L307" i="5"/>
  <c r="A308" i="5"/>
  <c r="B308" i="5"/>
  <c r="C308" i="5"/>
  <c r="D308" i="5"/>
  <c r="G308" i="5"/>
  <c r="F308" i="5" s="1"/>
  <c r="H308" i="5"/>
  <c r="J308" i="5"/>
  <c r="K308" i="5"/>
  <c r="L308" i="5"/>
  <c r="A309" i="5"/>
  <c r="B309" i="5"/>
  <c r="C309" i="5"/>
  <c r="D309" i="5"/>
  <c r="G309" i="5"/>
  <c r="F309" i="5" s="1"/>
  <c r="H309" i="5"/>
  <c r="J309" i="5"/>
  <c r="K309" i="5"/>
  <c r="L309" i="5"/>
  <c r="A310" i="5"/>
  <c r="B310" i="5"/>
  <c r="C310" i="5"/>
  <c r="D310" i="5"/>
  <c r="G310" i="5"/>
  <c r="F310" i="5" s="1"/>
  <c r="H310" i="5"/>
  <c r="J310" i="5"/>
  <c r="K310" i="5"/>
  <c r="L310" i="5"/>
  <c r="A311" i="5"/>
  <c r="B311" i="5"/>
  <c r="C311" i="5"/>
  <c r="D311" i="5"/>
  <c r="G311" i="5"/>
  <c r="F311" i="5" s="1"/>
  <c r="H311" i="5"/>
  <c r="J311" i="5"/>
  <c r="K311" i="5"/>
  <c r="L311" i="5"/>
  <c r="A312" i="5"/>
  <c r="B312" i="5"/>
  <c r="C312" i="5"/>
  <c r="D312" i="5"/>
  <c r="G312" i="5"/>
  <c r="F312" i="5" s="1"/>
  <c r="H312" i="5"/>
  <c r="J312" i="5"/>
  <c r="K312" i="5"/>
  <c r="L312" i="5"/>
  <c r="A313" i="5"/>
  <c r="B313" i="5"/>
  <c r="C313" i="5"/>
  <c r="D313" i="5"/>
  <c r="G313" i="5"/>
  <c r="F313" i="5" s="1"/>
  <c r="H313" i="5"/>
  <c r="J313" i="5"/>
  <c r="K313" i="5"/>
  <c r="L313" i="5"/>
  <c r="A314" i="5"/>
  <c r="B314" i="5"/>
  <c r="C314" i="5"/>
  <c r="D314" i="5"/>
  <c r="G314" i="5"/>
  <c r="F314" i="5" s="1"/>
  <c r="H314" i="5"/>
  <c r="J314" i="5"/>
  <c r="K314" i="5"/>
  <c r="L314" i="5"/>
  <c r="A315" i="5"/>
  <c r="B315" i="5"/>
  <c r="C315" i="5"/>
  <c r="D315" i="5"/>
  <c r="G315" i="5"/>
  <c r="F315" i="5" s="1"/>
  <c r="H315" i="5"/>
  <c r="J315" i="5"/>
  <c r="K315" i="5"/>
  <c r="L315" i="5"/>
  <c r="A316" i="5"/>
  <c r="B316" i="5"/>
  <c r="C316" i="5"/>
  <c r="D316" i="5"/>
  <c r="G316" i="5"/>
  <c r="F316" i="5" s="1"/>
  <c r="H316" i="5"/>
  <c r="J316" i="5"/>
  <c r="K316" i="5"/>
  <c r="L316" i="5"/>
  <c r="A317" i="5"/>
  <c r="B317" i="5"/>
  <c r="C317" i="5"/>
  <c r="D317" i="5"/>
  <c r="G317" i="5"/>
  <c r="F317" i="5" s="1"/>
  <c r="H317" i="5"/>
  <c r="J317" i="5"/>
  <c r="K317" i="5"/>
  <c r="L317" i="5"/>
  <c r="A318" i="5"/>
  <c r="B318" i="5"/>
  <c r="C318" i="5"/>
  <c r="D318" i="5"/>
  <c r="G318" i="5"/>
  <c r="F318" i="5" s="1"/>
  <c r="H318" i="5"/>
  <c r="J318" i="5"/>
  <c r="K318" i="5"/>
  <c r="L318" i="5"/>
  <c r="A319" i="5"/>
  <c r="B319" i="5"/>
  <c r="C319" i="5"/>
  <c r="D319" i="5"/>
  <c r="G319" i="5"/>
  <c r="F319" i="5" s="1"/>
  <c r="H319" i="5"/>
  <c r="J319" i="5"/>
  <c r="K319" i="5"/>
  <c r="L319" i="5"/>
  <c r="A320" i="5"/>
  <c r="B320" i="5"/>
  <c r="C320" i="5"/>
  <c r="D320" i="5"/>
  <c r="G320" i="5"/>
  <c r="F320" i="5" s="1"/>
  <c r="H320" i="5"/>
  <c r="J320" i="5"/>
  <c r="K320" i="5"/>
  <c r="L320" i="5"/>
  <c r="A321" i="5"/>
  <c r="B321" i="5"/>
  <c r="C321" i="5"/>
  <c r="D321" i="5"/>
  <c r="G321" i="5"/>
  <c r="F321" i="5" s="1"/>
  <c r="H321" i="5"/>
  <c r="J321" i="5"/>
  <c r="K321" i="5"/>
  <c r="L321" i="5"/>
  <c r="A322" i="5"/>
  <c r="B322" i="5"/>
  <c r="C322" i="5"/>
  <c r="D322" i="5"/>
  <c r="G322" i="5"/>
  <c r="F322" i="5" s="1"/>
  <c r="H322" i="5"/>
  <c r="J322" i="5"/>
  <c r="K322" i="5"/>
  <c r="L322" i="5"/>
  <c r="A323" i="5"/>
  <c r="B323" i="5"/>
  <c r="C323" i="5"/>
  <c r="D323" i="5"/>
  <c r="G323" i="5"/>
  <c r="F323" i="5" s="1"/>
  <c r="H323" i="5"/>
  <c r="J323" i="5"/>
  <c r="K323" i="5"/>
  <c r="L323" i="5"/>
  <c r="A324" i="5"/>
  <c r="B324" i="5"/>
  <c r="C324" i="5"/>
  <c r="D324" i="5"/>
  <c r="G324" i="5"/>
  <c r="F324" i="5" s="1"/>
  <c r="H324" i="5"/>
  <c r="J324" i="5"/>
  <c r="K324" i="5"/>
  <c r="L324" i="5"/>
  <c r="A325" i="5"/>
  <c r="B325" i="5"/>
  <c r="C325" i="5"/>
  <c r="D325" i="5"/>
  <c r="G325" i="5"/>
  <c r="F325" i="5" s="1"/>
  <c r="H325" i="5"/>
  <c r="J325" i="5"/>
  <c r="K325" i="5"/>
  <c r="L325" i="5"/>
  <c r="A326" i="5"/>
  <c r="B326" i="5"/>
  <c r="C326" i="5"/>
  <c r="D326" i="5"/>
  <c r="G326" i="5"/>
  <c r="F326" i="5" s="1"/>
  <c r="H326" i="5"/>
  <c r="J326" i="5"/>
  <c r="K326" i="5"/>
  <c r="L326" i="5"/>
  <c r="A327" i="5"/>
  <c r="B327" i="5"/>
  <c r="C327" i="5"/>
  <c r="D327" i="5"/>
  <c r="G327" i="5"/>
  <c r="F327" i="5" s="1"/>
  <c r="H327" i="5"/>
  <c r="J327" i="5"/>
  <c r="K327" i="5"/>
  <c r="L327" i="5"/>
  <c r="A328" i="5"/>
  <c r="B328" i="5"/>
  <c r="C328" i="5"/>
  <c r="D328" i="5"/>
  <c r="G328" i="5"/>
  <c r="F328" i="5" s="1"/>
  <c r="H328" i="5"/>
  <c r="J328" i="5"/>
  <c r="K328" i="5"/>
  <c r="L328" i="5"/>
  <c r="A329" i="5"/>
  <c r="B329" i="5"/>
  <c r="C329" i="5"/>
  <c r="D329" i="5"/>
  <c r="G329" i="5"/>
  <c r="F329" i="5" s="1"/>
  <c r="H329" i="5"/>
  <c r="J329" i="5"/>
  <c r="K329" i="5"/>
  <c r="L329" i="5"/>
  <c r="A330" i="5"/>
  <c r="B330" i="5"/>
  <c r="C330" i="5"/>
  <c r="D330" i="5"/>
  <c r="G330" i="5"/>
  <c r="F330" i="5" s="1"/>
  <c r="H330" i="5"/>
  <c r="J330" i="5"/>
  <c r="K330" i="5"/>
  <c r="L330" i="5"/>
  <c r="A331" i="5"/>
  <c r="B331" i="5"/>
  <c r="C331" i="5"/>
  <c r="D331" i="5"/>
  <c r="G331" i="5"/>
  <c r="F331" i="5" s="1"/>
  <c r="H331" i="5"/>
  <c r="J331" i="5"/>
  <c r="K331" i="5"/>
  <c r="L331" i="5"/>
  <c r="A332" i="5"/>
  <c r="B332" i="5"/>
  <c r="C332" i="5"/>
  <c r="D332" i="5"/>
  <c r="G332" i="5"/>
  <c r="F332" i="5" s="1"/>
  <c r="H332" i="5"/>
  <c r="J332" i="5"/>
  <c r="K332" i="5"/>
  <c r="L332" i="5"/>
  <c r="A333" i="5"/>
  <c r="B333" i="5"/>
  <c r="C333" i="5"/>
  <c r="D333" i="5"/>
  <c r="G333" i="5"/>
  <c r="F333" i="5" s="1"/>
  <c r="H333" i="5"/>
  <c r="J333" i="5"/>
  <c r="K333" i="5"/>
  <c r="L333" i="5"/>
  <c r="A334" i="5"/>
  <c r="B334" i="5"/>
  <c r="C334" i="5"/>
  <c r="D334" i="5"/>
  <c r="G334" i="5"/>
  <c r="F334" i="5" s="1"/>
  <c r="H334" i="5"/>
  <c r="J334" i="5"/>
  <c r="K334" i="5"/>
  <c r="L334" i="5"/>
  <c r="A335" i="5"/>
  <c r="B335" i="5"/>
  <c r="C335" i="5"/>
  <c r="D335" i="5"/>
  <c r="G335" i="5"/>
  <c r="F335" i="5" s="1"/>
  <c r="H335" i="5"/>
  <c r="J335" i="5"/>
  <c r="K335" i="5"/>
  <c r="L335" i="5"/>
  <c r="A336" i="5"/>
  <c r="B336" i="5"/>
  <c r="C336" i="5"/>
  <c r="D336" i="5"/>
  <c r="G336" i="5"/>
  <c r="F336" i="5" s="1"/>
  <c r="H336" i="5"/>
  <c r="J336" i="5"/>
  <c r="K336" i="5"/>
  <c r="L336" i="5"/>
  <c r="A337" i="5"/>
  <c r="B337" i="5"/>
  <c r="C337" i="5"/>
  <c r="D337" i="5"/>
  <c r="G337" i="5"/>
  <c r="F337" i="5" s="1"/>
  <c r="H337" i="5"/>
  <c r="J337" i="5"/>
  <c r="K337" i="5"/>
  <c r="L337" i="5"/>
  <c r="A338" i="5"/>
  <c r="B338" i="5"/>
  <c r="C338" i="5"/>
  <c r="D338" i="5"/>
  <c r="G338" i="5"/>
  <c r="F338" i="5" s="1"/>
  <c r="H338" i="5"/>
  <c r="J338" i="5"/>
  <c r="K338" i="5"/>
  <c r="L338" i="5"/>
  <c r="A339" i="5"/>
  <c r="B339" i="5"/>
  <c r="C339" i="5"/>
  <c r="D339" i="5"/>
  <c r="G339" i="5"/>
  <c r="F339" i="5" s="1"/>
  <c r="H339" i="5"/>
  <c r="J339" i="5"/>
  <c r="K339" i="5"/>
  <c r="L339" i="5"/>
  <c r="A340" i="5"/>
  <c r="B340" i="5"/>
  <c r="C340" i="5"/>
  <c r="D340" i="5"/>
  <c r="G340" i="5"/>
  <c r="F340" i="5" s="1"/>
  <c r="H340" i="5"/>
  <c r="J340" i="5"/>
  <c r="K340" i="5"/>
  <c r="L340" i="5"/>
  <c r="A341" i="5"/>
  <c r="B341" i="5"/>
  <c r="C341" i="5"/>
  <c r="D341" i="5"/>
  <c r="G341" i="5"/>
  <c r="F341" i="5" s="1"/>
  <c r="H341" i="5"/>
  <c r="J341" i="5"/>
  <c r="K341" i="5"/>
  <c r="L341" i="5"/>
  <c r="A342" i="5"/>
  <c r="B342" i="5"/>
  <c r="C342" i="5"/>
  <c r="D342" i="5"/>
  <c r="G342" i="5"/>
  <c r="F342" i="5" s="1"/>
  <c r="H342" i="5"/>
  <c r="J342" i="5"/>
  <c r="K342" i="5"/>
  <c r="L342" i="5"/>
  <c r="A343" i="5"/>
  <c r="B343" i="5"/>
  <c r="C343" i="5"/>
  <c r="D343" i="5"/>
  <c r="G343" i="5"/>
  <c r="F343" i="5" s="1"/>
  <c r="H343" i="5"/>
  <c r="J343" i="5"/>
  <c r="K343" i="5"/>
  <c r="L343" i="5"/>
  <c r="A344" i="5"/>
  <c r="B344" i="5"/>
  <c r="C344" i="5"/>
  <c r="D344" i="5"/>
  <c r="G344" i="5"/>
  <c r="F344" i="5" s="1"/>
  <c r="H344" i="5"/>
  <c r="J344" i="5"/>
  <c r="K344" i="5"/>
  <c r="L344" i="5"/>
  <c r="A345" i="5"/>
  <c r="B345" i="5"/>
  <c r="C345" i="5"/>
  <c r="D345" i="5"/>
  <c r="G345" i="5"/>
  <c r="F345" i="5" s="1"/>
  <c r="H345" i="5"/>
  <c r="J345" i="5"/>
  <c r="K345" i="5"/>
  <c r="L345" i="5"/>
  <c r="A346" i="5"/>
  <c r="B346" i="5"/>
  <c r="C346" i="5"/>
  <c r="D346" i="5"/>
  <c r="G346" i="5"/>
  <c r="F346" i="5" s="1"/>
  <c r="H346" i="5"/>
  <c r="J346" i="5"/>
  <c r="K346" i="5"/>
  <c r="L346" i="5"/>
  <c r="A347" i="5"/>
  <c r="B347" i="5"/>
  <c r="C347" i="5"/>
  <c r="D347" i="5"/>
  <c r="G347" i="5"/>
  <c r="F347" i="5" s="1"/>
  <c r="H347" i="5"/>
  <c r="J347" i="5"/>
  <c r="K347" i="5"/>
  <c r="L347" i="5"/>
  <c r="A348" i="5"/>
  <c r="B348" i="5"/>
  <c r="C348" i="5"/>
  <c r="D348" i="5"/>
  <c r="G348" i="5"/>
  <c r="F348" i="5" s="1"/>
  <c r="H348" i="5"/>
  <c r="J348" i="5"/>
  <c r="K348" i="5"/>
  <c r="L348" i="5"/>
  <c r="A349" i="5"/>
  <c r="B349" i="5"/>
  <c r="C349" i="5"/>
  <c r="D349" i="5"/>
  <c r="G349" i="5"/>
  <c r="F349" i="5" s="1"/>
  <c r="H349" i="5"/>
  <c r="J349" i="5"/>
  <c r="K349" i="5"/>
  <c r="L349" i="5"/>
  <c r="A350" i="5"/>
  <c r="B350" i="5"/>
  <c r="C350" i="5"/>
  <c r="D350" i="5"/>
  <c r="G350" i="5"/>
  <c r="F350" i="5" s="1"/>
  <c r="H350" i="5"/>
  <c r="J350" i="5"/>
  <c r="K350" i="5"/>
  <c r="L350" i="5"/>
  <c r="A351" i="5"/>
  <c r="B351" i="5"/>
  <c r="C351" i="5"/>
  <c r="D351" i="5"/>
  <c r="G351" i="5"/>
  <c r="F351" i="5" s="1"/>
  <c r="H351" i="5"/>
  <c r="J351" i="5"/>
  <c r="K351" i="5"/>
  <c r="L351" i="5"/>
  <c r="A352" i="5"/>
  <c r="B352" i="5"/>
  <c r="C352" i="5"/>
  <c r="D352" i="5"/>
  <c r="G352" i="5"/>
  <c r="F352" i="5" s="1"/>
  <c r="H352" i="5"/>
  <c r="J352" i="5"/>
  <c r="K352" i="5"/>
  <c r="L352" i="5"/>
  <c r="A353" i="5"/>
  <c r="B353" i="5"/>
  <c r="C353" i="5"/>
  <c r="D353" i="5"/>
  <c r="G353" i="5"/>
  <c r="F353" i="5" s="1"/>
  <c r="H353" i="5"/>
  <c r="J353" i="5"/>
  <c r="K353" i="5"/>
  <c r="L353" i="5"/>
  <c r="A354" i="5"/>
  <c r="B354" i="5"/>
  <c r="C354" i="5"/>
  <c r="D354" i="5"/>
  <c r="G354" i="5"/>
  <c r="F354" i="5" s="1"/>
  <c r="H354" i="5"/>
  <c r="J354" i="5"/>
  <c r="K354" i="5"/>
  <c r="L354" i="5"/>
  <c r="A355" i="5"/>
  <c r="B355" i="5"/>
  <c r="C355" i="5"/>
  <c r="D355" i="5"/>
  <c r="G355" i="5"/>
  <c r="F355" i="5" s="1"/>
  <c r="H355" i="5"/>
  <c r="J355" i="5"/>
  <c r="K355" i="5"/>
  <c r="L355" i="5"/>
  <c r="A356" i="5"/>
  <c r="B356" i="5"/>
  <c r="C356" i="5"/>
  <c r="D356" i="5"/>
  <c r="G356" i="5"/>
  <c r="F356" i="5" s="1"/>
  <c r="H356" i="5"/>
  <c r="J356" i="5"/>
  <c r="K356" i="5"/>
  <c r="L356" i="5"/>
  <c r="A357" i="5"/>
  <c r="B357" i="5"/>
  <c r="C357" i="5"/>
  <c r="D357" i="5"/>
  <c r="G357" i="5"/>
  <c r="F357" i="5" s="1"/>
  <c r="H357" i="5"/>
  <c r="J357" i="5"/>
  <c r="K357" i="5"/>
  <c r="L357" i="5"/>
  <c r="A358" i="5"/>
  <c r="B358" i="5"/>
  <c r="C358" i="5"/>
  <c r="D358" i="5"/>
  <c r="G358" i="5"/>
  <c r="F358" i="5" s="1"/>
  <c r="H358" i="5"/>
  <c r="J358" i="5"/>
  <c r="K358" i="5"/>
  <c r="L358" i="5"/>
  <c r="A359" i="5"/>
  <c r="B359" i="5"/>
  <c r="C359" i="5"/>
  <c r="D359" i="5"/>
  <c r="G359" i="5"/>
  <c r="F359" i="5" s="1"/>
  <c r="H359" i="5"/>
  <c r="J359" i="5"/>
  <c r="K359" i="5"/>
  <c r="L359" i="5"/>
  <c r="A360" i="5"/>
  <c r="B360" i="5"/>
  <c r="C360" i="5"/>
  <c r="D360" i="5"/>
  <c r="G360" i="5"/>
  <c r="F360" i="5" s="1"/>
  <c r="H360" i="5"/>
  <c r="J360" i="5"/>
  <c r="K360" i="5"/>
  <c r="L360" i="5"/>
  <c r="A361" i="5"/>
  <c r="B361" i="5"/>
  <c r="C361" i="5"/>
  <c r="D361" i="5"/>
  <c r="G361" i="5"/>
  <c r="F361" i="5" s="1"/>
  <c r="H361" i="5"/>
  <c r="J361" i="5"/>
  <c r="K361" i="5"/>
  <c r="L361" i="5"/>
  <c r="A362" i="5"/>
  <c r="B362" i="5"/>
  <c r="C362" i="5"/>
  <c r="D362" i="5"/>
  <c r="G362" i="5"/>
  <c r="F362" i="5" s="1"/>
  <c r="H362" i="5"/>
  <c r="J362" i="5"/>
  <c r="K362" i="5"/>
  <c r="L362" i="5"/>
  <c r="A363" i="5"/>
  <c r="B363" i="5"/>
  <c r="C363" i="5"/>
  <c r="D363" i="5"/>
  <c r="F363" i="5"/>
  <c r="G363" i="5"/>
  <c r="H363" i="5"/>
  <c r="J363" i="5"/>
  <c r="K363" i="5"/>
  <c r="L363" i="5"/>
  <c r="A364" i="5"/>
  <c r="B364" i="5"/>
  <c r="C364" i="5"/>
  <c r="D364" i="5"/>
  <c r="G364" i="5"/>
  <c r="F364" i="5" s="1"/>
  <c r="H364" i="5"/>
  <c r="J364" i="5"/>
  <c r="K364" i="5"/>
  <c r="L364" i="5"/>
  <c r="A365" i="5"/>
  <c r="B365" i="5"/>
  <c r="C365" i="5"/>
  <c r="D365" i="5"/>
  <c r="F365" i="5"/>
  <c r="G365" i="5"/>
  <c r="H365" i="5"/>
  <c r="J365" i="5"/>
  <c r="K365" i="5"/>
  <c r="L365" i="5"/>
  <c r="A366" i="5"/>
  <c r="B366" i="5"/>
  <c r="C366" i="5"/>
  <c r="D366" i="5"/>
  <c r="G366" i="5"/>
  <c r="F366" i="5" s="1"/>
  <c r="H366" i="5"/>
  <c r="J366" i="5"/>
  <c r="K366" i="5"/>
  <c r="L366" i="5"/>
  <c r="A367" i="5"/>
  <c r="B367" i="5"/>
  <c r="C367" i="5"/>
  <c r="D367" i="5"/>
  <c r="G367" i="5"/>
  <c r="F367" i="5" s="1"/>
  <c r="H367" i="5"/>
  <c r="J367" i="5"/>
  <c r="K367" i="5"/>
  <c r="L367" i="5"/>
  <c r="A368" i="5"/>
  <c r="B368" i="5"/>
  <c r="C368" i="5"/>
  <c r="D368" i="5"/>
  <c r="G368" i="5"/>
  <c r="F368" i="5" s="1"/>
  <c r="H368" i="5"/>
  <c r="J368" i="5"/>
  <c r="K368" i="5"/>
  <c r="L368" i="5"/>
  <c r="A369" i="5"/>
  <c r="B369" i="5"/>
  <c r="C369" i="5"/>
  <c r="D369" i="5"/>
  <c r="G369" i="5"/>
  <c r="F369" i="5" s="1"/>
  <c r="H369" i="5"/>
  <c r="J369" i="5"/>
  <c r="K369" i="5"/>
  <c r="L369" i="5"/>
  <c r="A370" i="5"/>
  <c r="B370" i="5"/>
  <c r="C370" i="5"/>
  <c r="D370" i="5"/>
  <c r="G370" i="5"/>
  <c r="F370" i="5" s="1"/>
  <c r="H370" i="5"/>
  <c r="J370" i="5"/>
  <c r="K370" i="5"/>
  <c r="L370" i="5"/>
  <c r="A371" i="5"/>
  <c r="B371" i="5"/>
  <c r="C371" i="5"/>
  <c r="D371" i="5"/>
  <c r="F371" i="5"/>
  <c r="G371" i="5"/>
  <c r="H371" i="5"/>
  <c r="J371" i="5"/>
  <c r="K371" i="5"/>
  <c r="L371" i="5"/>
  <c r="A372" i="5"/>
  <c r="B372" i="5"/>
  <c r="C372" i="5"/>
  <c r="D372" i="5"/>
  <c r="G372" i="5"/>
  <c r="F372" i="5" s="1"/>
  <c r="H372" i="5"/>
  <c r="J372" i="5"/>
  <c r="K372" i="5"/>
  <c r="L372" i="5"/>
  <c r="A373" i="5"/>
  <c r="B373" i="5"/>
  <c r="C373" i="5"/>
  <c r="D373" i="5"/>
  <c r="F373" i="5"/>
  <c r="G373" i="5"/>
  <c r="H373" i="5"/>
  <c r="J373" i="5"/>
  <c r="K373" i="5"/>
  <c r="L373" i="5"/>
  <c r="A374" i="5"/>
  <c r="B374" i="5"/>
  <c r="C374" i="5"/>
  <c r="D374" i="5"/>
  <c r="G374" i="5"/>
  <c r="F374" i="5" s="1"/>
  <c r="H374" i="5"/>
  <c r="J374" i="5"/>
  <c r="K374" i="5"/>
  <c r="L374" i="5"/>
  <c r="A375" i="5"/>
  <c r="B375" i="5"/>
  <c r="C375" i="5"/>
  <c r="D375" i="5"/>
  <c r="G375" i="5"/>
  <c r="F375" i="5" s="1"/>
  <c r="H375" i="5"/>
  <c r="J375" i="5"/>
  <c r="K375" i="5"/>
  <c r="L375" i="5"/>
  <c r="A376" i="5"/>
  <c r="B376" i="5"/>
  <c r="C376" i="5"/>
  <c r="D376" i="5"/>
  <c r="G376" i="5"/>
  <c r="F376" i="5" s="1"/>
  <c r="H376" i="5"/>
  <c r="J376" i="5"/>
  <c r="K376" i="5"/>
  <c r="L376" i="5"/>
  <c r="A377" i="5"/>
  <c r="B377" i="5"/>
  <c r="C377" i="5"/>
  <c r="D377" i="5"/>
  <c r="G377" i="5"/>
  <c r="F377" i="5" s="1"/>
  <c r="H377" i="5"/>
  <c r="J377" i="5"/>
  <c r="K377" i="5"/>
  <c r="L377" i="5"/>
  <c r="A378" i="5"/>
  <c r="B378" i="5"/>
  <c r="C378" i="5"/>
  <c r="D378" i="5"/>
  <c r="G378" i="5"/>
  <c r="F378" i="5" s="1"/>
  <c r="H378" i="5"/>
  <c r="J378" i="5"/>
  <c r="K378" i="5"/>
  <c r="L378" i="5"/>
  <c r="A379" i="5"/>
  <c r="B379" i="5"/>
  <c r="C379" i="5"/>
  <c r="D379" i="5"/>
  <c r="F379" i="5"/>
  <c r="G379" i="5"/>
  <c r="H379" i="5"/>
  <c r="J379" i="5"/>
  <c r="K379" i="5"/>
  <c r="L379" i="5"/>
  <c r="A380" i="5"/>
  <c r="B380" i="5"/>
  <c r="C380" i="5"/>
  <c r="D380" i="5"/>
  <c r="G380" i="5"/>
  <c r="F380" i="5" s="1"/>
  <c r="H380" i="5"/>
  <c r="J380" i="5"/>
  <c r="K380" i="5"/>
  <c r="L380" i="5"/>
  <c r="A381" i="5"/>
  <c r="B381" i="5"/>
  <c r="C381" i="5"/>
  <c r="D381" i="5"/>
  <c r="F381" i="5"/>
  <c r="G381" i="5"/>
  <c r="H381" i="5"/>
  <c r="J381" i="5"/>
  <c r="K381" i="5"/>
  <c r="L381" i="5"/>
  <c r="A382" i="5"/>
  <c r="B382" i="5"/>
  <c r="C382" i="5"/>
  <c r="D382" i="5"/>
  <c r="G382" i="5"/>
  <c r="F382" i="5" s="1"/>
  <c r="H382" i="5"/>
  <c r="J382" i="5"/>
  <c r="K382" i="5"/>
  <c r="L382" i="5"/>
  <c r="A383" i="5"/>
  <c r="B383" i="5"/>
  <c r="C383" i="5"/>
  <c r="D383" i="5"/>
  <c r="G383" i="5"/>
  <c r="F383" i="5" s="1"/>
  <c r="H383" i="5"/>
  <c r="J383" i="5"/>
  <c r="K383" i="5"/>
  <c r="L383" i="5"/>
  <c r="A384" i="5"/>
  <c r="B384" i="5"/>
  <c r="C384" i="5"/>
  <c r="D384" i="5"/>
  <c r="G384" i="5"/>
  <c r="F384" i="5" s="1"/>
  <c r="H384" i="5"/>
  <c r="J384" i="5"/>
  <c r="K384" i="5"/>
  <c r="L384" i="5"/>
  <c r="A385" i="5"/>
  <c r="B385" i="5"/>
  <c r="C385" i="5"/>
  <c r="D385" i="5"/>
  <c r="G385" i="5"/>
  <c r="F385" i="5" s="1"/>
  <c r="H385" i="5"/>
  <c r="J385" i="5"/>
  <c r="K385" i="5"/>
  <c r="L385" i="5"/>
  <c r="A386" i="5"/>
  <c r="B386" i="5"/>
  <c r="C386" i="5"/>
  <c r="D386" i="5"/>
  <c r="G386" i="5"/>
  <c r="F386" i="5" s="1"/>
  <c r="H386" i="5"/>
  <c r="J386" i="5"/>
  <c r="K386" i="5"/>
  <c r="L386" i="5"/>
  <c r="A387" i="5"/>
  <c r="B387" i="5"/>
  <c r="C387" i="5"/>
  <c r="D387" i="5"/>
  <c r="F387" i="5"/>
  <c r="G387" i="5"/>
  <c r="H387" i="5"/>
  <c r="J387" i="5"/>
  <c r="K387" i="5"/>
  <c r="L387" i="5"/>
  <c r="A388" i="5"/>
  <c r="B388" i="5"/>
  <c r="C388" i="5"/>
  <c r="D388" i="5"/>
  <c r="G388" i="5"/>
  <c r="F388" i="5" s="1"/>
  <c r="H388" i="5"/>
  <c r="J388" i="5"/>
  <c r="K388" i="5"/>
  <c r="L388" i="5"/>
  <c r="A389" i="5"/>
  <c r="B389" i="5"/>
  <c r="C389" i="5"/>
  <c r="D389" i="5"/>
  <c r="F389" i="5"/>
  <c r="G389" i="5"/>
  <c r="H389" i="5"/>
  <c r="J389" i="5"/>
  <c r="K389" i="5"/>
  <c r="L389" i="5"/>
  <c r="A390" i="5"/>
  <c r="B390" i="5"/>
  <c r="C390" i="5"/>
  <c r="D390" i="5"/>
  <c r="G390" i="5"/>
  <c r="F390" i="5" s="1"/>
  <c r="H390" i="5"/>
  <c r="J390" i="5"/>
  <c r="K390" i="5"/>
  <c r="L390" i="5"/>
  <c r="A391" i="5"/>
  <c r="B391" i="5"/>
  <c r="C391" i="5"/>
  <c r="D391" i="5"/>
  <c r="G391" i="5"/>
  <c r="F391" i="5" s="1"/>
  <c r="H391" i="5"/>
  <c r="J391" i="5"/>
  <c r="K391" i="5"/>
  <c r="L391" i="5"/>
  <c r="A392" i="5"/>
  <c r="B392" i="5"/>
  <c r="C392" i="5"/>
  <c r="D392" i="5"/>
  <c r="G392" i="5"/>
  <c r="F392" i="5" s="1"/>
  <c r="H392" i="5"/>
  <c r="J392" i="5"/>
  <c r="K392" i="5"/>
  <c r="L392" i="5"/>
  <c r="A393" i="5"/>
  <c r="B393" i="5"/>
  <c r="C393" i="5"/>
  <c r="D393" i="5"/>
  <c r="G393" i="5"/>
  <c r="F393" i="5" s="1"/>
  <c r="H393" i="5"/>
  <c r="J393" i="5"/>
  <c r="K393" i="5"/>
  <c r="L393" i="5"/>
  <c r="A394" i="5"/>
  <c r="B394" i="5"/>
  <c r="C394" i="5"/>
  <c r="D394" i="5"/>
  <c r="G394" i="5"/>
  <c r="F394" i="5" s="1"/>
  <c r="H394" i="5"/>
  <c r="J394" i="5"/>
  <c r="K394" i="5"/>
  <c r="L394" i="5"/>
  <c r="A395" i="5"/>
  <c r="B395" i="5"/>
  <c r="C395" i="5"/>
  <c r="D395" i="5"/>
  <c r="F395" i="5"/>
  <c r="G395" i="5"/>
  <c r="H395" i="5"/>
  <c r="J395" i="5"/>
  <c r="K395" i="5"/>
  <c r="L395" i="5"/>
  <c r="A396" i="5"/>
  <c r="B396" i="5"/>
  <c r="C396" i="5"/>
  <c r="D396" i="5"/>
  <c r="G396" i="5"/>
  <c r="F396" i="5" s="1"/>
  <c r="H396" i="5"/>
  <c r="J396" i="5"/>
  <c r="K396" i="5"/>
  <c r="L396" i="5"/>
  <c r="A397" i="5"/>
  <c r="B397" i="5"/>
  <c r="C397" i="5"/>
  <c r="D397" i="5"/>
  <c r="F397" i="5"/>
  <c r="G397" i="5"/>
  <c r="H397" i="5"/>
  <c r="J397" i="5"/>
  <c r="K397" i="5"/>
  <c r="L397" i="5"/>
  <c r="A398" i="5"/>
  <c r="B398" i="5"/>
  <c r="C398" i="5"/>
  <c r="D398" i="5"/>
  <c r="G398" i="5"/>
  <c r="F398" i="5" s="1"/>
  <c r="H398" i="5"/>
  <c r="J398" i="5"/>
  <c r="K398" i="5"/>
  <c r="L398" i="5"/>
  <c r="A399" i="5"/>
  <c r="B399" i="5"/>
  <c r="C399" i="5"/>
  <c r="D399" i="5"/>
  <c r="G399" i="5"/>
  <c r="F399" i="5" s="1"/>
  <c r="H399" i="5"/>
  <c r="J399" i="5"/>
  <c r="K399" i="5"/>
  <c r="L399" i="5"/>
  <c r="A400" i="5"/>
  <c r="B400" i="5"/>
  <c r="C400" i="5"/>
  <c r="D400" i="5"/>
  <c r="G400" i="5"/>
  <c r="F400" i="5" s="1"/>
  <c r="H400" i="5"/>
  <c r="J400" i="5"/>
  <c r="K400" i="5"/>
  <c r="L400" i="5"/>
  <c r="A401" i="5"/>
  <c r="B401" i="5"/>
  <c r="C401" i="5"/>
  <c r="D401" i="5"/>
  <c r="G401" i="5"/>
  <c r="F401" i="5" s="1"/>
  <c r="H401" i="5"/>
  <c r="J401" i="5"/>
  <c r="K401" i="5"/>
  <c r="L401" i="5"/>
  <c r="A402" i="5"/>
  <c r="B402" i="5"/>
  <c r="C402" i="5"/>
  <c r="D402" i="5"/>
  <c r="G402" i="5"/>
  <c r="F402" i="5" s="1"/>
  <c r="H402" i="5"/>
  <c r="J402" i="5"/>
  <c r="K402" i="5"/>
  <c r="L402" i="5"/>
  <c r="A403" i="5"/>
  <c r="B403" i="5"/>
  <c r="C403" i="5"/>
  <c r="D403" i="5"/>
  <c r="F403" i="5"/>
  <c r="G403" i="5"/>
  <c r="H403" i="5"/>
  <c r="J403" i="5"/>
  <c r="K403" i="5"/>
  <c r="L403" i="5"/>
  <c r="A404" i="5"/>
  <c r="B404" i="5"/>
  <c r="C404" i="5"/>
  <c r="D404" i="5"/>
  <c r="G404" i="5"/>
  <c r="F404" i="5" s="1"/>
  <c r="H404" i="5"/>
  <c r="J404" i="5"/>
  <c r="K404" i="5"/>
  <c r="L404" i="5"/>
  <c r="A405" i="5"/>
  <c r="B405" i="5"/>
  <c r="C405" i="5"/>
  <c r="D405" i="5"/>
  <c r="F405" i="5"/>
  <c r="G405" i="5"/>
  <c r="H405" i="5"/>
  <c r="J405" i="5"/>
  <c r="K405" i="5"/>
  <c r="L405" i="5"/>
  <c r="A406" i="5"/>
  <c r="B406" i="5"/>
  <c r="C406" i="5"/>
  <c r="D406" i="5"/>
  <c r="G406" i="5"/>
  <c r="F406" i="5" s="1"/>
  <c r="H406" i="5"/>
  <c r="J406" i="5"/>
  <c r="K406" i="5"/>
  <c r="L406" i="5"/>
  <c r="A407" i="5"/>
  <c r="B407" i="5"/>
  <c r="C407" i="5"/>
  <c r="D407" i="5"/>
  <c r="G407" i="5"/>
  <c r="F407" i="5" s="1"/>
  <c r="H407" i="5"/>
  <c r="J407" i="5"/>
  <c r="K407" i="5"/>
  <c r="L407" i="5"/>
  <c r="A408" i="5"/>
  <c r="B408" i="5"/>
  <c r="C408" i="5"/>
  <c r="D408" i="5"/>
  <c r="G408" i="5"/>
  <c r="F408" i="5" s="1"/>
  <c r="H408" i="5"/>
  <c r="J408" i="5"/>
  <c r="K408" i="5"/>
  <c r="L408" i="5"/>
  <c r="A409" i="5"/>
  <c r="B409" i="5"/>
  <c r="C409" i="5"/>
  <c r="D409" i="5"/>
  <c r="G409" i="5"/>
  <c r="F409" i="5" s="1"/>
  <c r="H409" i="5"/>
  <c r="J409" i="5"/>
  <c r="K409" i="5"/>
  <c r="L409" i="5"/>
  <c r="A410" i="5"/>
  <c r="B410" i="5"/>
  <c r="C410" i="5"/>
  <c r="D410" i="5"/>
  <c r="G410" i="5"/>
  <c r="F410" i="5" s="1"/>
  <c r="H410" i="5"/>
  <c r="J410" i="5"/>
  <c r="K410" i="5"/>
  <c r="L410" i="5"/>
  <c r="A411" i="5"/>
  <c r="B411" i="5"/>
  <c r="C411" i="5"/>
  <c r="D411" i="5"/>
  <c r="F411" i="5"/>
  <c r="G411" i="5"/>
  <c r="H411" i="5"/>
  <c r="J411" i="5"/>
  <c r="K411" i="5"/>
  <c r="L411" i="5"/>
  <c r="A412" i="5"/>
  <c r="B412" i="5"/>
  <c r="C412" i="5"/>
  <c r="D412" i="5"/>
  <c r="G412" i="5"/>
  <c r="F412" i="5" s="1"/>
  <c r="H412" i="5"/>
  <c r="J412" i="5"/>
  <c r="K412" i="5"/>
  <c r="L412" i="5"/>
  <c r="A413" i="5"/>
  <c r="B413" i="5"/>
  <c r="C413" i="5"/>
  <c r="D413" i="5"/>
  <c r="F413" i="5"/>
  <c r="G413" i="5"/>
  <c r="H413" i="5"/>
  <c r="J413" i="5"/>
  <c r="K413" i="5"/>
  <c r="L413" i="5"/>
  <c r="A414" i="5"/>
  <c r="B414" i="5"/>
  <c r="C414" i="5"/>
  <c r="D414" i="5"/>
  <c r="G414" i="5"/>
  <c r="F414" i="5" s="1"/>
  <c r="H414" i="5"/>
  <c r="J414" i="5"/>
  <c r="K414" i="5"/>
  <c r="L414" i="5"/>
  <c r="A415" i="5"/>
  <c r="B415" i="5"/>
  <c r="C415" i="5"/>
  <c r="D415" i="5"/>
  <c r="F415" i="5"/>
  <c r="G415" i="5"/>
  <c r="H415" i="5"/>
  <c r="J415" i="5"/>
  <c r="K415" i="5"/>
  <c r="L415" i="5"/>
  <c r="A416" i="5"/>
  <c r="B416" i="5"/>
  <c r="C416" i="5"/>
  <c r="D416" i="5"/>
  <c r="G416" i="5"/>
  <c r="F416" i="5" s="1"/>
  <c r="H416" i="5"/>
  <c r="J416" i="5"/>
  <c r="K416" i="5"/>
  <c r="L416" i="5"/>
  <c r="A417" i="5"/>
  <c r="B417" i="5"/>
  <c r="C417" i="5"/>
  <c r="D417" i="5"/>
  <c r="F417" i="5"/>
  <c r="G417" i="5"/>
  <c r="H417" i="5"/>
  <c r="J417" i="5"/>
  <c r="K417" i="5"/>
  <c r="L417" i="5"/>
  <c r="A418" i="5"/>
  <c r="B418" i="5"/>
  <c r="C418" i="5"/>
  <c r="D418" i="5"/>
  <c r="G418" i="5"/>
  <c r="F418" i="5" s="1"/>
  <c r="H418" i="5"/>
  <c r="J418" i="5"/>
  <c r="K418" i="5"/>
  <c r="L418" i="5"/>
  <c r="A419" i="5"/>
  <c r="B419" i="5"/>
  <c r="C419" i="5"/>
  <c r="D419" i="5"/>
  <c r="F419" i="5"/>
  <c r="G419" i="5"/>
  <c r="H419" i="5"/>
  <c r="J419" i="5"/>
  <c r="K419" i="5"/>
  <c r="L419" i="5"/>
  <c r="A420" i="5"/>
  <c r="B420" i="5"/>
  <c r="C420" i="5"/>
  <c r="D420" i="5"/>
  <c r="G420" i="5"/>
  <c r="F420" i="5" s="1"/>
  <c r="H420" i="5"/>
  <c r="J420" i="5"/>
  <c r="K420" i="5"/>
  <c r="L420" i="5"/>
  <c r="A421" i="5"/>
  <c r="B421" i="5"/>
  <c r="C421" i="5"/>
  <c r="D421" i="5"/>
  <c r="F421" i="5"/>
  <c r="G421" i="5"/>
  <c r="H421" i="5"/>
  <c r="J421" i="5"/>
  <c r="K421" i="5"/>
  <c r="L421" i="5"/>
  <c r="A422" i="5"/>
  <c r="B422" i="5"/>
  <c r="C422" i="5"/>
  <c r="D422" i="5"/>
  <c r="G422" i="5"/>
  <c r="F422" i="5" s="1"/>
  <c r="H422" i="5"/>
  <c r="J422" i="5"/>
  <c r="K422" i="5"/>
  <c r="L422" i="5"/>
  <c r="A423" i="5"/>
  <c r="B423" i="5"/>
  <c r="C423" i="5"/>
  <c r="D423" i="5"/>
  <c r="F423" i="5"/>
  <c r="G423" i="5"/>
  <c r="H423" i="5"/>
  <c r="J423" i="5"/>
  <c r="K423" i="5"/>
  <c r="L423" i="5"/>
  <c r="A424" i="5"/>
  <c r="B424" i="5"/>
  <c r="C424" i="5"/>
  <c r="D424" i="5"/>
  <c r="G424" i="5"/>
  <c r="F424" i="5" s="1"/>
  <c r="H424" i="5"/>
  <c r="J424" i="5"/>
  <c r="K424" i="5"/>
  <c r="L424" i="5"/>
  <c r="A425" i="5"/>
  <c r="B425" i="5"/>
  <c r="C425" i="5"/>
  <c r="D425" i="5"/>
  <c r="F425" i="5"/>
  <c r="G425" i="5"/>
  <c r="H425" i="5"/>
  <c r="J425" i="5"/>
  <c r="K425" i="5"/>
  <c r="L425" i="5"/>
  <c r="A426" i="5"/>
  <c r="B426" i="5"/>
  <c r="C426" i="5"/>
  <c r="D426" i="5"/>
  <c r="G426" i="5"/>
  <c r="F426" i="5" s="1"/>
  <c r="H426" i="5"/>
  <c r="J426" i="5"/>
  <c r="K426" i="5"/>
  <c r="L426" i="5"/>
  <c r="A427" i="5"/>
  <c r="B427" i="5"/>
  <c r="C427" i="5"/>
  <c r="D427" i="5"/>
  <c r="F427" i="5"/>
  <c r="G427" i="5"/>
  <c r="H427" i="5"/>
  <c r="J427" i="5"/>
  <c r="K427" i="5"/>
  <c r="L427" i="5"/>
  <c r="A428" i="5"/>
  <c r="B428" i="5"/>
  <c r="C428" i="5"/>
  <c r="D428" i="5"/>
  <c r="G428" i="5"/>
  <c r="F428" i="5" s="1"/>
  <c r="H428" i="5"/>
  <c r="J428" i="5"/>
  <c r="K428" i="5"/>
  <c r="L428" i="5"/>
  <c r="A429" i="5"/>
  <c r="B429" i="5"/>
  <c r="C429" i="5"/>
  <c r="D429" i="5"/>
  <c r="F429" i="5"/>
  <c r="G429" i="5"/>
  <c r="H429" i="5"/>
  <c r="J429" i="5"/>
  <c r="K429" i="5"/>
  <c r="L429" i="5"/>
  <c r="A430" i="5"/>
  <c r="B430" i="5"/>
  <c r="C430" i="5"/>
  <c r="D430" i="5"/>
  <c r="G430" i="5"/>
  <c r="F430" i="5" s="1"/>
  <c r="H430" i="5"/>
  <c r="J430" i="5"/>
  <c r="K430" i="5"/>
  <c r="L430" i="5"/>
  <c r="A431" i="5"/>
  <c r="B431" i="5"/>
  <c r="C431" i="5"/>
  <c r="D431" i="5"/>
  <c r="F431" i="5"/>
  <c r="G431" i="5"/>
  <c r="H431" i="5"/>
  <c r="J431" i="5"/>
  <c r="K431" i="5"/>
  <c r="L431" i="5"/>
  <c r="A432" i="5"/>
  <c r="B432" i="5"/>
  <c r="C432" i="5"/>
  <c r="D432" i="5"/>
  <c r="G432" i="5"/>
  <c r="F432" i="5" s="1"/>
  <c r="H432" i="5"/>
  <c r="J432" i="5"/>
  <c r="K432" i="5"/>
  <c r="L432" i="5"/>
  <c r="A433" i="5"/>
  <c r="B433" i="5"/>
  <c r="C433" i="5"/>
  <c r="D433" i="5"/>
  <c r="F433" i="5"/>
  <c r="G433" i="5"/>
  <c r="H433" i="5"/>
  <c r="J433" i="5"/>
  <c r="K433" i="5"/>
  <c r="L433" i="5"/>
  <c r="A434" i="5"/>
  <c r="B434" i="5"/>
  <c r="C434" i="5"/>
  <c r="D434" i="5"/>
  <c r="G434" i="5"/>
  <c r="F434" i="5" s="1"/>
  <c r="H434" i="5"/>
  <c r="J434" i="5"/>
  <c r="K434" i="5"/>
  <c r="L434" i="5"/>
  <c r="A435" i="5"/>
  <c r="B435" i="5"/>
  <c r="C435" i="5"/>
  <c r="D435" i="5"/>
  <c r="F435" i="5"/>
  <c r="G435" i="5"/>
  <c r="H435" i="5"/>
  <c r="J435" i="5"/>
  <c r="K435" i="5"/>
  <c r="L435" i="5"/>
  <c r="A436" i="5"/>
  <c r="B436" i="5"/>
  <c r="C436" i="5"/>
  <c r="D436" i="5"/>
  <c r="G436" i="5"/>
  <c r="F436" i="5" s="1"/>
  <c r="H436" i="5"/>
  <c r="J436" i="5"/>
  <c r="K436" i="5"/>
  <c r="L436" i="5"/>
  <c r="A437" i="5"/>
  <c r="B437" i="5"/>
  <c r="C437" i="5"/>
  <c r="D437" i="5"/>
  <c r="F437" i="5"/>
  <c r="G437" i="5"/>
  <c r="H437" i="5"/>
  <c r="J437" i="5"/>
  <c r="K437" i="5"/>
  <c r="L437" i="5"/>
  <c r="A438" i="5"/>
  <c r="B438" i="5"/>
  <c r="C438" i="5"/>
  <c r="D438" i="5"/>
  <c r="G438" i="5"/>
  <c r="F438" i="5" s="1"/>
  <c r="H438" i="5"/>
  <c r="J438" i="5"/>
  <c r="K438" i="5"/>
  <c r="L438" i="5"/>
  <c r="A439" i="5"/>
  <c r="B439" i="5"/>
  <c r="C439" i="5"/>
  <c r="D439" i="5"/>
  <c r="F439" i="5"/>
  <c r="G439" i="5"/>
  <c r="H439" i="5"/>
  <c r="J439" i="5"/>
  <c r="K439" i="5"/>
  <c r="L439" i="5"/>
  <c r="A440" i="5"/>
  <c r="B440" i="5"/>
  <c r="C440" i="5"/>
  <c r="D440" i="5"/>
  <c r="G440" i="5"/>
  <c r="F440" i="5" s="1"/>
  <c r="H440" i="5"/>
  <c r="J440" i="5"/>
  <c r="K440" i="5"/>
  <c r="L440" i="5"/>
  <c r="A441" i="5"/>
  <c r="B441" i="5"/>
  <c r="C441" i="5"/>
  <c r="D441" i="5"/>
  <c r="F441" i="5"/>
  <c r="G441" i="5"/>
  <c r="H441" i="5"/>
  <c r="J441" i="5"/>
  <c r="K441" i="5"/>
  <c r="L441" i="5"/>
  <c r="A442" i="5"/>
  <c r="B442" i="5"/>
  <c r="C442" i="5"/>
  <c r="D442" i="5"/>
  <c r="G442" i="5"/>
  <c r="F442" i="5" s="1"/>
  <c r="H442" i="5"/>
  <c r="J442" i="5"/>
  <c r="K442" i="5"/>
  <c r="L442" i="5"/>
  <c r="A443" i="5"/>
  <c r="B443" i="5"/>
  <c r="C443" i="5"/>
  <c r="D443" i="5"/>
  <c r="F443" i="5"/>
  <c r="G443" i="5"/>
  <c r="H443" i="5"/>
  <c r="J443" i="5"/>
  <c r="K443" i="5"/>
  <c r="L443" i="5"/>
  <c r="A444" i="5"/>
  <c r="B444" i="5"/>
  <c r="C444" i="5"/>
  <c r="D444" i="5"/>
  <c r="G444" i="5"/>
  <c r="F444" i="5" s="1"/>
  <c r="H444" i="5"/>
  <c r="J444" i="5"/>
  <c r="K444" i="5"/>
  <c r="L444" i="5"/>
  <c r="A445" i="5"/>
  <c r="B445" i="5"/>
  <c r="C445" i="5"/>
  <c r="D445" i="5"/>
  <c r="F445" i="5"/>
  <c r="G445" i="5"/>
  <c r="H445" i="5"/>
  <c r="J445" i="5"/>
  <c r="K445" i="5"/>
  <c r="L445" i="5"/>
  <c r="A446" i="5"/>
  <c r="B446" i="5"/>
  <c r="C446" i="5"/>
  <c r="D446" i="5"/>
  <c r="G446" i="5"/>
  <c r="F446" i="5" s="1"/>
  <c r="H446" i="5"/>
  <c r="J446" i="5"/>
  <c r="K446" i="5"/>
  <c r="L446" i="5"/>
  <c r="A447" i="5"/>
  <c r="B447" i="5"/>
  <c r="C447" i="5"/>
  <c r="D447" i="5"/>
  <c r="F447" i="5"/>
  <c r="G447" i="5"/>
  <c r="H447" i="5"/>
  <c r="J447" i="5"/>
  <c r="K447" i="5"/>
  <c r="L447" i="5"/>
  <c r="A448" i="5"/>
  <c r="B448" i="5"/>
  <c r="C448" i="5"/>
  <c r="D448" i="5"/>
  <c r="G448" i="5"/>
  <c r="F448" i="5" s="1"/>
  <c r="H448" i="5"/>
  <c r="J448" i="5"/>
  <c r="K448" i="5"/>
  <c r="L448" i="5"/>
  <c r="D2" i="5"/>
  <c r="C2" i="5"/>
  <c r="B2" i="5"/>
  <c r="A2" i="5"/>
  <c r="L2" i="5"/>
  <c r="K2" i="5"/>
  <c r="J2" i="5"/>
  <c r="H2" i="5"/>
  <c r="G2" i="5"/>
  <c r="AQ3" i="4" l="1"/>
  <c r="AQ4" i="4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87" i="4"/>
  <c r="AQ88" i="4"/>
  <c r="AQ89" i="4"/>
  <c r="AQ90" i="4"/>
  <c r="AQ91" i="4"/>
  <c r="AQ92" i="4"/>
  <c r="AQ93" i="4"/>
  <c r="AQ94" i="4"/>
  <c r="AQ95" i="4"/>
  <c r="AQ96" i="4"/>
  <c r="AQ97" i="4"/>
  <c r="AQ98" i="4"/>
  <c r="AQ99" i="4"/>
  <c r="AQ100" i="4"/>
  <c r="AQ101" i="4"/>
  <c r="AQ102" i="4"/>
  <c r="AQ103" i="4"/>
  <c r="AQ104" i="4"/>
  <c r="AQ105" i="4"/>
  <c r="AQ106" i="4"/>
  <c r="AQ107" i="4"/>
  <c r="AQ108" i="4"/>
  <c r="AQ109" i="4"/>
  <c r="AQ110" i="4"/>
  <c r="AQ111" i="4"/>
  <c r="AQ112" i="4"/>
  <c r="AQ113" i="4"/>
  <c r="AQ114" i="4"/>
  <c r="AQ115" i="4"/>
  <c r="AQ116" i="4"/>
  <c r="AQ117" i="4"/>
  <c r="AQ118" i="4"/>
  <c r="AQ119" i="4"/>
  <c r="AQ120" i="4"/>
  <c r="AQ121" i="4"/>
  <c r="AQ122" i="4"/>
  <c r="AQ123" i="4"/>
  <c r="AQ124" i="4"/>
  <c r="AQ125" i="4"/>
  <c r="AQ126" i="4"/>
  <c r="AQ127" i="4"/>
  <c r="AQ128" i="4"/>
  <c r="AQ129" i="4"/>
  <c r="AQ130" i="4"/>
  <c r="AQ131" i="4"/>
  <c r="AQ132" i="4"/>
  <c r="AQ133" i="4"/>
  <c r="AQ134" i="4"/>
  <c r="AQ135" i="4"/>
  <c r="AQ136" i="4"/>
  <c r="AQ137" i="4"/>
  <c r="AQ138" i="4"/>
  <c r="AQ139" i="4"/>
  <c r="AQ140" i="4"/>
  <c r="AQ141" i="4"/>
  <c r="AQ142" i="4"/>
  <c r="AQ143" i="4"/>
  <c r="AQ144" i="4"/>
  <c r="AQ145" i="4"/>
  <c r="AQ146" i="4"/>
  <c r="AQ147" i="4"/>
  <c r="AQ148" i="4"/>
  <c r="AQ149" i="4"/>
  <c r="AQ150" i="4"/>
  <c r="AQ151" i="4"/>
  <c r="AQ152" i="4"/>
  <c r="AQ153" i="4"/>
  <c r="AQ154" i="4"/>
  <c r="AQ155" i="4"/>
  <c r="AQ156" i="4"/>
  <c r="AQ157" i="4"/>
  <c r="AQ158" i="4"/>
  <c r="AQ159" i="4"/>
  <c r="AQ160" i="4"/>
  <c r="AQ161" i="4"/>
  <c r="AQ162" i="4"/>
  <c r="AQ163" i="4"/>
  <c r="AQ164" i="4"/>
  <c r="AQ165" i="4"/>
  <c r="AQ166" i="4"/>
  <c r="AQ167" i="4"/>
  <c r="AQ168" i="4"/>
  <c r="AQ169" i="4"/>
  <c r="AQ170" i="4"/>
  <c r="AQ171" i="4"/>
  <c r="AQ172" i="4"/>
  <c r="AQ173" i="4"/>
  <c r="AQ174" i="4"/>
  <c r="AQ175" i="4"/>
  <c r="AQ176" i="4"/>
  <c r="AQ177" i="4"/>
  <c r="AQ178" i="4"/>
  <c r="AQ179" i="4"/>
  <c r="AQ180" i="4"/>
  <c r="AQ181" i="4"/>
  <c r="AQ182" i="4"/>
  <c r="AQ183" i="4"/>
  <c r="AQ184" i="4"/>
  <c r="AQ185" i="4"/>
  <c r="AQ186" i="4"/>
  <c r="AQ187" i="4"/>
  <c r="AQ188" i="4"/>
  <c r="AQ189" i="4"/>
  <c r="AQ190" i="4"/>
  <c r="AQ191" i="4"/>
  <c r="AQ192" i="4"/>
  <c r="AQ193" i="4"/>
  <c r="AQ194" i="4"/>
  <c r="AQ195" i="4"/>
  <c r="AQ196" i="4"/>
  <c r="AQ197" i="4"/>
  <c r="AQ198" i="4"/>
  <c r="AQ199" i="4"/>
  <c r="AQ200" i="4"/>
  <c r="AQ201" i="4"/>
  <c r="AQ202" i="4"/>
  <c r="AQ203" i="4"/>
  <c r="AQ204" i="4"/>
  <c r="AQ205" i="4"/>
  <c r="AQ206" i="4"/>
  <c r="AQ207" i="4"/>
  <c r="AQ208" i="4"/>
  <c r="AQ209" i="4"/>
  <c r="AQ210" i="4"/>
  <c r="AQ211" i="4"/>
  <c r="AQ212" i="4"/>
  <c r="AQ213" i="4"/>
  <c r="AQ214" i="4"/>
  <c r="AQ215" i="4"/>
  <c r="AQ216" i="4"/>
  <c r="AQ217" i="4"/>
  <c r="AQ218" i="4"/>
  <c r="AQ219" i="4"/>
  <c r="AQ220" i="4"/>
  <c r="AQ221" i="4"/>
  <c r="AQ222" i="4"/>
  <c r="AQ223" i="4"/>
  <c r="AQ224" i="4"/>
  <c r="AQ225" i="4"/>
  <c r="AQ226" i="4"/>
  <c r="AQ227" i="4"/>
  <c r="AQ228" i="4"/>
  <c r="AQ229" i="4"/>
  <c r="AQ230" i="4"/>
  <c r="AQ231" i="4"/>
  <c r="AQ232" i="4"/>
  <c r="AQ233" i="4"/>
  <c r="AQ234" i="4"/>
  <c r="AQ235" i="4"/>
  <c r="AQ236" i="4"/>
  <c r="AQ237" i="4"/>
  <c r="AQ238" i="4"/>
  <c r="AQ239" i="4"/>
  <c r="AQ240" i="4"/>
  <c r="AQ241" i="4"/>
  <c r="AQ242" i="4"/>
  <c r="AQ243" i="4"/>
  <c r="AQ244" i="4"/>
  <c r="AQ245" i="4"/>
  <c r="AQ246" i="4"/>
  <c r="AQ247" i="4"/>
  <c r="AQ248" i="4"/>
  <c r="AQ249" i="4"/>
  <c r="AQ250" i="4"/>
  <c r="AQ251" i="4"/>
  <c r="AQ252" i="4"/>
  <c r="AQ253" i="4"/>
  <c r="AQ254" i="4"/>
  <c r="AQ255" i="4"/>
  <c r="AQ256" i="4"/>
  <c r="AQ257" i="4"/>
  <c r="AQ258" i="4"/>
  <c r="AQ259" i="4"/>
  <c r="AQ260" i="4"/>
  <c r="AQ261" i="4"/>
  <c r="AQ262" i="4"/>
  <c r="AQ263" i="4"/>
  <c r="AQ264" i="4"/>
  <c r="AQ265" i="4"/>
  <c r="AQ266" i="4"/>
  <c r="AQ267" i="4"/>
  <c r="AQ268" i="4"/>
  <c r="AQ269" i="4"/>
  <c r="AQ270" i="4"/>
  <c r="AQ271" i="4"/>
  <c r="AQ272" i="4"/>
  <c r="AQ273" i="4"/>
  <c r="AQ274" i="4"/>
  <c r="AQ275" i="4"/>
  <c r="AQ276" i="4"/>
  <c r="AQ277" i="4"/>
  <c r="AQ278" i="4"/>
  <c r="AQ279" i="4"/>
  <c r="AQ280" i="4"/>
  <c r="AQ281" i="4"/>
  <c r="AQ282" i="4"/>
  <c r="AQ283" i="4"/>
  <c r="AQ284" i="4"/>
  <c r="AQ285" i="4"/>
  <c r="AQ286" i="4"/>
  <c r="AQ287" i="4"/>
  <c r="AQ288" i="4"/>
  <c r="AQ289" i="4"/>
  <c r="AQ290" i="4"/>
  <c r="AQ291" i="4"/>
  <c r="AQ292" i="4"/>
  <c r="AQ293" i="4"/>
  <c r="AQ294" i="4"/>
  <c r="AQ295" i="4"/>
  <c r="AQ296" i="4"/>
  <c r="AQ297" i="4"/>
  <c r="AQ298" i="4"/>
  <c r="AQ299" i="4"/>
  <c r="AQ300" i="4"/>
  <c r="AQ301" i="4"/>
  <c r="AQ302" i="4"/>
  <c r="AQ303" i="4"/>
  <c r="AQ304" i="4"/>
  <c r="AQ305" i="4"/>
  <c r="AQ306" i="4"/>
  <c r="AQ307" i="4"/>
  <c r="AQ308" i="4"/>
  <c r="AQ309" i="4"/>
  <c r="AQ310" i="4"/>
  <c r="AQ311" i="4"/>
  <c r="AQ312" i="4"/>
  <c r="AQ313" i="4"/>
  <c r="AQ314" i="4"/>
  <c r="AQ315" i="4"/>
  <c r="AQ316" i="4"/>
  <c r="AQ317" i="4"/>
  <c r="AQ318" i="4"/>
  <c r="AQ319" i="4"/>
  <c r="AQ320" i="4"/>
  <c r="AQ321" i="4"/>
  <c r="AQ322" i="4"/>
  <c r="AQ323" i="4"/>
  <c r="AQ324" i="4"/>
  <c r="AQ325" i="4"/>
  <c r="AQ326" i="4"/>
  <c r="AQ327" i="4"/>
  <c r="AQ328" i="4"/>
  <c r="AQ329" i="4"/>
  <c r="AQ330" i="4"/>
  <c r="AQ331" i="4"/>
  <c r="AQ332" i="4"/>
  <c r="AQ333" i="4"/>
  <c r="AQ334" i="4"/>
  <c r="AQ335" i="4"/>
  <c r="AQ336" i="4"/>
  <c r="AQ337" i="4"/>
  <c r="AQ338" i="4"/>
  <c r="AQ339" i="4"/>
  <c r="AQ340" i="4"/>
  <c r="AQ341" i="4"/>
  <c r="AQ342" i="4"/>
  <c r="AQ343" i="4"/>
  <c r="AQ344" i="4"/>
  <c r="AQ345" i="4"/>
  <c r="AQ346" i="4"/>
  <c r="AQ347" i="4"/>
  <c r="AQ348" i="4"/>
  <c r="AQ349" i="4"/>
  <c r="AQ350" i="4"/>
  <c r="AQ351" i="4"/>
  <c r="AQ352" i="4"/>
  <c r="AQ353" i="4"/>
  <c r="AQ354" i="4"/>
  <c r="AQ355" i="4"/>
  <c r="AQ356" i="4"/>
  <c r="AQ357" i="4"/>
  <c r="AQ358" i="4"/>
  <c r="AQ359" i="4"/>
  <c r="AQ360" i="4"/>
  <c r="AQ361" i="4"/>
  <c r="AQ362" i="4"/>
  <c r="AQ363" i="4"/>
  <c r="AQ364" i="4"/>
  <c r="AQ365" i="4"/>
  <c r="AQ366" i="4"/>
  <c r="AQ367" i="4"/>
  <c r="AQ368" i="4"/>
  <c r="AQ369" i="4"/>
  <c r="AQ370" i="4"/>
  <c r="AQ371" i="4"/>
  <c r="AQ372" i="4"/>
  <c r="AQ373" i="4"/>
  <c r="AQ374" i="4"/>
  <c r="AQ375" i="4"/>
  <c r="AQ376" i="4"/>
  <c r="AQ377" i="4"/>
  <c r="AQ378" i="4"/>
  <c r="AQ379" i="4"/>
  <c r="AQ380" i="4"/>
  <c r="AQ381" i="4"/>
  <c r="AQ382" i="4"/>
  <c r="AQ383" i="4"/>
  <c r="AQ384" i="4"/>
  <c r="AQ385" i="4"/>
  <c r="AQ386" i="4"/>
  <c r="AQ387" i="4"/>
  <c r="AQ388" i="4"/>
  <c r="AQ389" i="4"/>
  <c r="AQ390" i="4"/>
  <c r="AQ391" i="4"/>
  <c r="AQ392" i="4"/>
  <c r="AQ393" i="4"/>
  <c r="AQ394" i="4"/>
  <c r="AQ395" i="4"/>
  <c r="AQ396" i="4"/>
  <c r="AQ397" i="4"/>
  <c r="AQ398" i="4"/>
  <c r="AQ399" i="4"/>
  <c r="AQ400" i="4"/>
  <c r="AQ401" i="4"/>
  <c r="AQ402" i="4"/>
  <c r="AQ403" i="4"/>
  <c r="AQ404" i="4"/>
  <c r="AQ405" i="4"/>
  <c r="AQ406" i="4"/>
  <c r="AQ407" i="4"/>
  <c r="AQ408" i="4"/>
  <c r="AQ409" i="4"/>
  <c r="AQ410" i="4"/>
  <c r="AQ411" i="4"/>
  <c r="AQ412" i="4"/>
  <c r="AQ413" i="4"/>
  <c r="AQ414" i="4"/>
  <c r="AQ415" i="4"/>
  <c r="AQ416" i="4"/>
  <c r="AQ417" i="4"/>
  <c r="AQ418" i="4"/>
  <c r="AQ419" i="4"/>
  <c r="AQ420" i="4"/>
  <c r="AQ421" i="4"/>
  <c r="AQ422" i="4"/>
  <c r="AQ423" i="4"/>
  <c r="AQ424" i="4"/>
  <c r="AQ425" i="4"/>
  <c r="AQ426" i="4"/>
  <c r="AQ427" i="4"/>
  <c r="AQ428" i="4"/>
  <c r="AQ429" i="4"/>
  <c r="AQ430" i="4"/>
  <c r="AQ431" i="4"/>
  <c r="AQ432" i="4"/>
  <c r="AQ433" i="4"/>
  <c r="AQ434" i="4"/>
  <c r="AQ435" i="4"/>
  <c r="AQ436" i="4"/>
  <c r="AQ437" i="4"/>
  <c r="AQ438" i="4"/>
  <c r="AQ439" i="4"/>
  <c r="AQ440" i="4"/>
  <c r="AQ441" i="4"/>
  <c r="AQ442" i="4"/>
  <c r="AQ443" i="4"/>
  <c r="AQ444" i="4"/>
  <c r="AQ445" i="4"/>
  <c r="AQ446" i="4"/>
  <c r="AQ447" i="4"/>
  <c r="AQ448" i="4"/>
  <c r="AQ2" i="4"/>
  <c r="AP3" i="4"/>
  <c r="AP4" i="4"/>
  <c r="AP5" i="4"/>
  <c r="AP6" i="4"/>
  <c r="AP7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P49" i="4"/>
  <c r="AP50" i="4"/>
  <c r="AP51" i="4"/>
  <c r="AP52" i="4"/>
  <c r="AP53" i="4"/>
  <c r="AP54" i="4"/>
  <c r="AP55" i="4"/>
  <c r="AP56" i="4"/>
  <c r="AP57" i="4"/>
  <c r="AP58" i="4"/>
  <c r="AP59" i="4"/>
  <c r="AP60" i="4"/>
  <c r="AP61" i="4"/>
  <c r="AP62" i="4"/>
  <c r="AP63" i="4"/>
  <c r="AP64" i="4"/>
  <c r="AP65" i="4"/>
  <c r="AP66" i="4"/>
  <c r="AP67" i="4"/>
  <c r="AP68" i="4"/>
  <c r="AP69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93" i="4"/>
  <c r="AP94" i="4"/>
  <c r="AP95" i="4"/>
  <c r="AP96" i="4"/>
  <c r="AP97" i="4"/>
  <c r="AP98" i="4"/>
  <c r="AP99" i="4"/>
  <c r="AP100" i="4"/>
  <c r="AP101" i="4"/>
  <c r="AP102" i="4"/>
  <c r="AP103" i="4"/>
  <c r="AP104" i="4"/>
  <c r="AP105" i="4"/>
  <c r="AP106" i="4"/>
  <c r="AP107" i="4"/>
  <c r="AP108" i="4"/>
  <c r="AP109" i="4"/>
  <c r="AP110" i="4"/>
  <c r="AP111" i="4"/>
  <c r="AP112" i="4"/>
  <c r="AP113" i="4"/>
  <c r="AP114" i="4"/>
  <c r="AP115" i="4"/>
  <c r="AP116" i="4"/>
  <c r="AP117" i="4"/>
  <c r="AP118" i="4"/>
  <c r="AP119" i="4"/>
  <c r="AP120" i="4"/>
  <c r="AP121" i="4"/>
  <c r="AP122" i="4"/>
  <c r="AP123" i="4"/>
  <c r="AP124" i="4"/>
  <c r="AP125" i="4"/>
  <c r="AP126" i="4"/>
  <c r="AP127" i="4"/>
  <c r="AP128" i="4"/>
  <c r="AP129" i="4"/>
  <c r="AP130" i="4"/>
  <c r="AP131" i="4"/>
  <c r="AP132" i="4"/>
  <c r="AP133" i="4"/>
  <c r="AP134" i="4"/>
  <c r="AP135" i="4"/>
  <c r="AP136" i="4"/>
  <c r="AP137" i="4"/>
  <c r="AP138" i="4"/>
  <c r="AP139" i="4"/>
  <c r="AP140" i="4"/>
  <c r="AP141" i="4"/>
  <c r="AP142" i="4"/>
  <c r="AP143" i="4"/>
  <c r="AP144" i="4"/>
  <c r="AP145" i="4"/>
  <c r="AP146" i="4"/>
  <c r="AP147" i="4"/>
  <c r="AP148" i="4"/>
  <c r="AP149" i="4"/>
  <c r="AP150" i="4"/>
  <c r="AP151" i="4"/>
  <c r="AP152" i="4"/>
  <c r="AP153" i="4"/>
  <c r="AP154" i="4"/>
  <c r="AP155" i="4"/>
  <c r="AP156" i="4"/>
  <c r="AP157" i="4"/>
  <c r="AP158" i="4"/>
  <c r="AP159" i="4"/>
  <c r="AP160" i="4"/>
  <c r="AP161" i="4"/>
  <c r="AP162" i="4"/>
  <c r="AP163" i="4"/>
  <c r="AP164" i="4"/>
  <c r="AP165" i="4"/>
  <c r="AP166" i="4"/>
  <c r="AP167" i="4"/>
  <c r="AP168" i="4"/>
  <c r="AP169" i="4"/>
  <c r="AP170" i="4"/>
  <c r="AP171" i="4"/>
  <c r="AP172" i="4"/>
  <c r="AP173" i="4"/>
  <c r="AP174" i="4"/>
  <c r="AP175" i="4"/>
  <c r="AP176" i="4"/>
  <c r="AP177" i="4"/>
  <c r="AP178" i="4"/>
  <c r="AP179" i="4"/>
  <c r="AP180" i="4"/>
  <c r="AP181" i="4"/>
  <c r="AP182" i="4"/>
  <c r="AP183" i="4"/>
  <c r="AP184" i="4"/>
  <c r="AP185" i="4"/>
  <c r="AP186" i="4"/>
  <c r="AP187" i="4"/>
  <c r="AP188" i="4"/>
  <c r="AP189" i="4"/>
  <c r="AP190" i="4"/>
  <c r="AP191" i="4"/>
  <c r="AP192" i="4"/>
  <c r="AP193" i="4"/>
  <c r="AP194" i="4"/>
  <c r="AP195" i="4"/>
  <c r="AP196" i="4"/>
  <c r="AP197" i="4"/>
  <c r="AP198" i="4"/>
  <c r="AP199" i="4"/>
  <c r="AP200" i="4"/>
  <c r="AP201" i="4"/>
  <c r="AP202" i="4"/>
  <c r="AP203" i="4"/>
  <c r="AP204" i="4"/>
  <c r="AP205" i="4"/>
  <c r="AP206" i="4"/>
  <c r="AP207" i="4"/>
  <c r="AP208" i="4"/>
  <c r="AP209" i="4"/>
  <c r="AP210" i="4"/>
  <c r="AP211" i="4"/>
  <c r="AP212" i="4"/>
  <c r="AP213" i="4"/>
  <c r="AP214" i="4"/>
  <c r="AP215" i="4"/>
  <c r="AP216" i="4"/>
  <c r="AP217" i="4"/>
  <c r="AP218" i="4"/>
  <c r="AP219" i="4"/>
  <c r="AP220" i="4"/>
  <c r="AP221" i="4"/>
  <c r="AP222" i="4"/>
  <c r="AP223" i="4"/>
  <c r="AP224" i="4"/>
  <c r="AP225" i="4"/>
  <c r="AP226" i="4"/>
  <c r="AP227" i="4"/>
  <c r="AP228" i="4"/>
  <c r="AP229" i="4"/>
  <c r="AP230" i="4"/>
  <c r="AP231" i="4"/>
  <c r="AP232" i="4"/>
  <c r="AP233" i="4"/>
  <c r="AP234" i="4"/>
  <c r="AP235" i="4"/>
  <c r="AP236" i="4"/>
  <c r="AP237" i="4"/>
  <c r="AP238" i="4"/>
  <c r="AP239" i="4"/>
  <c r="AP240" i="4"/>
  <c r="AP241" i="4"/>
  <c r="AP242" i="4"/>
  <c r="AP243" i="4"/>
  <c r="AP244" i="4"/>
  <c r="AP245" i="4"/>
  <c r="AP246" i="4"/>
  <c r="AP247" i="4"/>
  <c r="AP248" i="4"/>
  <c r="AP249" i="4"/>
  <c r="AP250" i="4"/>
  <c r="AP251" i="4"/>
  <c r="AP252" i="4"/>
  <c r="AP253" i="4"/>
  <c r="AP254" i="4"/>
  <c r="AP255" i="4"/>
  <c r="AP256" i="4"/>
  <c r="AP257" i="4"/>
  <c r="AP258" i="4"/>
  <c r="AP259" i="4"/>
  <c r="AP260" i="4"/>
  <c r="AP261" i="4"/>
  <c r="AP262" i="4"/>
  <c r="AP263" i="4"/>
  <c r="AP264" i="4"/>
  <c r="AP265" i="4"/>
  <c r="AP266" i="4"/>
  <c r="AP267" i="4"/>
  <c r="AP268" i="4"/>
  <c r="AP269" i="4"/>
  <c r="AP270" i="4"/>
  <c r="AP271" i="4"/>
  <c r="AP272" i="4"/>
  <c r="AP273" i="4"/>
  <c r="AP274" i="4"/>
  <c r="AP275" i="4"/>
  <c r="AP276" i="4"/>
  <c r="AP277" i="4"/>
  <c r="AP278" i="4"/>
  <c r="AP279" i="4"/>
  <c r="AP280" i="4"/>
  <c r="AP281" i="4"/>
  <c r="AP282" i="4"/>
  <c r="AP283" i="4"/>
  <c r="AP284" i="4"/>
  <c r="AP285" i="4"/>
  <c r="AP286" i="4"/>
  <c r="AP287" i="4"/>
  <c r="AP288" i="4"/>
  <c r="AP289" i="4"/>
  <c r="AP290" i="4"/>
  <c r="AP291" i="4"/>
  <c r="AP292" i="4"/>
  <c r="AP293" i="4"/>
  <c r="AP294" i="4"/>
  <c r="AP295" i="4"/>
  <c r="AP296" i="4"/>
  <c r="AP297" i="4"/>
  <c r="AP298" i="4"/>
  <c r="AP299" i="4"/>
  <c r="AP300" i="4"/>
  <c r="AP301" i="4"/>
  <c r="AP302" i="4"/>
  <c r="AP303" i="4"/>
  <c r="AP304" i="4"/>
  <c r="AP305" i="4"/>
  <c r="AP306" i="4"/>
  <c r="AP307" i="4"/>
  <c r="AP308" i="4"/>
  <c r="AP309" i="4"/>
  <c r="AP310" i="4"/>
  <c r="AP311" i="4"/>
  <c r="AP312" i="4"/>
  <c r="AP313" i="4"/>
  <c r="AP314" i="4"/>
  <c r="AP315" i="4"/>
  <c r="AP316" i="4"/>
  <c r="AP317" i="4"/>
  <c r="AP318" i="4"/>
  <c r="AP319" i="4"/>
  <c r="AP320" i="4"/>
  <c r="AP321" i="4"/>
  <c r="AP322" i="4"/>
  <c r="AP323" i="4"/>
  <c r="AP324" i="4"/>
  <c r="AP325" i="4"/>
  <c r="AP326" i="4"/>
  <c r="AP327" i="4"/>
  <c r="AP328" i="4"/>
  <c r="AP329" i="4"/>
  <c r="AP330" i="4"/>
  <c r="AP331" i="4"/>
  <c r="AP332" i="4"/>
  <c r="AP333" i="4"/>
  <c r="AP334" i="4"/>
  <c r="AP335" i="4"/>
  <c r="AP336" i="4"/>
  <c r="AP337" i="4"/>
  <c r="AP338" i="4"/>
  <c r="AP339" i="4"/>
  <c r="AP340" i="4"/>
  <c r="AP341" i="4"/>
  <c r="AP342" i="4"/>
  <c r="AP343" i="4"/>
  <c r="AP344" i="4"/>
  <c r="AP345" i="4"/>
  <c r="AP346" i="4"/>
  <c r="AP347" i="4"/>
  <c r="AP348" i="4"/>
  <c r="AP349" i="4"/>
  <c r="AP350" i="4"/>
  <c r="AP351" i="4"/>
  <c r="AP352" i="4"/>
  <c r="AP353" i="4"/>
  <c r="AP354" i="4"/>
  <c r="AP355" i="4"/>
  <c r="AP356" i="4"/>
  <c r="AP357" i="4"/>
  <c r="AP358" i="4"/>
  <c r="AP359" i="4"/>
  <c r="AP360" i="4"/>
  <c r="AP361" i="4"/>
  <c r="AP362" i="4"/>
  <c r="AP363" i="4"/>
  <c r="AP364" i="4"/>
  <c r="AP365" i="4"/>
  <c r="AP366" i="4"/>
  <c r="AP367" i="4"/>
  <c r="AP368" i="4"/>
  <c r="AP369" i="4"/>
  <c r="AP370" i="4"/>
  <c r="AP371" i="4"/>
  <c r="AP372" i="4"/>
  <c r="AP373" i="4"/>
  <c r="AP374" i="4"/>
  <c r="AP375" i="4"/>
  <c r="AP376" i="4"/>
  <c r="AP377" i="4"/>
  <c r="AP378" i="4"/>
  <c r="AP379" i="4"/>
  <c r="AP380" i="4"/>
  <c r="AP381" i="4"/>
  <c r="AP382" i="4"/>
  <c r="AP383" i="4"/>
  <c r="AP384" i="4"/>
  <c r="AP385" i="4"/>
  <c r="AP386" i="4"/>
  <c r="AP387" i="4"/>
  <c r="AP388" i="4"/>
  <c r="AP389" i="4"/>
  <c r="AP390" i="4"/>
  <c r="AP391" i="4"/>
  <c r="AP392" i="4"/>
  <c r="AP393" i="4"/>
  <c r="AP394" i="4"/>
  <c r="AP395" i="4"/>
  <c r="AP396" i="4"/>
  <c r="AP397" i="4"/>
  <c r="AP398" i="4"/>
  <c r="AP399" i="4"/>
  <c r="AP400" i="4"/>
  <c r="AP401" i="4"/>
  <c r="AP402" i="4"/>
  <c r="AP403" i="4"/>
  <c r="AP404" i="4"/>
  <c r="AP405" i="4"/>
  <c r="AP406" i="4"/>
  <c r="AP407" i="4"/>
  <c r="AP408" i="4"/>
  <c r="AP409" i="4"/>
  <c r="AP410" i="4"/>
  <c r="AP411" i="4"/>
  <c r="AP412" i="4"/>
  <c r="AP413" i="4"/>
  <c r="AP414" i="4"/>
  <c r="AP415" i="4"/>
  <c r="AP416" i="4"/>
  <c r="AP417" i="4"/>
  <c r="AP418" i="4"/>
  <c r="AP419" i="4"/>
  <c r="AP420" i="4"/>
  <c r="AP421" i="4"/>
  <c r="AP422" i="4"/>
  <c r="AP423" i="4"/>
  <c r="AP424" i="4"/>
  <c r="AP425" i="4"/>
  <c r="AP426" i="4"/>
  <c r="AP427" i="4"/>
  <c r="AP428" i="4"/>
  <c r="AP429" i="4"/>
  <c r="AP430" i="4"/>
  <c r="AP431" i="4"/>
  <c r="AP432" i="4"/>
  <c r="AP433" i="4"/>
  <c r="AP434" i="4"/>
  <c r="AP435" i="4"/>
  <c r="AP436" i="4"/>
  <c r="AP437" i="4"/>
  <c r="AP438" i="4"/>
  <c r="AP439" i="4"/>
  <c r="AP440" i="4"/>
  <c r="AP441" i="4"/>
  <c r="AP442" i="4"/>
  <c r="AP443" i="4"/>
  <c r="AP444" i="4"/>
  <c r="AP445" i="4"/>
  <c r="AP446" i="4"/>
  <c r="AP447" i="4"/>
  <c r="AP448" i="4"/>
  <c r="AP2" i="4"/>
  <c r="AO3" i="4"/>
  <c r="X174" i="5" l="1"/>
  <c r="N177" i="5"/>
  <c r="X178" i="5"/>
  <c r="X181" i="5"/>
  <c r="X182" i="5"/>
  <c r="X185" i="5"/>
  <c r="X186" i="5"/>
  <c r="X190" i="5"/>
  <c r="N193" i="5"/>
  <c r="X194" i="5"/>
  <c r="X197" i="5"/>
  <c r="X198" i="5"/>
  <c r="X201" i="5"/>
  <c r="X209" i="5"/>
  <c r="N214" i="5"/>
  <c r="X217" i="5"/>
  <c r="X218" i="5"/>
  <c r="N221" i="5"/>
  <c r="N222" i="5"/>
  <c r="X225" i="5"/>
  <c r="X226" i="5"/>
  <c r="X229" i="5"/>
  <c r="N232" i="5"/>
  <c r="N233" i="5"/>
  <c r="X234" i="5"/>
  <c r="N236" i="5"/>
  <c r="X237" i="5"/>
  <c r="X238" i="5"/>
  <c r="N240" i="5"/>
  <c r="X241" i="5"/>
  <c r="X242" i="5"/>
  <c r="X244" i="5"/>
  <c r="X246" i="5"/>
  <c r="X248" i="5"/>
  <c r="N249" i="5"/>
  <c r="N250" i="5"/>
  <c r="X252" i="5"/>
  <c r="N253" i="5"/>
  <c r="X254" i="5"/>
  <c r="X256" i="5"/>
  <c r="X262" i="5"/>
  <c r="X270" i="5"/>
  <c r="N278" i="5"/>
  <c r="X280" i="5"/>
  <c r="X281" i="5"/>
  <c r="X282" i="5"/>
  <c r="X285" i="5"/>
  <c r="X286" i="5"/>
  <c r="X290" i="5"/>
  <c r="X292" i="5"/>
  <c r="V292" i="5" s="1"/>
  <c r="X294" i="5"/>
  <c r="X298" i="5"/>
  <c r="N301" i="5"/>
  <c r="N302" i="5"/>
  <c r="N305" i="5"/>
  <c r="N306" i="5"/>
  <c r="N309" i="5"/>
  <c r="N310" i="5"/>
  <c r="N313" i="5"/>
  <c r="N314" i="5"/>
  <c r="X316" i="5"/>
  <c r="X317" i="5"/>
  <c r="X318" i="5"/>
  <c r="N320" i="5"/>
  <c r="N321" i="5"/>
  <c r="N322" i="5"/>
  <c r="N324" i="5"/>
  <c r="N325" i="5"/>
  <c r="X328" i="5"/>
  <c r="N329" i="5"/>
  <c r="N330" i="5"/>
  <c r="N333" i="5"/>
  <c r="X337" i="5"/>
  <c r="X338" i="5"/>
  <c r="X339" i="5"/>
  <c r="N341" i="5"/>
  <c r="X342" i="5"/>
  <c r="X344" i="5"/>
  <c r="V344" i="5" s="1"/>
  <c r="X345" i="5"/>
  <c r="N346" i="5"/>
  <c r="N347" i="5"/>
  <c r="X349" i="5"/>
  <c r="N350" i="5"/>
  <c r="N351" i="5"/>
  <c r="X353" i="5"/>
  <c r="N354" i="5"/>
  <c r="X360" i="5"/>
  <c r="X362" i="5"/>
  <c r="X363" i="5"/>
  <c r="X364" i="5"/>
  <c r="X370" i="5"/>
  <c r="X371" i="5"/>
  <c r="X373" i="5"/>
  <c r="X376" i="5"/>
  <c r="N377" i="5"/>
  <c r="N378" i="5"/>
  <c r="X380" i="5"/>
  <c r="V380" i="5" s="1"/>
  <c r="X382" i="5"/>
  <c r="X383" i="5"/>
  <c r="X384" i="5"/>
  <c r="X386" i="5"/>
  <c r="X388" i="5"/>
  <c r="X390" i="5"/>
  <c r="X391" i="5"/>
  <c r="X394" i="5"/>
  <c r="X400" i="5"/>
  <c r="V400" i="5" s="1"/>
  <c r="X401" i="5"/>
  <c r="X404" i="5"/>
  <c r="N405" i="5"/>
  <c r="X409" i="5"/>
  <c r="N410" i="5"/>
  <c r="X412" i="5"/>
  <c r="N413" i="5"/>
  <c r="X414" i="5"/>
  <c r="N415" i="5"/>
  <c r="X418" i="5"/>
  <c r="X419" i="5"/>
  <c r="X421" i="5"/>
  <c r="N426" i="5"/>
  <c r="N430" i="5"/>
  <c r="N432" i="5"/>
  <c r="X433" i="5"/>
  <c r="X434" i="5"/>
  <c r="N435" i="5"/>
  <c r="X437" i="5"/>
  <c r="N445" i="5"/>
  <c r="N446" i="5"/>
  <c r="X447" i="5"/>
  <c r="F2" i="5"/>
  <c r="T448" i="5"/>
  <c r="S448" i="5"/>
  <c r="W448" i="5" s="1"/>
  <c r="P448" i="5"/>
  <c r="T447" i="5"/>
  <c r="S447" i="5"/>
  <c r="P447" i="5"/>
  <c r="N447" i="5"/>
  <c r="T446" i="5"/>
  <c r="S446" i="5"/>
  <c r="W446" i="5" s="1"/>
  <c r="P446" i="5"/>
  <c r="X445" i="5"/>
  <c r="T445" i="5"/>
  <c r="S445" i="5"/>
  <c r="W445" i="5" s="1"/>
  <c r="P445" i="5"/>
  <c r="T444" i="5"/>
  <c r="S444" i="5"/>
  <c r="W444" i="5" s="1"/>
  <c r="Z444" i="5" s="1"/>
  <c r="P444" i="5"/>
  <c r="X443" i="5"/>
  <c r="T443" i="5"/>
  <c r="S443" i="5"/>
  <c r="W443" i="5" s="1"/>
  <c r="P443" i="5"/>
  <c r="N443" i="5"/>
  <c r="T442" i="5"/>
  <c r="S442" i="5"/>
  <c r="W442" i="5" s="1"/>
  <c r="P442" i="5"/>
  <c r="T441" i="5"/>
  <c r="S441" i="5"/>
  <c r="W441" i="5" s="1"/>
  <c r="Z441" i="5" s="1"/>
  <c r="P441" i="5"/>
  <c r="T440" i="5"/>
  <c r="S440" i="5"/>
  <c r="W440" i="5" s="1"/>
  <c r="P440" i="5"/>
  <c r="X439" i="5"/>
  <c r="T439" i="5"/>
  <c r="S439" i="5"/>
  <c r="W439" i="5" s="1"/>
  <c r="P439" i="5"/>
  <c r="N439" i="5"/>
  <c r="T438" i="5"/>
  <c r="S438" i="5"/>
  <c r="P438" i="5"/>
  <c r="T437" i="5"/>
  <c r="S437" i="5"/>
  <c r="P437" i="5"/>
  <c r="T436" i="5"/>
  <c r="S436" i="5"/>
  <c r="P436" i="5"/>
  <c r="X435" i="5"/>
  <c r="T435" i="5"/>
  <c r="S435" i="5"/>
  <c r="P435" i="5"/>
  <c r="T434" i="5"/>
  <c r="S434" i="5"/>
  <c r="W434" i="5" s="1"/>
  <c r="Z434" i="5" s="1"/>
  <c r="P434" i="5"/>
  <c r="W433" i="5"/>
  <c r="Z433" i="5" s="1"/>
  <c r="T433" i="5"/>
  <c r="S433" i="5"/>
  <c r="P433" i="5"/>
  <c r="W432" i="5"/>
  <c r="T432" i="5"/>
  <c r="S432" i="5"/>
  <c r="P432" i="5"/>
  <c r="X431" i="5"/>
  <c r="T431" i="5"/>
  <c r="S431" i="5"/>
  <c r="W431" i="5" s="1"/>
  <c r="Z431" i="5" s="1"/>
  <c r="P431" i="5"/>
  <c r="N431" i="5"/>
  <c r="T430" i="5"/>
  <c r="S430" i="5"/>
  <c r="W430" i="5" s="1"/>
  <c r="Z430" i="5" s="1"/>
  <c r="P430" i="5"/>
  <c r="T429" i="5"/>
  <c r="S429" i="5"/>
  <c r="W429" i="5" s="1"/>
  <c r="P429" i="5"/>
  <c r="T428" i="5"/>
  <c r="S428" i="5"/>
  <c r="W428" i="5" s="1"/>
  <c r="P428" i="5"/>
  <c r="T427" i="5"/>
  <c r="S427" i="5"/>
  <c r="W427" i="5" s="1"/>
  <c r="P427" i="5"/>
  <c r="T426" i="5"/>
  <c r="S426" i="5"/>
  <c r="W426" i="5" s="1"/>
  <c r="Z426" i="5" s="1"/>
  <c r="P426" i="5"/>
  <c r="T425" i="5"/>
  <c r="S425" i="5"/>
  <c r="W425" i="5" s="1"/>
  <c r="P425" i="5"/>
  <c r="T424" i="5"/>
  <c r="S424" i="5"/>
  <c r="W424" i="5" s="1"/>
  <c r="P424" i="5"/>
  <c r="X423" i="5"/>
  <c r="T423" i="5"/>
  <c r="V423" i="5" s="1"/>
  <c r="S423" i="5"/>
  <c r="W423" i="5" s="1"/>
  <c r="P423" i="5"/>
  <c r="N423" i="5"/>
  <c r="T422" i="5"/>
  <c r="S422" i="5"/>
  <c r="W422" i="5" s="1"/>
  <c r="P422" i="5"/>
  <c r="T421" i="5"/>
  <c r="S421" i="5"/>
  <c r="W421" i="5" s="1"/>
  <c r="P421" i="5"/>
  <c r="N421" i="5"/>
  <c r="T420" i="5"/>
  <c r="S420" i="5"/>
  <c r="W420" i="5" s="1"/>
  <c r="P420" i="5"/>
  <c r="T419" i="5"/>
  <c r="S419" i="5"/>
  <c r="W419" i="5" s="1"/>
  <c r="P419" i="5"/>
  <c r="N419" i="5"/>
  <c r="T418" i="5"/>
  <c r="S418" i="5"/>
  <c r="W418" i="5" s="1"/>
  <c r="P418" i="5"/>
  <c r="T417" i="5"/>
  <c r="S417" i="5"/>
  <c r="W417" i="5" s="1"/>
  <c r="P417" i="5"/>
  <c r="T416" i="5"/>
  <c r="S416" i="5"/>
  <c r="W416" i="5" s="1"/>
  <c r="P416" i="5"/>
  <c r="X415" i="5"/>
  <c r="T415" i="5"/>
  <c r="S415" i="5"/>
  <c r="W415" i="5" s="1"/>
  <c r="P415" i="5"/>
  <c r="T414" i="5"/>
  <c r="S414" i="5"/>
  <c r="W414" i="5" s="1"/>
  <c r="P414" i="5"/>
  <c r="T413" i="5"/>
  <c r="S413" i="5"/>
  <c r="W413" i="5" s="1"/>
  <c r="Z413" i="5" s="1"/>
  <c r="P413" i="5"/>
  <c r="T412" i="5"/>
  <c r="S412" i="5"/>
  <c r="W412" i="5" s="1"/>
  <c r="P412" i="5"/>
  <c r="X411" i="5"/>
  <c r="W411" i="5"/>
  <c r="T411" i="5"/>
  <c r="S411" i="5"/>
  <c r="P411" i="5"/>
  <c r="N411" i="5"/>
  <c r="X410" i="5"/>
  <c r="T410" i="5"/>
  <c r="S410" i="5"/>
  <c r="W410" i="5" s="1"/>
  <c r="P410" i="5"/>
  <c r="T409" i="5"/>
  <c r="S409" i="5"/>
  <c r="W409" i="5" s="1"/>
  <c r="P409" i="5"/>
  <c r="T408" i="5"/>
  <c r="S408" i="5"/>
  <c r="W408" i="5" s="1"/>
  <c r="P408" i="5"/>
  <c r="X407" i="5"/>
  <c r="W407" i="5"/>
  <c r="T407" i="5"/>
  <c r="S407" i="5"/>
  <c r="P407" i="5"/>
  <c r="N407" i="5"/>
  <c r="T406" i="5"/>
  <c r="S406" i="5"/>
  <c r="W406" i="5" s="1"/>
  <c r="P406" i="5"/>
  <c r="X405" i="5"/>
  <c r="T405" i="5"/>
  <c r="S405" i="5"/>
  <c r="W405" i="5" s="1"/>
  <c r="P405" i="5"/>
  <c r="V404" i="5"/>
  <c r="T404" i="5"/>
  <c r="S404" i="5"/>
  <c r="P404" i="5"/>
  <c r="N404" i="5"/>
  <c r="X403" i="5"/>
  <c r="T403" i="5"/>
  <c r="S403" i="5"/>
  <c r="P403" i="5"/>
  <c r="N403" i="5"/>
  <c r="T402" i="5"/>
  <c r="S402" i="5"/>
  <c r="P402" i="5"/>
  <c r="V401" i="5"/>
  <c r="T401" i="5"/>
  <c r="S401" i="5"/>
  <c r="W401" i="5" s="1"/>
  <c r="P401" i="5"/>
  <c r="N401" i="5"/>
  <c r="T400" i="5"/>
  <c r="S400" i="5"/>
  <c r="P400" i="5"/>
  <c r="X399" i="5"/>
  <c r="T399" i="5"/>
  <c r="S399" i="5"/>
  <c r="P399" i="5"/>
  <c r="N399" i="5"/>
  <c r="X398" i="5"/>
  <c r="T398" i="5"/>
  <c r="S398" i="5"/>
  <c r="W398" i="5" s="1"/>
  <c r="P398" i="5"/>
  <c r="N398" i="5"/>
  <c r="T397" i="5"/>
  <c r="S397" i="5"/>
  <c r="W397" i="5" s="1"/>
  <c r="P397" i="5"/>
  <c r="T396" i="5"/>
  <c r="S396" i="5"/>
  <c r="W396" i="5" s="1"/>
  <c r="P396" i="5"/>
  <c r="X395" i="5"/>
  <c r="T395" i="5"/>
  <c r="S395" i="5"/>
  <c r="W395" i="5" s="1"/>
  <c r="Z395" i="5" s="1"/>
  <c r="P395" i="5"/>
  <c r="N395" i="5"/>
  <c r="T394" i="5"/>
  <c r="S394" i="5"/>
  <c r="W394" i="5" s="1"/>
  <c r="P394" i="5"/>
  <c r="X393" i="5"/>
  <c r="T393" i="5"/>
  <c r="S393" i="5"/>
  <c r="P393" i="5"/>
  <c r="N393" i="5"/>
  <c r="T392" i="5"/>
  <c r="S392" i="5"/>
  <c r="P392" i="5"/>
  <c r="T391" i="5"/>
  <c r="V391" i="5" s="1"/>
  <c r="S391" i="5"/>
  <c r="W391" i="5" s="1"/>
  <c r="Z391" i="5" s="1"/>
  <c r="P391" i="5"/>
  <c r="N391" i="5"/>
  <c r="T390" i="5"/>
  <c r="S390" i="5"/>
  <c r="W390" i="5" s="1"/>
  <c r="Z390" i="5" s="1"/>
  <c r="P390" i="5"/>
  <c r="N390" i="5"/>
  <c r="T389" i="5"/>
  <c r="S389" i="5"/>
  <c r="P389" i="5"/>
  <c r="T388" i="5"/>
  <c r="S388" i="5"/>
  <c r="P388" i="5"/>
  <c r="X387" i="5"/>
  <c r="T387" i="5"/>
  <c r="S387" i="5"/>
  <c r="W387" i="5" s="1"/>
  <c r="Z387" i="5" s="1"/>
  <c r="P387" i="5"/>
  <c r="N387" i="5"/>
  <c r="T386" i="5"/>
  <c r="S386" i="5"/>
  <c r="W386" i="5" s="1"/>
  <c r="Z386" i="5" s="1"/>
  <c r="P386" i="5"/>
  <c r="X385" i="5"/>
  <c r="T385" i="5"/>
  <c r="S385" i="5"/>
  <c r="P385" i="5"/>
  <c r="N385" i="5"/>
  <c r="T384" i="5"/>
  <c r="S384" i="5"/>
  <c r="P384" i="5"/>
  <c r="T383" i="5"/>
  <c r="V383" i="5" s="1"/>
  <c r="S383" i="5"/>
  <c r="W383" i="5" s="1"/>
  <c r="Z383" i="5" s="1"/>
  <c r="P383" i="5"/>
  <c r="N383" i="5"/>
  <c r="T382" i="5"/>
  <c r="S382" i="5"/>
  <c r="W382" i="5" s="1"/>
  <c r="Z382" i="5" s="1"/>
  <c r="P382" i="5"/>
  <c r="N382" i="5"/>
  <c r="T381" i="5"/>
  <c r="S381" i="5"/>
  <c r="W381" i="5" s="1"/>
  <c r="P381" i="5"/>
  <c r="W380" i="5"/>
  <c r="T380" i="5"/>
  <c r="S380" i="5"/>
  <c r="P380" i="5"/>
  <c r="X379" i="5"/>
  <c r="T379" i="5"/>
  <c r="S379" i="5"/>
  <c r="P379" i="5"/>
  <c r="N379" i="5"/>
  <c r="X378" i="5"/>
  <c r="T378" i="5"/>
  <c r="S378" i="5"/>
  <c r="W378" i="5" s="1"/>
  <c r="Z378" i="5" s="1"/>
  <c r="P378" i="5"/>
  <c r="T377" i="5"/>
  <c r="S377" i="5"/>
  <c r="W377" i="5" s="1"/>
  <c r="P377" i="5"/>
  <c r="W376" i="5"/>
  <c r="T376" i="5"/>
  <c r="S376" i="5"/>
  <c r="P376" i="5"/>
  <c r="N376" i="5"/>
  <c r="X375" i="5"/>
  <c r="T375" i="5"/>
  <c r="S375" i="5"/>
  <c r="W375" i="5" s="1"/>
  <c r="P375" i="5"/>
  <c r="N375" i="5"/>
  <c r="T374" i="5"/>
  <c r="S374" i="5"/>
  <c r="W374" i="5" s="1"/>
  <c r="P374" i="5"/>
  <c r="T373" i="5"/>
  <c r="S373" i="5"/>
  <c r="W373" i="5" s="1"/>
  <c r="P373" i="5"/>
  <c r="N373" i="5"/>
  <c r="T372" i="5"/>
  <c r="S372" i="5"/>
  <c r="W372" i="5" s="1"/>
  <c r="Z372" i="5" s="1"/>
  <c r="P372" i="5"/>
  <c r="U371" i="5"/>
  <c r="T371" i="5"/>
  <c r="S371" i="5"/>
  <c r="W371" i="5" s="1"/>
  <c r="P371" i="5"/>
  <c r="N371" i="5"/>
  <c r="T370" i="5"/>
  <c r="S370" i="5"/>
  <c r="W370" i="5" s="1"/>
  <c r="P370" i="5"/>
  <c r="T369" i="5"/>
  <c r="S369" i="5"/>
  <c r="W369" i="5" s="1"/>
  <c r="P369" i="5"/>
  <c r="T368" i="5"/>
  <c r="S368" i="5"/>
  <c r="W368" i="5" s="1"/>
  <c r="P368" i="5"/>
  <c r="X367" i="5"/>
  <c r="T367" i="5"/>
  <c r="S367" i="5"/>
  <c r="W367" i="5" s="1"/>
  <c r="P367" i="5"/>
  <c r="N367" i="5"/>
  <c r="T366" i="5"/>
  <c r="S366" i="5"/>
  <c r="W366" i="5" s="1"/>
  <c r="P366" i="5"/>
  <c r="X365" i="5"/>
  <c r="T365" i="5"/>
  <c r="S365" i="5"/>
  <c r="W365" i="5" s="1"/>
  <c r="P365" i="5"/>
  <c r="N365" i="5"/>
  <c r="T364" i="5"/>
  <c r="S364" i="5"/>
  <c r="W364" i="5" s="1"/>
  <c r="P364" i="5"/>
  <c r="T363" i="5"/>
  <c r="S363" i="5"/>
  <c r="W363" i="5" s="1"/>
  <c r="P363" i="5"/>
  <c r="N363" i="5"/>
  <c r="T362" i="5"/>
  <c r="S362" i="5"/>
  <c r="W362" i="5" s="1"/>
  <c r="P362" i="5"/>
  <c r="T361" i="5"/>
  <c r="S361" i="5"/>
  <c r="W361" i="5" s="1"/>
  <c r="Z361" i="5" s="1"/>
  <c r="P361" i="5"/>
  <c r="T360" i="5"/>
  <c r="S360" i="5"/>
  <c r="W360" i="5" s="1"/>
  <c r="Z360" i="5" s="1"/>
  <c r="P360" i="5"/>
  <c r="X359" i="5"/>
  <c r="U359" i="5" s="1"/>
  <c r="T359" i="5"/>
  <c r="S359" i="5"/>
  <c r="W359" i="5" s="1"/>
  <c r="P359" i="5"/>
  <c r="N359" i="5"/>
  <c r="T358" i="5"/>
  <c r="S358" i="5"/>
  <c r="W358" i="5" s="1"/>
  <c r="P358" i="5"/>
  <c r="X357" i="5"/>
  <c r="T357" i="5"/>
  <c r="S357" i="5"/>
  <c r="W357" i="5" s="1"/>
  <c r="P357" i="5"/>
  <c r="N357" i="5"/>
  <c r="T356" i="5"/>
  <c r="S356" i="5"/>
  <c r="W356" i="5" s="1"/>
  <c r="P356" i="5"/>
  <c r="X355" i="5"/>
  <c r="T355" i="5"/>
  <c r="S355" i="5"/>
  <c r="W355" i="5" s="1"/>
  <c r="Z355" i="5" s="1"/>
  <c r="P355" i="5"/>
  <c r="N355" i="5"/>
  <c r="X354" i="5"/>
  <c r="T354" i="5"/>
  <c r="S354" i="5"/>
  <c r="W354" i="5" s="1"/>
  <c r="P354" i="5"/>
  <c r="T353" i="5"/>
  <c r="S353" i="5"/>
  <c r="W353" i="5" s="1"/>
  <c r="P353" i="5"/>
  <c r="T352" i="5"/>
  <c r="S352" i="5"/>
  <c r="P352" i="5"/>
  <c r="X351" i="5"/>
  <c r="U351" i="5" s="1"/>
  <c r="T351" i="5"/>
  <c r="S351" i="5"/>
  <c r="P351" i="5"/>
  <c r="X350" i="5"/>
  <c r="T350" i="5"/>
  <c r="S350" i="5"/>
  <c r="P350" i="5"/>
  <c r="T349" i="5"/>
  <c r="S349" i="5"/>
  <c r="P349" i="5"/>
  <c r="T348" i="5"/>
  <c r="S348" i="5"/>
  <c r="P348" i="5"/>
  <c r="X347" i="5"/>
  <c r="V347" i="5" s="1"/>
  <c r="T347" i="5"/>
  <c r="S347" i="5"/>
  <c r="P347" i="5"/>
  <c r="T346" i="5"/>
  <c r="S346" i="5"/>
  <c r="P346" i="5"/>
  <c r="T345" i="5"/>
  <c r="S345" i="5"/>
  <c r="P345" i="5"/>
  <c r="T344" i="5"/>
  <c r="S344" i="5"/>
  <c r="P344" i="5"/>
  <c r="X343" i="5"/>
  <c r="T343" i="5"/>
  <c r="S343" i="5"/>
  <c r="P343" i="5"/>
  <c r="N343" i="5"/>
  <c r="T342" i="5"/>
  <c r="S342" i="5"/>
  <c r="P342" i="5"/>
  <c r="X341" i="5"/>
  <c r="T341" i="5"/>
  <c r="S341" i="5"/>
  <c r="P341" i="5"/>
  <c r="T340" i="5"/>
  <c r="S340" i="5"/>
  <c r="P340" i="5"/>
  <c r="V339" i="5"/>
  <c r="T339" i="5"/>
  <c r="S339" i="5"/>
  <c r="U339" i="5" s="1"/>
  <c r="P339" i="5"/>
  <c r="N339" i="5"/>
  <c r="T338" i="5"/>
  <c r="S338" i="5"/>
  <c r="P338" i="5"/>
  <c r="T337" i="5"/>
  <c r="S337" i="5"/>
  <c r="P337" i="5"/>
  <c r="N337" i="5"/>
  <c r="T336" i="5"/>
  <c r="S336" i="5"/>
  <c r="W336" i="5" s="1"/>
  <c r="P336" i="5"/>
  <c r="X335" i="5"/>
  <c r="T335" i="5"/>
  <c r="S335" i="5"/>
  <c r="P335" i="5"/>
  <c r="N335" i="5"/>
  <c r="T334" i="5"/>
  <c r="S334" i="5"/>
  <c r="W334" i="5" s="1"/>
  <c r="P334" i="5"/>
  <c r="X333" i="5"/>
  <c r="U333" i="5" s="1"/>
  <c r="T333" i="5"/>
  <c r="Z333" i="5" s="1"/>
  <c r="S333" i="5"/>
  <c r="W333" i="5" s="1"/>
  <c r="P333" i="5"/>
  <c r="T332" i="5"/>
  <c r="S332" i="5"/>
  <c r="W332" i="5" s="1"/>
  <c r="P332" i="5"/>
  <c r="Z331" i="5"/>
  <c r="X331" i="5"/>
  <c r="T331" i="5"/>
  <c r="S331" i="5"/>
  <c r="W331" i="5" s="1"/>
  <c r="P331" i="5"/>
  <c r="N331" i="5"/>
  <c r="X330" i="5"/>
  <c r="T330" i="5"/>
  <c r="S330" i="5"/>
  <c r="W330" i="5" s="1"/>
  <c r="P330" i="5"/>
  <c r="T329" i="5"/>
  <c r="S329" i="5"/>
  <c r="W329" i="5" s="1"/>
  <c r="P329" i="5"/>
  <c r="T328" i="5"/>
  <c r="V328" i="5" s="1"/>
  <c r="S328" i="5"/>
  <c r="W328" i="5" s="1"/>
  <c r="P328" i="5"/>
  <c r="X327" i="5"/>
  <c r="U327" i="5" s="1"/>
  <c r="T327" i="5"/>
  <c r="S327" i="5"/>
  <c r="W327" i="5" s="1"/>
  <c r="P327" i="5"/>
  <c r="N327" i="5"/>
  <c r="T326" i="5"/>
  <c r="S326" i="5"/>
  <c r="W326" i="5" s="1"/>
  <c r="P326" i="5"/>
  <c r="Z325" i="5"/>
  <c r="T325" i="5"/>
  <c r="S325" i="5"/>
  <c r="W325" i="5" s="1"/>
  <c r="P325" i="5"/>
  <c r="X324" i="5"/>
  <c r="U324" i="5" s="1"/>
  <c r="T324" i="5"/>
  <c r="S324" i="5"/>
  <c r="W324" i="5" s="1"/>
  <c r="P324" i="5"/>
  <c r="X323" i="5"/>
  <c r="U323" i="5" s="1"/>
  <c r="T323" i="5"/>
  <c r="Z323" i="5" s="1"/>
  <c r="S323" i="5"/>
  <c r="W323" i="5" s="1"/>
  <c r="P323" i="5"/>
  <c r="N323" i="5"/>
  <c r="T322" i="5"/>
  <c r="S322" i="5"/>
  <c r="W322" i="5" s="1"/>
  <c r="P322" i="5"/>
  <c r="X321" i="5"/>
  <c r="U321" i="5" s="1"/>
  <c r="T321" i="5"/>
  <c r="S321" i="5"/>
  <c r="W321" i="5" s="1"/>
  <c r="P321" i="5"/>
  <c r="X320" i="5"/>
  <c r="T320" i="5"/>
  <c r="S320" i="5"/>
  <c r="P320" i="5"/>
  <c r="X319" i="5"/>
  <c r="T319" i="5"/>
  <c r="S319" i="5"/>
  <c r="P319" i="5"/>
  <c r="N319" i="5"/>
  <c r="T318" i="5"/>
  <c r="S318" i="5"/>
  <c r="W318" i="5" s="1"/>
  <c r="P318" i="5"/>
  <c r="N318" i="5"/>
  <c r="T317" i="5"/>
  <c r="S317" i="5"/>
  <c r="W317" i="5" s="1"/>
  <c r="Z317" i="5" s="1"/>
  <c r="P317" i="5"/>
  <c r="T316" i="5"/>
  <c r="S316" i="5"/>
  <c r="W316" i="5" s="1"/>
  <c r="P316" i="5"/>
  <c r="X315" i="5"/>
  <c r="T315" i="5"/>
  <c r="S315" i="5"/>
  <c r="W315" i="5" s="1"/>
  <c r="P315" i="5"/>
  <c r="N315" i="5"/>
  <c r="T314" i="5"/>
  <c r="S314" i="5"/>
  <c r="W314" i="5" s="1"/>
  <c r="P314" i="5"/>
  <c r="X313" i="5"/>
  <c r="T313" i="5"/>
  <c r="Z313" i="5" s="1"/>
  <c r="S313" i="5"/>
  <c r="W313" i="5" s="1"/>
  <c r="P313" i="5"/>
  <c r="T312" i="5"/>
  <c r="S312" i="5"/>
  <c r="W312" i="5" s="1"/>
  <c r="P312" i="5"/>
  <c r="X311" i="5"/>
  <c r="V311" i="5" s="1"/>
  <c r="T311" i="5"/>
  <c r="S311" i="5"/>
  <c r="W311" i="5" s="1"/>
  <c r="P311" i="5"/>
  <c r="N311" i="5"/>
  <c r="T310" i="5"/>
  <c r="S310" i="5"/>
  <c r="W310" i="5" s="1"/>
  <c r="P310" i="5"/>
  <c r="X309" i="5"/>
  <c r="U309" i="5" s="1"/>
  <c r="T309" i="5"/>
  <c r="S309" i="5"/>
  <c r="W309" i="5" s="1"/>
  <c r="P309" i="5"/>
  <c r="AA308" i="5"/>
  <c r="T308" i="5"/>
  <c r="S308" i="5"/>
  <c r="W308" i="5" s="1"/>
  <c r="P308" i="5"/>
  <c r="X307" i="5"/>
  <c r="U307" i="5" s="1"/>
  <c r="T307" i="5"/>
  <c r="S307" i="5"/>
  <c r="W307" i="5" s="1"/>
  <c r="P307" i="5"/>
  <c r="N307" i="5"/>
  <c r="X306" i="5"/>
  <c r="T306" i="5"/>
  <c r="S306" i="5"/>
  <c r="P306" i="5"/>
  <c r="T305" i="5"/>
  <c r="S305" i="5"/>
  <c r="P305" i="5"/>
  <c r="T304" i="5"/>
  <c r="AA304" i="5" s="1"/>
  <c r="S304" i="5"/>
  <c r="W304" i="5" s="1"/>
  <c r="P304" i="5"/>
  <c r="X303" i="5"/>
  <c r="V303" i="5" s="1"/>
  <c r="T303" i="5"/>
  <c r="S303" i="5"/>
  <c r="W303" i="5" s="1"/>
  <c r="P303" i="5"/>
  <c r="N303" i="5"/>
  <c r="T302" i="5"/>
  <c r="S302" i="5"/>
  <c r="W302" i="5" s="1"/>
  <c r="P302" i="5"/>
  <c r="X301" i="5"/>
  <c r="U301" i="5" s="1"/>
  <c r="T301" i="5"/>
  <c r="S301" i="5"/>
  <c r="W301" i="5" s="1"/>
  <c r="P301" i="5"/>
  <c r="AA300" i="5"/>
  <c r="T300" i="5"/>
  <c r="S300" i="5"/>
  <c r="W300" i="5" s="1"/>
  <c r="P300" i="5"/>
  <c r="X299" i="5"/>
  <c r="U299" i="5" s="1"/>
  <c r="T299" i="5"/>
  <c r="S299" i="5"/>
  <c r="W299" i="5" s="1"/>
  <c r="P299" i="5"/>
  <c r="N299" i="5"/>
  <c r="T298" i="5"/>
  <c r="S298" i="5"/>
  <c r="W298" i="5" s="1"/>
  <c r="P298" i="5"/>
  <c r="T297" i="5"/>
  <c r="S297" i="5"/>
  <c r="P297" i="5"/>
  <c r="T296" i="5"/>
  <c r="S296" i="5"/>
  <c r="P296" i="5"/>
  <c r="X295" i="5"/>
  <c r="T295" i="5"/>
  <c r="S295" i="5"/>
  <c r="P295" i="5"/>
  <c r="N295" i="5"/>
  <c r="T294" i="5"/>
  <c r="S294" i="5"/>
  <c r="P294" i="5"/>
  <c r="N294" i="5"/>
  <c r="T293" i="5"/>
  <c r="S293" i="5"/>
  <c r="P293" i="5"/>
  <c r="T292" i="5"/>
  <c r="S292" i="5"/>
  <c r="P292" i="5"/>
  <c r="X291" i="5"/>
  <c r="T291" i="5"/>
  <c r="S291" i="5"/>
  <c r="U291" i="5" s="1"/>
  <c r="P291" i="5"/>
  <c r="N291" i="5"/>
  <c r="T290" i="5"/>
  <c r="S290" i="5"/>
  <c r="P290" i="5"/>
  <c r="N290" i="5"/>
  <c r="T289" i="5"/>
  <c r="S289" i="5"/>
  <c r="P289" i="5"/>
  <c r="T288" i="5"/>
  <c r="S288" i="5"/>
  <c r="P288" i="5"/>
  <c r="X287" i="5"/>
  <c r="V287" i="5" s="1"/>
  <c r="T287" i="5"/>
  <c r="S287" i="5"/>
  <c r="P287" i="5"/>
  <c r="N287" i="5"/>
  <c r="T286" i="5"/>
  <c r="S286" i="5"/>
  <c r="P286" i="5"/>
  <c r="N286" i="5"/>
  <c r="T285" i="5"/>
  <c r="S285" i="5"/>
  <c r="P285" i="5"/>
  <c r="T284" i="5"/>
  <c r="S284" i="5"/>
  <c r="P284" i="5"/>
  <c r="X283" i="5"/>
  <c r="V283" i="5" s="1"/>
  <c r="T283" i="5"/>
  <c r="S283" i="5"/>
  <c r="P283" i="5"/>
  <c r="N283" i="5"/>
  <c r="T282" i="5"/>
  <c r="S282" i="5"/>
  <c r="P282" i="5"/>
  <c r="T281" i="5"/>
  <c r="S281" i="5"/>
  <c r="P281" i="5"/>
  <c r="N281" i="5"/>
  <c r="T280" i="5"/>
  <c r="S280" i="5"/>
  <c r="P280" i="5"/>
  <c r="X279" i="5"/>
  <c r="T279" i="5"/>
  <c r="S279" i="5"/>
  <c r="P279" i="5"/>
  <c r="N279" i="5"/>
  <c r="T278" i="5"/>
  <c r="S278" i="5"/>
  <c r="P278" i="5"/>
  <c r="X277" i="5"/>
  <c r="V277" i="5" s="1"/>
  <c r="T277" i="5"/>
  <c r="S277" i="5"/>
  <c r="P277" i="5"/>
  <c r="N277" i="5"/>
  <c r="T276" i="5"/>
  <c r="S276" i="5"/>
  <c r="P276" i="5"/>
  <c r="X275" i="5"/>
  <c r="T275" i="5"/>
  <c r="S275" i="5"/>
  <c r="P275" i="5"/>
  <c r="N275" i="5"/>
  <c r="X274" i="5"/>
  <c r="T274" i="5"/>
  <c r="S274" i="5"/>
  <c r="P274" i="5"/>
  <c r="N274" i="5"/>
  <c r="T273" i="5"/>
  <c r="S273" i="5"/>
  <c r="P273" i="5"/>
  <c r="T272" i="5"/>
  <c r="S272" i="5"/>
  <c r="P272" i="5"/>
  <c r="X271" i="5"/>
  <c r="T271" i="5"/>
  <c r="S271" i="5"/>
  <c r="P271" i="5"/>
  <c r="N271" i="5"/>
  <c r="T270" i="5"/>
  <c r="S270" i="5"/>
  <c r="P270" i="5"/>
  <c r="T269" i="5"/>
  <c r="S269" i="5"/>
  <c r="P269" i="5"/>
  <c r="T268" i="5"/>
  <c r="S268" i="5"/>
  <c r="P268" i="5"/>
  <c r="X267" i="5"/>
  <c r="T267" i="5"/>
  <c r="S267" i="5"/>
  <c r="P267" i="5"/>
  <c r="N267" i="5"/>
  <c r="X266" i="5"/>
  <c r="T266" i="5"/>
  <c r="S266" i="5"/>
  <c r="P266" i="5"/>
  <c r="N266" i="5"/>
  <c r="T265" i="5"/>
  <c r="S265" i="5"/>
  <c r="P265" i="5"/>
  <c r="X264" i="5"/>
  <c r="T264" i="5"/>
  <c r="S264" i="5"/>
  <c r="P264" i="5"/>
  <c r="N264" i="5"/>
  <c r="X263" i="5"/>
  <c r="T263" i="5"/>
  <c r="S263" i="5"/>
  <c r="P263" i="5"/>
  <c r="N263" i="5"/>
  <c r="T262" i="5"/>
  <c r="S262" i="5"/>
  <c r="P262" i="5"/>
  <c r="T261" i="5"/>
  <c r="S261" i="5"/>
  <c r="P261" i="5"/>
  <c r="X260" i="5"/>
  <c r="T260" i="5"/>
  <c r="S260" i="5"/>
  <c r="P260" i="5"/>
  <c r="N260" i="5"/>
  <c r="X259" i="5"/>
  <c r="T259" i="5"/>
  <c r="S259" i="5"/>
  <c r="P259" i="5"/>
  <c r="N259" i="5"/>
  <c r="X258" i="5"/>
  <c r="T258" i="5"/>
  <c r="S258" i="5"/>
  <c r="P258" i="5"/>
  <c r="N258" i="5"/>
  <c r="T257" i="5"/>
  <c r="S257" i="5"/>
  <c r="P257" i="5"/>
  <c r="T256" i="5"/>
  <c r="S256" i="5"/>
  <c r="P256" i="5"/>
  <c r="N256" i="5"/>
  <c r="X255" i="5"/>
  <c r="T255" i="5"/>
  <c r="S255" i="5"/>
  <c r="W255" i="5" s="1"/>
  <c r="P255" i="5"/>
  <c r="N255" i="5"/>
  <c r="T254" i="5"/>
  <c r="S254" i="5"/>
  <c r="P254" i="5"/>
  <c r="T253" i="5"/>
  <c r="S253" i="5"/>
  <c r="W253" i="5" s="1"/>
  <c r="P253" i="5"/>
  <c r="V252" i="5"/>
  <c r="T252" i="5"/>
  <c r="S252" i="5"/>
  <c r="P252" i="5"/>
  <c r="N252" i="5"/>
  <c r="X251" i="5"/>
  <c r="T251" i="5"/>
  <c r="S251" i="5"/>
  <c r="U251" i="5" s="1"/>
  <c r="P251" i="5"/>
  <c r="N251" i="5"/>
  <c r="T250" i="5"/>
  <c r="S250" i="5"/>
  <c r="P250" i="5"/>
  <c r="X249" i="5"/>
  <c r="T249" i="5"/>
  <c r="S249" i="5"/>
  <c r="W249" i="5" s="1"/>
  <c r="P249" i="5"/>
  <c r="V248" i="5"/>
  <c r="T248" i="5"/>
  <c r="S248" i="5"/>
  <c r="U248" i="5" s="1"/>
  <c r="P248" i="5"/>
  <c r="N248" i="5"/>
  <c r="X247" i="5"/>
  <c r="T247" i="5"/>
  <c r="S247" i="5"/>
  <c r="P247" i="5"/>
  <c r="N247" i="5"/>
  <c r="T246" i="5"/>
  <c r="S246" i="5"/>
  <c r="P246" i="5"/>
  <c r="X245" i="5"/>
  <c r="U245" i="5"/>
  <c r="T245" i="5"/>
  <c r="S245" i="5"/>
  <c r="P245" i="5"/>
  <c r="N245" i="5"/>
  <c r="T244" i="5"/>
  <c r="S244" i="5"/>
  <c r="U244" i="5" s="1"/>
  <c r="P244" i="5"/>
  <c r="N244" i="5"/>
  <c r="X243" i="5"/>
  <c r="T243" i="5"/>
  <c r="S243" i="5"/>
  <c r="U243" i="5" s="1"/>
  <c r="P243" i="5"/>
  <c r="N243" i="5"/>
  <c r="T242" i="5"/>
  <c r="S242" i="5"/>
  <c r="P242" i="5"/>
  <c r="T241" i="5"/>
  <c r="S241" i="5"/>
  <c r="P241" i="5"/>
  <c r="N241" i="5"/>
  <c r="X240" i="5"/>
  <c r="T240" i="5"/>
  <c r="S240" i="5"/>
  <c r="P240" i="5"/>
  <c r="X239" i="5"/>
  <c r="T239" i="5"/>
  <c r="S239" i="5"/>
  <c r="P239" i="5"/>
  <c r="N239" i="5"/>
  <c r="T238" i="5"/>
  <c r="S238" i="5"/>
  <c r="U238" i="5" s="1"/>
  <c r="P238" i="5"/>
  <c r="N238" i="5"/>
  <c r="T237" i="5"/>
  <c r="S237" i="5"/>
  <c r="P237" i="5"/>
  <c r="X236" i="5"/>
  <c r="T236" i="5"/>
  <c r="S236" i="5"/>
  <c r="P236" i="5"/>
  <c r="X235" i="5"/>
  <c r="T235" i="5"/>
  <c r="S235" i="5"/>
  <c r="P235" i="5"/>
  <c r="N235" i="5"/>
  <c r="T234" i="5"/>
  <c r="V234" i="5" s="1"/>
  <c r="S234" i="5"/>
  <c r="P234" i="5"/>
  <c r="X233" i="5"/>
  <c r="T233" i="5"/>
  <c r="S233" i="5"/>
  <c r="P233" i="5"/>
  <c r="X232" i="5"/>
  <c r="T232" i="5"/>
  <c r="S232" i="5"/>
  <c r="P232" i="5"/>
  <c r="X231" i="5"/>
  <c r="T231" i="5"/>
  <c r="S231" i="5"/>
  <c r="P231" i="5"/>
  <c r="N231" i="5"/>
  <c r="T230" i="5"/>
  <c r="S230" i="5"/>
  <c r="P230" i="5"/>
  <c r="T229" i="5"/>
  <c r="S229" i="5"/>
  <c r="W229" i="5" s="1"/>
  <c r="P229" i="5"/>
  <c r="X228" i="5"/>
  <c r="T228" i="5"/>
  <c r="S228" i="5"/>
  <c r="U228" i="5" s="1"/>
  <c r="P228" i="5"/>
  <c r="N228" i="5"/>
  <c r="X227" i="5"/>
  <c r="T227" i="5"/>
  <c r="S227" i="5"/>
  <c r="P227" i="5"/>
  <c r="N227" i="5"/>
  <c r="W226" i="5"/>
  <c r="T226" i="5"/>
  <c r="S226" i="5"/>
  <c r="P226" i="5"/>
  <c r="N226" i="5"/>
  <c r="T225" i="5"/>
  <c r="S225" i="5"/>
  <c r="W225" i="5" s="1"/>
  <c r="P225" i="5"/>
  <c r="X224" i="5"/>
  <c r="U224" i="5" s="1"/>
  <c r="T224" i="5"/>
  <c r="S224" i="5"/>
  <c r="W224" i="5" s="1"/>
  <c r="P224" i="5"/>
  <c r="N224" i="5"/>
  <c r="X223" i="5"/>
  <c r="T223" i="5"/>
  <c r="S223" i="5"/>
  <c r="P223" i="5"/>
  <c r="N223" i="5"/>
  <c r="X222" i="5"/>
  <c r="W222" i="5"/>
  <c r="Z222" i="5" s="1"/>
  <c r="T222" i="5"/>
  <c r="S222" i="5"/>
  <c r="P222" i="5"/>
  <c r="T221" i="5"/>
  <c r="S221" i="5"/>
  <c r="W221" i="5" s="1"/>
  <c r="P221" i="5"/>
  <c r="X220" i="5"/>
  <c r="T220" i="5"/>
  <c r="S220" i="5"/>
  <c r="W220" i="5" s="1"/>
  <c r="P220" i="5"/>
  <c r="N220" i="5"/>
  <c r="X219" i="5"/>
  <c r="T219" i="5"/>
  <c r="S219" i="5"/>
  <c r="P219" i="5"/>
  <c r="N219" i="5"/>
  <c r="W218" i="5"/>
  <c r="T218" i="5"/>
  <c r="S218" i="5"/>
  <c r="P218" i="5"/>
  <c r="U217" i="5"/>
  <c r="T217" i="5"/>
  <c r="S217" i="5"/>
  <c r="W217" i="5" s="1"/>
  <c r="P217" i="5"/>
  <c r="N217" i="5"/>
  <c r="X216" i="5"/>
  <c r="T216" i="5"/>
  <c r="V216" i="5" s="1"/>
  <c r="S216" i="5"/>
  <c r="W216" i="5" s="1"/>
  <c r="P216" i="5"/>
  <c r="N216" i="5"/>
  <c r="X215" i="5"/>
  <c r="T215" i="5"/>
  <c r="S215" i="5"/>
  <c r="P215" i="5"/>
  <c r="N215" i="5"/>
  <c r="T214" i="5"/>
  <c r="S214" i="5"/>
  <c r="W214" i="5" s="1"/>
  <c r="P214" i="5"/>
  <c r="X213" i="5"/>
  <c r="T213" i="5"/>
  <c r="S213" i="5"/>
  <c r="W213" i="5" s="1"/>
  <c r="P213" i="5"/>
  <c r="N213" i="5"/>
  <c r="X212" i="5"/>
  <c r="T212" i="5"/>
  <c r="S212" i="5"/>
  <c r="W212" i="5" s="1"/>
  <c r="P212" i="5"/>
  <c r="N212" i="5"/>
  <c r="X211" i="5"/>
  <c r="T211" i="5"/>
  <c r="S211" i="5"/>
  <c r="W211" i="5" s="1"/>
  <c r="P211" i="5"/>
  <c r="N211" i="5"/>
  <c r="T210" i="5"/>
  <c r="S210" i="5"/>
  <c r="W210" i="5" s="1"/>
  <c r="P210" i="5"/>
  <c r="T209" i="5"/>
  <c r="S209" i="5"/>
  <c r="W209" i="5" s="1"/>
  <c r="P209" i="5"/>
  <c r="X208" i="5"/>
  <c r="T208" i="5"/>
  <c r="S208" i="5"/>
  <c r="W208" i="5" s="1"/>
  <c r="P208" i="5"/>
  <c r="N208" i="5"/>
  <c r="X207" i="5"/>
  <c r="T207" i="5"/>
  <c r="S207" i="5"/>
  <c r="W207" i="5" s="1"/>
  <c r="P207" i="5"/>
  <c r="N207" i="5"/>
  <c r="T206" i="5"/>
  <c r="S206" i="5"/>
  <c r="W206" i="5" s="1"/>
  <c r="P206" i="5"/>
  <c r="X205" i="5"/>
  <c r="T205" i="5"/>
  <c r="S205" i="5"/>
  <c r="W205" i="5" s="1"/>
  <c r="P205" i="5"/>
  <c r="N205" i="5"/>
  <c r="X204" i="5"/>
  <c r="T204" i="5"/>
  <c r="S204" i="5"/>
  <c r="W204" i="5" s="1"/>
  <c r="P204" i="5"/>
  <c r="N204" i="5"/>
  <c r="X203" i="5"/>
  <c r="T203" i="5"/>
  <c r="S203" i="5"/>
  <c r="W203" i="5" s="1"/>
  <c r="P203" i="5"/>
  <c r="N203" i="5"/>
  <c r="T202" i="5"/>
  <c r="S202" i="5"/>
  <c r="W202" i="5" s="1"/>
  <c r="P202" i="5"/>
  <c r="T201" i="5"/>
  <c r="S201" i="5"/>
  <c r="W201" i="5" s="1"/>
  <c r="P201" i="5"/>
  <c r="X200" i="5"/>
  <c r="T200" i="5"/>
  <c r="S200" i="5"/>
  <c r="W200" i="5" s="1"/>
  <c r="P200" i="5"/>
  <c r="N200" i="5"/>
  <c r="X199" i="5"/>
  <c r="T199" i="5"/>
  <c r="S199" i="5"/>
  <c r="W199" i="5" s="1"/>
  <c r="P199" i="5"/>
  <c r="N199" i="5"/>
  <c r="T198" i="5"/>
  <c r="V198" i="5" s="1"/>
  <c r="S198" i="5"/>
  <c r="W198" i="5" s="1"/>
  <c r="P198" i="5"/>
  <c r="N198" i="5"/>
  <c r="T197" i="5"/>
  <c r="S197" i="5"/>
  <c r="W197" i="5" s="1"/>
  <c r="P197" i="5"/>
  <c r="X196" i="5"/>
  <c r="T196" i="5"/>
  <c r="S196" i="5"/>
  <c r="W196" i="5" s="1"/>
  <c r="P196" i="5"/>
  <c r="N196" i="5"/>
  <c r="X195" i="5"/>
  <c r="V195" i="5" s="1"/>
  <c r="T195" i="5"/>
  <c r="S195" i="5"/>
  <c r="W195" i="5" s="1"/>
  <c r="P195" i="5"/>
  <c r="N195" i="5"/>
  <c r="T194" i="5"/>
  <c r="S194" i="5"/>
  <c r="P194" i="5"/>
  <c r="X193" i="5"/>
  <c r="V193" i="5" s="1"/>
  <c r="T193" i="5"/>
  <c r="S193" i="5"/>
  <c r="P193" i="5"/>
  <c r="X192" i="5"/>
  <c r="V192" i="5" s="1"/>
  <c r="T192" i="5"/>
  <c r="S192" i="5"/>
  <c r="P192" i="5"/>
  <c r="N192" i="5"/>
  <c r="X191" i="5"/>
  <c r="T191" i="5"/>
  <c r="S191" i="5"/>
  <c r="P191" i="5"/>
  <c r="N191" i="5"/>
  <c r="T190" i="5"/>
  <c r="S190" i="5"/>
  <c r="U190" i="5" s="1"/>
  <c r="P190" i="5"/>
  <c r="X189" i="5"/>
  <c r="T189" i="5"/>
  <c r="S189" i="5"/>
  <c r="P189" i="5"/>
  <c r="N189" i="5"/>
  <c r="X188" i="5"/>
  <c r="T188" i="5"/>
  <c r="S188" i="5"/>
  <c r="P188" i="5"/>
  <c r="N188" i="5"/>
  <c r="X187" i="5"/>
  <c r="T187" i="5"/>
  <c r="S187" i="5"/>
  <c r="P187" i="5"/>
  <c r="N187" i="5"/>
  <c r="T186" i="5"/>
  <c r="S186" i="5"/>
  <c r="P186" i="5"/>
  <c r="T185" i="5"/>
  <c r="S185" i="5"/>
  <c r="P185" i="5"/>
  <c r="N185" i="5"/>
  <c r="X184" i="5"/>
  <c r="V184" i="5" s="1"/>
  <c r="T184" i="5"/>
  <c r="S184" i="5"/>
  <c r="P184" i="5"/>
  <c r="N184" i="5"/>
  <c r="X183" i="5"/>
  <c r="T183" i="5"/>
  <c r="S183" i="5"/>
  <c r="U183" i="5" s="1"/>
  <c r="P183" i="5"/>
  <c r="N183" i="5"/>
  <c r="T182" i="5"/>
  <c r="S182" i="5"/>
  <c r="P182" i="5"/>
  <c r="N182" i="5"/>
  <c r="T181" i="5"/>
  <c r="S181" i="5"/>
  <c r="P181" i="5"/>
  <c r="X180" i="5"/>
  <c r="T180" i="5"/>
  <c r="V180" i="5" s="1"/>
  <c r="S180" i="5"/>
  <c r="P180" i="5"/>
  <c r="N180" i="5"/>
  <c r="X179" i="5"/>
  <c r="V179" i="5" s="1"/>
  <c r="T179" i="5"/>
  <c r="S179" i="5"/>
  <c r="P179" i="5"/>
  <c r="N179" i="5"/>
  <c r="T178" i="5"/>
  <c r="S178" i="5"/>
  <c r="P178" i="5"/>
  <c r="X177" i="5"/>
  <c r="V177" i="5" s="1"/>
  <c r="T177" i="5"/>
  <c r="S177" i="5"/>
  <c r="P177" i="5"/>
  <c r="X176" i="5"/>
  <c r="T176" i="5"/>
  <c r="S176" i="5"/>
  <c r="P176" i="5"/>
  <c r="N176" i="5"/>
  <c r="X175" i="5"/>
  <c r="T175" i="5"/>
  <c r="S175" i="5"/>
  <c r="P175" i="5"/>
  <c r="N175" i="5"/>
  <c r="T174" i="5"/>
  <c r="S174" i="5"/>
  <c r="P174" i="5"/>
  <c r="X173" i="5"/>
  <c r="V173" i="5" s="1"/>
  <c r="T173" i="5"/>
  <c r="S173" i="5"/>
  <c r="P173" i="5"/>
  <c r="N173" i="5"/>
  <c r="X172" i="5"/>
  <c r="T172" i="5"/>
  <c r="V172" i="5" s="1"/>
  <c r="S172" i="5"/>
  <c r="U172" i="5" s="1"/>
  <c r="P172" i="5"/>
  <c r="N172" i="5"/>
  <c r="X171" i="5"/>
  <c r="U171" i="5" s="1"/>
  <c r="T171" i="5"/>
  <c r="S171" i="5"/>
  <c r="W171" i="5" s="1"/>
  <c r="P171" i="5"/>
  <c r="N171" i="5"/>
  <c r="X170" i="5"/>
  <c r="U170" i="5" s="1"/>
  <c r="T170" i="5"/>
  <c r="AA170" i="5" s="1"/>
  <c r="S170" i="5"/>
  <c r="W170" i="5" s="1"/>
  <c r="P170" i="5"/>
  <c r="N170" i="5"/>
  <c r="T169" i="5"/>
  <c r="S169" i="5"/>
  <c r="W169" i="5" s="1"/>
  <c r="P169" i="5"/>
  <c r="X168" i="5"/>
  <c r="U168" i="5" s="1"/>
  <c r="T168" i="5"/>
  <c r="AA168" i="5" s="1"/>
  <c r="S168" i="5"/>
  <c r="W168" i="5" s="1"/>
  <c r="P168" i="5"/>
  <c r="N168" i="5"/>
  <c r="X167" i="5"/>
  <c r="T167" i="5"/>
  <c r="S167" i="5"/>
  <c r="W167" i="5" s="1"/>
  <c r="P167" i="5"/>
  <c r="N167" i="5"/>
  <c r="N167" i="4"/>
  <c r="P167" i="4"/>
  <c r="S167" i="4"/>
  <c r="T167" i="4"/>
  <c r="U167" i="4"/>
  <c r="W167" i="4"/>
  <c r="X167" i="4"/>
  <c r="Z167" i="4"/>
  <c r="N168" i="4"/>
  <c r="P168" i="4"/>
  <c r="S168" i="4"/>
  <c r="U168" i="4" s="1"/>
  <c r="T168" i="4"/>
  <c r="V168" i="4" s="1"/>
  <c r="W168" i="4"/>
  <c r="Z168" i="4" s="1"/>
  <c r="X168" i="4"/>
  <c r="N169" i="4"/>
  <c r="P169" i="4"/>
  <c r="S169" i="4"/>
  <c r="T169" i="4"/>
  <c r="U169" i="4"/>
  <c r="V169" i="4"/>
  <c r="W169" i="4"/>
  <c r="X169" i="4"/>
  <c r="Z169" i="4"/>
  <c r="AE169" i="4"/>
  <c r="N170" i="4"/>
  <c r="P170" i="4"/>
  <c r="S170" i="4"/>
  <c r="U170" i="4" s="1"/>
  <c r="T170" i="4"/>
  <c r="V170" i="4" s="1"/>
  <c r="W170" i="4"/>
  <c r="Z170" i="4" s="1"/>
  <c r="X170" i="4"/>
  <c r="N171" i="4"/>
  <c r="P171" i="4"/>
  <c r="S171" i="4"/>
  <c r="T171" i="4"/>
  <c r="U171" i="4"/>
  <c r="V171" i="4"/>
  <c r="W171" i="4"/>
  <c r="X171" i="4"/>
  <c r="Z171" i="4"/>
  <c r="AE171" i="4"/>
  <c r="N172" i="4"/>
  <c r="P172" i="4"/>
  <c r="S172" i="4"/>
  <c r="U172" i="4" s="1"/>
  <c r="T172" i="4"/>
  <c r="V172" i="4" s="1"/>
  <c r="W172" i="4"/>
  <c r="Z172" i="4" s="1"/>
  <c r="X172" i="4"/>
  <c r="N173" i="4"/>
  <c r="P173" i="4"/>
  <c r="S173" i="4"/>
  <c r="T173" i="4"/>
  <c r="U173" i="4"/>
  <c r="V173" i="4"/>
  <c r="W173" i="4"/>
  <c r="X173" i="4"/>
  <c r="Z173" i="4"/>
  <c r="AE173" i="4"/>
  <c r="N174" i="4"/>
  <c r="P174" i="4"/>
  <c r="S174" i="4"/>
  <c r="U174" i="4" s="1"/>
  <c r="T174" i="4"/>
  <c r="V174" i="4" s="1"/>
  <c r="W174" i="4"/>
  <c r="Z174" i="4" s="1"/>
  <c r="X174" i="4"/>
  <c r="N175" i="4"/>
  <c r="P175" i="4"/>
  <c r="S175" i="4"/>
  <c r="T175" i="4"/>
  <c r="U175" i="4"/>
  <c r="V175" i="4"/>
  <c r="W175" i="4"/>
  <c r="X175" i="4"/>
  <c r="Z175" i="4"/>
  <c r="AE175" i="4"/>
  <c r="N176" i="4"/>
  <c r="P176" i="4"/>
  <c r="S176" i="4"/>
  <c r="U176" i="4" s="1"/>
  <c r="T176" i="4"/>
  <c r="V176" i="4" s="1"/>
  <c r="W176" i="4"/>
  <c r="Z176" i="4" s="1"/>
  <c r="X176" i="4"/>
  <c r="N177" i="4"/>
  <c r="P177" i="4"/>
  <c r="S177" i="4"/>
  <c r="T177" i="4"/>
  <c r="U177" i="4"/>
  <c r="V177" i="4"/>
  <c r="W177" i="4"/>
  <c r="X177" i="4"/>
  <c r="Z177" i="4"/>
  <c r="AE177" i="4"/>
  <c r="N178" i="4"/>
  <c r="P178" i="4"/>
  <c r="S178" i="4"/>
  <c r="U178" i="4" s="1"/>
  <c r="T178" i="4"/>
  <c r="V178" i="4" s="1"/>
  <c r="W178" i="4"/>
  <c r="Z178" i="4" s="1"/>
  <c r="X178" i="4"/>
  <c r="N179" i="4"/>
  <c r="P179" i="4"/>
  <c r="S179" i="4"/>
  <c r="T179" i="4"/>
  <c r="U179" i="4"/>
  <c r="V179" i="4"/>
  <c r="W179" i="4"/>
  <c r="X179" i="4"/>
  <c r="Z179" i="4"/>
  <c r="AE179" i="4"/>
  <c r="N180" i="4"/>
  <c r="P180" i="4"/>
  <c r="S180" i="4"/>
  <c r="U180" i="4" s="1"/>
  <c r="T180" i="4"/>
  <c r="V180" i="4" s="1"/>
  <c r="W180" i="4"/>
  <c r="Z180" i="4" s="1"/>
  <c r="X180" i="4"/>
  <c r="N181" i="4"/>
  <c r="P181" i="4"/>
  <c r="S181" i="4"/>
  <c r="T181" i="4"/>
  <c r="U181" i="4"/>
  <c r="V181" i="4"/>
  <c r="W181" i="4"/>
  <c r="X181" i="4"/>
  <c r="Z181" i="4"/>
  <c r="AE181" i="4"/>
  <c r="N182" i="4"/>
  <c r="P182" i="4"/>
  <c r="S182" i="4"/>
  <c r="U182" i="4" s="1"/>
  <c r="T182" i="4"/>
  <c r="V182" i="4" s="1"/>
  <c r="W182" i="4"/>
  <c r="Z182" i="4" s="1"/>
  <c r="X182" i="4"/>
  <c r="N183" i="4"/>
  <c r="P183" i="4"/>
  <c r="S183" i="4"/>
  <c r="T183" i="4"/>
  <c r="U183" i="4"/>
  <c r="V183" i="4"/>
  <c r="W183" i="4"/>
  <c r="X183" i="4"/>
  <c r="Z183" i="4"/>
  <c r="AE183" i="4"/>
  <c r="N184" i="4"/>
  <c r="P184" i="4"/>
  <c r="S184" i="4"/>
  <c r="U184" i="4" s="1"/>
  <c r="T184" i="4"/>
  <c r="V184" i="4" s="1"/>
  <c r="W184" i="4"/>
  <c r="Z184" i="4" s="1"/>
  <c r="X184" i="4"/>
  <c r="N185" i="4"/>
  <c r="P185" i="4"/>
  <c r="S185" i="4"/>
  <c r="T185" i="4"/>
  <c r="U185" i="4"/>
  <c r="V185" i="4"/>
  <c r="W185" i="4"/>
  <c r="X185" i="4"/>
  <c r="Z185" i="4"/>
  <c r="AE185" i="4"/>
  <c r="N186" i="4"/>
  <c r="P186" i="4"/>
  <c r="S186" i="4"/>
  <c r="U186" i="4" s="1"/>
  <c r="T186" i="4"/>
  <c r="V186" i="4" s="1"/>
  <c r="W186" i="4"/>
  <c r="Z186" i="4" s="1"/>
  <c r="X186" i="4"/>
  <c r="N187" i="4"/>
  <c r="P187" i="4"/>
  <c r="S187" i="4"/>
  <c r="T187" i="4"/>
  <c r="U187" i="4"/>
  <c r="V187" i="4"/>
  <c r="W187" i="4"/>
  <c r="X187" i="4"/>
  <c r="Z187" i="4"/>
  <c r="AC187" i="4"/>
  <c r="AG187" i="4" s="1"/>
  <c r="N188" i="4"/>
  <c r="P188" i="4"/>
  <c r="S188" i="4"/>
  <c r="T188" i="4"/>
  <c r="X188" i="4"/>
  <c r="N189" i="4"/>
  <c r="P189" i="4"/>
  <c r="S189" i="4"/>
  <c r="T189" i="4"/>
  <c r="V189" i="4"/>
  <c r="X189" i="4"/>
  <c r="N190" i="4"/>
  <c r="P190" i="4"/>
  <c r="S190" i="4"/>
  <c r="T190" i="4"/>
  <c r="U190" i="4"/>
  <c r="AE190" i="4" s="1"/>
  <c r="V190" i="4"/>
  <c r="AM190" i="4" s="1"/>
  <c r="W190" i="4"/>
  <c r="X190" i="4"/>
  <c r="Z190" i="4"/>
  <c r="AA190" i="4"/>
  <c r="N191" i="4"/>
  <c r="P191" i="4"/>
  <c r="S191" i="4"/>
  <c r="T191" i="4"/>
  <c r="V191" i="4"/>
  <c r="W191" i="4"/>
  <c r="Z191" i="4" s="1"/>
  <c r="X191" i="4"/>
  <c r="N192" i="4"/>
  <c r="P192" i="4"/>
  <c r="S192" i="4"/>
  <c r="T192" i="4"/>
  <c r="V192" i="4" s="1"/>
  <c r="X192" i="4"/>
  <c r="N193" i="4"/>
  <c r="P193" i="4"/>
  <c r="S193" i="4"/>
  <c r="T193" i="4"/>
  <c r="V193" i="4"/>
  <c r="X193" i="4"/>
  <c r="N194" i="4"/>
  <c r="P194" i="4"/>
  <c r="S194" i="4"/>
  <c r="U194" i="4" s="1"/>
  <c r="T194" i="4"/>
  <c r="W194" i="4"/>
  <c r="Z194" i="4" s="1"/>
  <c r="X194" i="4"/>
  <c r="N195" i="4"/>
  <c r="P195" i="4"/>
  <c r="S195" i="4"/>
  <c r="T195" i="4"/>
  <c r="V195" i="4"/>
  <c r="W195" i="4"/>
  <c r="X195" i="4"/>
  <c r="N196" i="4"/>
  <c r="P196" i="4"/>
  <c r="S196" i="4"/>
  <c r="T196" i="4"/>
  <c r="X196" i="4"/>
  <c r="N197" i="4"/>
  <c r="P197" i="4"/>
  <c r="S197" i="4"/>
  <c r="T197" i="4"/>
  <c r="X197" i="4"/>
  <c r="N198" i="4"/>
  <c r="P198" i="4"/>
  <c r="S198" i="4"/>
  <c r="T198" i="4"/>
  <c r="V198" i="4" s="1"/>
  <c r="X198" i="4"/>
  <c r="N199" i="4"/>
  <c r="P199" i="4"/>
  <c r="S199" i="4"/>
  <c r="W199" i="4" s="1"/>
  <c r="Z199" i="4" s="1"/>
  <c r="T199" i="4"/>
  <c r="X199" i="4"/>
  <c r="N200" i="4"/>
  <c r="P200" i="4"/>
  <c r="S200" i="4"/>
  <c r="T200" i="4"/>
  <c r="X200" i="4"/>
  <c r="N201" i="4"/>
  <c r="P201" i="4"/>
  <c r="S201" i="4"/>
  <c r="U201" i="4" s="1"/>
  <c r="T201" i="4"/>
  <c r="V201" i="4" s="1"/>
  <c r="X201" i="4"/>
  <c r="N202" i="4"/>
  <c r="P202" i="4"/>
  <c r="S202" i="4"/>
  <c r="U202" i="4" s="1"/>
  <c r="T202" i="4"/>
  <c r="V202" i="4" s="1"/>
  <c r="X202" i="4"/>
  <c r="N203" i="4"/>
  <c r="P203" i="4"/>
  <c r="S203" i="4"/>
  <c r="U203" i="4" s="1"/>
  <c r="T203" i="4"/>
  <c r="V203" i="4" s="1"/>
  <c r="X203" i="4"/>
  <c r="N204" i="4"/>
  <c r="P204" i="4"/>
  <c r="S204" i="4"/>
  <c r="U204" i="4" s="1"/>
  <c r="T204" i="4"/>
  <c r="V204" i="4" s="1"/>
  <c r="X204" i="4"/>
  <c r="N205" i="4"/>
  <c r="P205" i="4"/>
  <c r="S205" i="4"/>
  <c r="U205" i="4" s="1"/>
  <c r="T205" i="4"/>
  <c r="V205" i="4" s="1"/>
  <c r="X205" i="4"/>
  <c r="N206" i="4"/>
  <c r="P206" i="4"/>
  <c r="S206" i="4"/>
  <c r="U206" i="4" s="1"/>
  <c r="T206" i="4"/>
  <c r="V206" i="4" s="1"/>
  <c r="W206" i="4"/>
  <c r="X206" i="4"/>
  <c r="Z206" i="4"/>
  <c r="N207" i="4"/>
  <c r="P207" i="4"/>
  <c r="S207" i="4"/>
  <c r="U207" i="4" s="1"/>
  <c r="T207" i="4"/>
  <c r="W207" i="4"/>
  <c r="X207" i="4"/>
  <c r="N208" i="4"/>
  <c r="P208" i="4"/>
  <c r="S208" i="4"/>
  <c r="T208" i="4"/>
  <c r="V208" i="4" s="1"/>
  <c r="U208" i="4"/>
  <c r="W208" i="4"/>
  <c r="X208" i="4"/>
  <c r="Z208" i="4"/>
  <c r="N209" i="4"/>
  <c r="P209" i="4"/>
  <c r="S209" i="4"/>
  <c r="T209" i="4"/>
  <c r="V209" i="4" s="1"/>
  <c r="U209" i="4"/>
  <c r="W209" i="4"/>
  <c r="X209" i="4"/>
  <c r="Z209" i="4"/>
  <c r="N210" i="4"/>
  <c r="P210" i="4"/>
  <c r="S210" i="4"/>
  <c r="T210" i="4"/>
  <c r="V210" i="4" s="1"/>
  <c r="U210" i="4"/>
  <c r="W210" i="4"/>
  <c r="X210" i="4"/>
  <c r="Z210" i="4"/>
  <c r="N211" i="4"/>
  <c r="P211" i="4"/>
  <c r="S211" i="4"/>
  <c r="T211" i="4"/>
  <c r="V211" i="4" s="1"/>
  <c r="U211" i="4"/>
  <c r="W211" i="4"/>
  <c r="X211" i="4"/>
  <c r="Z211" i="4"/>
  <c r="N212" i="4"/>
  <c r="P212" i="4"/>
  <c r="S212" i="4"/>
  <c r="T212" i="4"/>
  <c r="V212" i="4" s="1"/>
  <c r="U212" i="4"/>
  <c r="W212" i="4"/>
  <c r="X212" i="4"/>
  <c r="Z212" i="4"/>
  <c r="N213" i="4"/>
  <c r="P213" i="4"/>
  <c r="S213" i="4"/>
  <c r="T213" i="4"/>
  <c r="V213" i="4" s="1"/>
  <c r="U213" i="4"/>
  <c r="W213" i="4"/>
  <c r="X213" i="4"/>
  <c r="Z213" i="4"/>
  <c r="N214" i="4"/>
  <c r="P214" i="4"/>
  <c r="S214" i="4"/>
  <c r="T214" i="4"/>
  <c r="V214" i="4" s="1"/>
  <c r="U214" i="4"/>
  <c r="W214" i="4"/>
  <c r="X214" i="4"/>
  <c r="Z214" i="4"/>
  <c r="N215" i="4"/>
  <c r="P215" i="4"/>
  <c r="S215" i="4"/>
  <c r="T215" i="4"/>
  <c r="V215" i="4" s="1"/>
  <c r="U215" i="4"/>
  <c r="W215" i="4"/>
  <c r="X215" i="4"/>
  <c r="Z215" i="4"/>
  <c r="N216" i="4"/>
  <c r="P216" i="4"/>
  <c r="S216" i="4"/>
  <c r="T216" i="4"/>
  <c r="W216" i="4"/>
  <c r="X216" i="4"/>
  <c r="N217" i="4"/>
  <c r="P217" i="4"/>
  <c r="S217" i="4"/>
  <c r="T217" i="4"/>
  <c r="X217" i="4"/>
  <c r="N218" i="4"/>
  <c r="P218" i="4"/>
  <c r="S218" i="4"/>
  <c r="T218" i="4"/>
  <c r="W218" i="4"/>
  <c r="X218" i="4"/>
  <c r="N219" i="4"/>
  <c r="P219" i="4"/>
  <c r="S219" i="4"/>
  <c r="T219" i="4"/>
  <c r="X219" i="4"/>
  <c r="N220" i="4"/>
  <c r="P220" i="4"/>
  <c r="S220" i="4"/>
  <c r="T220" i="4"/>
  <c r="V220" i="4" s="1"/>
  <c r="W220" i="4"/>
  <c r="X220" i="4"/>
  <c r="N221" i="4"/>
  <c r="P221" i="4"/>
  <c r="S221" i="4"/>
  <c r="W221" i="4" s="1"/>
  <c r="Z221" i="4" s="1"/>
  <c r="T221" i="4"/>
  <c r="X221" i="4"/>
  <c r="N222" i="4"/>
  <c r="P222" i="4"/>
  <c r="S222" i="4"/>
  <c r="T222" i="4"/>
  <c r="W222" i="4"/>
  <c r="X222" i="4"/>
  <c r="N223" i="4"/>
  <c r="P223" i="4"/>
  <c r="S223" i="4"/>
  <c r="W223" i="4" s="1"/>
  <c r="Z223" i="4" s="1"/>
  <c r="T223" i="4"/>
  <c r="X223" i="4"/>
  <c r="N224" i="4"/>
  <c r="P224" i="4"/>
  <c r="S224" i="4"/>
  <c r="T224" i="4"/>
  <c r="X224" i="4"/>
  <c r="N225" i="4"/>
  <c r="P225" i="4"/>
  <c r="S225" i="4"/>
  <c r="W225" i="4" s="1"/>
  <c r="T225" i="4"/>
  <c r="V225" i="4" s="1"/>
  <c r="X225" i="4"/>
  <c r="N226" i="4"/>
  <c r="P226" i="4"/>
  <c r="S226" i="4"/>
  <c r="T226" i="4"/>
  <c r="X226" i="4"/>
  <c r="N227" i="4"/>
  <c r="P227" i="4"/>
  <c r="S227" i="4"/>
  <c r="W227" i="4" s="1"/>
  <c r="T227" i="4"/>
  <c r="V227" i="4" s="1"/>
  <c r="X227" i="4"/>
  <c r="N228" i="4"/>
  <c r="P228" i="4"/>
  <c r="S228" i="4"/>
  <c r="T228" i="4"/>
  <c r="V228" i="4" s="1"/>
  <c r="W228" i="4"/>
  <c r="X228" i="4"/>
  <c r="N229" i="4"/>
  <c r="P229" i="4"/>
  <c r="S229" i="4"/>
  <c r="T229" i="4"/>
  <c r="X229" i="4"/>
  <c r="N230" i="4"/>
  <c r="P230" i="4"/>
  <c r="S230" i="4"/>
  <c r="T230" i="4"/>
  <c r="V230" i="4" s="1"/>
  <c r="X230" i="4"/>
  <c r="N231" i="4"/>
  <c r="P231" i="4"/>
  <c r="S231" i="4"/>
  <c r="W231" i="4" s="1"/>
  <c r="T231" i="4"/>
  <c r="V231" i="4"/>
  <c r="X231" i="4"/>
  <c r="N232" i="4"/>
  <c r="P232" i="4"/>
  <c r="S232" i="4"/>
  <c r="W232" i="4" s="1"/>
  <c r="T232" i="4"/>
  <c r="X232" i="4"/>
  <c r="N233" i="4"/>
  <c r="P233" i="4"/>
  <c r="S233" i="4"/>
  <c r="T233" i="4"/>
  <c r="V233" i="4" s="1"/>
  <c r="X233" i="4"/>
  <c r="N234" i="4"/>
  <c r="P234" i="4"/>
  <c r="S234" i="4"/>
  <c r="T234" i="4"/>
  <c r="X234" i="4"/>
  <c r="N235" i="4"/>
  <c r="P235" i="4"/>
  <c r="S235" i="4"/>
  <c r="T235" i="4"/>
  <c r="V235" i="4" s="1"/>
  <c r="X235" i="4"/>
  <c r="N236" i="4"/>
  <c r="P236" i="4"/>
  <c r="S236" i="4"/>
  <c r="T236" i="4"/>
  <c r="X236" i="4"/>
  <c r="N237" i="4"/>
  <c r="P237" i="4"/>
  <c r="S237" i="4"/>
  <c r="T237" i="4"/>
  <c r="V237" i="4" s="1"/>
  <c r="X237" i="4"/>
  <c r="N238" i="4"/>
  <c r="P238" i="4"/>
  <c r="S238" i="4"/>
  <c r="T238" i="4"/>
  <c r="X238" i="4"/>
  <c r="N239" i="4"/>
  <c r="P239" i="4"/>
  <c r="S239" i="4"/>
  <c r="T239" i="4"/>
  <c r="V239" i="4" s="1"/>
  <c r="X239" i="4"/>
  <c r="N240" i="4"/>
  <c r="P240" i="4"/>
  <c r="S240" i="4"/>
  <c r="T240" i="4"/>
  <c r="X240" i="4"/>
  <c r="N241" i="4"/>
  <c r="P241" i="4"/>
  <c r="S241" i="4"/>
  <c r="T241" i="4"/>
  <c r="V241" i="4" s="1"/>
  <c r="X241" i="4"/>
  <c r="N242" i="4"/>
  <c r="P242" i="4"/>
  <c r="S242" i="4"/>
  <c r="T242" i="4"/>
  <c r="X242" i="4"/>
  <c r="N243" i="4"/>
  <c r="P243" i="4"/>
  <c r="S243" i="4"/>
  <c r="T243" i="4"/>
  <c r="V243" i="4" s="1"/>
  <c r="X243" i="4"/>
  <c r="N244" i="4"/>
  <c r="P244" i="4"/>
  <c r="S244" i="4"/>
  <c r="T244" i="4"/>
  <c r="X244" i="4"/>
  <c r="N245" i="4"/>
  <c r="P245" i="4"/>
  <c r="S245" i="4"/>
  <c r="T245" i="4"/>
  <c r="V245" i="4" s="1"/>
  <c r="X245" i="4"/>
  <c r="N246" i="4"/>
  <c r="P246" i="4"/>
  <c r="S246" i="4"/>
  <c r="T246" i="4"/>
  <c r="X246" i="4"/>
  <c r="N247" i="4"/>
  <c r="P247" i="4"/>
  <c r="S247" i="4"/>
  <c r="T247" i="4"/>
  <c r="V247" i="4" s="1"/>
  <c r="X247" i="4"/>
  <c r="N248" i="4"/>
  <c r="P248" i="4"/>
  <c r="S248" i="4"/>
  <c r="T248" i="4"/>
  <c r="X248" i="4"/>
  <c r="N249" i="4"/>
  <c r="P249" i="4"/>
  <c r="S249" i="4"/>
  <c r="T249" i="4"/>
  <c r="V249" i="4" s="1"/>
  <c r="X249" i="4"/>
  <c r="N250" i="4"/>
  <c r="P250" i="4"/>
  <c r="S250" i="4"/>
  <c r="T250" i="4"/>
  <c r="X250" i="4"/>
  <c r="N251" i="4"/>
  <c r="P251" i="4"/>
  <c r="S251" i="4"/>
  <c r="T251" i="4"/>
  <c r="V251" i="4" s="1"/>
  <c r="X251" i="4"/>
  <c r="N252" i="4"/>
  <c r="P252" i="4"/>
  <c r="S252" i="4"/>
  <c r="T252" i="4"/>
  <c r="X252" i="4"/>
  <c r="N253" i="4"/>
  <c r="P253" i="4"/>
  <c r="S253" i="4"/>
  <c r="T253" i="4"/>
  <c r="V253" i="4" s="1"/>
  <c r="X253" i="4"/>
  <c r="N254" i="4"/>
  <c r="P254" i="4"/>
  <c r="S254" i="4"/>
  <c r="T254" i="4"/>
  <c r="X254" i="4"/>
  <c r="N255" i="4"/>
  <c r="P255" i="4"/>
  <c r="S255" i="4"/>
  <c r="T255" i="4"/>
  <c r="V255" i="4" s="1"/>
  <c r="X255" i="4"/>
  <c r="N256" i="4"/>
  <c r="P256" i="4"/>
  <c r="S256" i="4"/>
  <c r="T256" i="4"/>
  <c r="V256" i="4" s="1"/>
  <c r="W256" i="4"/>
  <c r="X256" i="4"/>
  <c r="N257" i="4"/>
  <c r="P257" i="4"/>
  <c r="S257" i="4"/>
  <c r="T257" i="4"/>
  <c r="V257" i="4"/>
  <c r="W257" i="4"/>
  <c r="Z257" i="4" s="1"/>
  <c r="X257" i="4"/>
  <c r="N258" i="4"/>
  <c r="P258" i="4"/>
  <c r="S258" i="4"/>
  <c r="T258" i="4"/>
  <c r="U258" i="4"/>
  <c r="AE258" i="4" s="1"/>
  <c r="V258" i="4"/>
  <c r="AM258" i="4" s="1"/>
  <c r="W258" i="4"/>
  <c r="X258" i="4"/>
  <c r="Z258" i="4"/>
  <c r="AA258" i="4"/>
  <c r="N259" i="4"/>
  <c r="P259" i="4"/>
  <c r="S259" i="4"/>
  <c r="T259" i="4"/>
  <c r="V259" i="4"/>
  <c r="X259" i="4"/>
  <c r="N260" i="4"/>
  <c r="P260" i="4"/>
  <c r="S260" i="4"/>
  <c r="T260" i="4"/>
  <c r="X260" i="4"/>
  <c r="N261" i="4"/>
  <c r="P261" i="4"/>
  <c r="S261" i="4"/>
  <c r="T261" i="4"/>
  <c r="V261" i="4" s="1"/>
  <c r="W261" i="4"/>
  <c r="Z261" i="4" s="1"/>
  <c r="X261" i="4"/>
  <c r="N262" i="4"/>
  <c r="P262" i="4"/>
  <c r="S262" i="4"/>
  <c r="U262" i="4" s="1"/>
  <c r="AE262" i="4" s="1"/>
  <c r="T262" i="4"/>
  <c r="V262" i="4"/>
  <c r="W262" i="4"/>
  <c r="Z262" i="4" s="1"/>
  <c r="X262" i="4"/>
  <c r="AA262" i="4"/>
  <c r="N263" i="4"/>
  <c r="P263" i="4"/>
  <c r="S263" i="4"/>
  <c r="T263" i="4"/>
  <c r="V263" i="4" s="1"/>
  <c r="W263" i="4"/>
  <c r="Z263" i="4" s="1"/>
  <c r="X263" i="4"/>
  <c r="N264" i="4"/>
  <c r="P264" i="4"/>
  <c r="S264" i="4"/>
  <c r="T264" i="4"/>
  <c r="X264" i="4"/>
  <c r="N265" i="4"/>
  <c r="P265" i="4"/>
  <c r="S265" i="4"/>
  <c r="W265" i="4" s="1"/>
  <c r="Z265" i="4" s="1"/>
  <c r="T265" i="4"/>
  <c r="V265" i="4" s="1"/>
  <c r="X265" i="4"/>
  <c r="N266" i="4"/>
  <c r="P266" i="4"/>
  <c r="S266" i="4"/>
  <c r="U266" i="4" s="1"/>
  <c r="T266" i="4"/>
  <c r="V266" i="4"/>
  <c r="AM266" i="4" s="1"/>
  <c r="W266" i="4"/>
  <c r="Z266" i="4" s="1"/>
  <c r="X266" i="4"/>
  <c r="AA266" i="4"/>
  <c r="N267" i="4"/>
  <c r="P267" i="4"/>
  <c r="S267" i="4"/>
  <c r="W267" i="4" s="1"/>
  <c r="Z267" i="4" s="1"/>
  <c r="T267" i="4"/>
  <c r="X267" i="4"/>
  <c r="N268" i="4"/>
  <c r="P268" i="4"/>
  <c r="S268" i="4"/>
  <c r="T268" i="4"/>
  <c r="V268" i="4" s="1"/>
  <c r="W268" i="4"/>
  <c r="X268" i="4"/>
  <c r="N269" i="4"/>
  <c r="P269" i="4"/>
  <c r="S269" i="4"/>
  <c r="T269" i="4"/>
  <c r="W269" i="4"/>
  <c r="X269" i="4"/>
  <c r="U269" i="4" s="1"/>
  <c r="N270" i="4"/>
  <c r="P270" i="4"/>
  <c r="S270" i="4"/>
  <c r="U270" i="4" s="1"/>
  <c r="AE270" i="4" s="1"/>
  <c r="T270" i="4"/>
  <c r="V270" i="4"/>
  <c r="W270" i="4"/>
  <c r="Z270" i="4" s="1"/>
  <c r="X270" i="4"/>
  <c r="AA270" i="4"/>
  <c r="N271" i="4"/>
  <c r="P271" i="4"/>
  <c r="S271" i="4"/>
  <c r="T271" i="4"/>
  <c r="U271" i="4"/>
  <c r="V271" i="4"/>
  <c r="W271" i="4"/>
  <c r="X271" i="4"/>
  <c r="Z271" i="4"/>
  <c r="N272" i="4"/>
  <c r="P272" i="4"/>
  <c r="S272" i="4"/>
  <c r="T272" i="4"/>
  <c r="V272" i="4" s="1"/>
  <c r="X272" i="4"/>
  <c r="N273" i="4"/>
  <c r="P273" i="4"/>
  <c r="S273" i="4"/>
  <c r="U273" i="4" s="1"/>
  <c r="T273" i="4"/>
  <c r="V273" i="4"/>
  <c r="W273" i="4"/>
  <c r="Z273" i="4" s="1"/>
  <c r="X273" i="4"/>
  <c r="AA273" i="4"/>
  <c r="N274" i="4"/>
  <c r="P274" i="4"/>
  <c r="S274" i="4"/>
  <c r="T274" i="4"/>
  <c r="W274" i="4"/>
  <c r="X274" i="4"/>
  <c r="N275" i="4"/>
  <c r="P275" i="4"/>
  <c r="S275" i="4"/>
  <c r="U275" i="4" s="1"/>
  <c r="T275" i="4"/>
  <c r="V275" i="4"/>
  <c r="W275" i="4"/>
  <c r="Z275" i="4" s="1"/>
  <c r="X275" i="4"/>
  <c r="N276" i="4"/>
  <c r="P276" i="4"/>
  <c r="S276" i="4"/>
  <c r="T276" i="4"/>
  <c r="V276" i="4" s="1"/>
  <c r="X276" i="4"/>
  <c r="N277" i="4"/>
  <c r="P277" i="4"/>
  <c r="S277" i="4"/>
  <c r="T277" i="4"/>
  <c r="V277" i="4"/>
  <c r="X277" i="4"/>
  <c r="N278" i="4"/>
  <c r="P278" i="4"/>
  <c r="S278" i="4"/>
  <c r="U278" i="4" s="1"/>
  <c r="T278" i="4"/>
  <c r="V278" i="4" s="1"/>
  <c r="X278" i="4"/>
  <c r="N279" i="4"/>
  <c r="P279" i="4"/>
  <c r="S279" i="4"/>
  <c r="W279" i="4" s="1"/>
  <c r="Z279" i="4" s="1"/>
  <c r="T279" i="4"/>
  <c r="X279" i="4"/>
  <c r="N280" i="4"/>
  <c r="P280" i="4"/>
  <c r="S280" i="4"/>
  <c r="T280" i="4"/>
  <c r="X280" i="4"/>
  <c r="N281" i="4"/>
  <c r="P281" i="4"/>
  <c r="S281" i="4"/>
  <c r="T281" i="4"/>
  <c r="X281" i="4"/>
  <c r="N282" i="4"/>
  <c r="P282" i="4"/>
  <c r="S282" i="4"/>
  <c r="U282" i="4" s="1"/>
  <c r="T282" i="4"/>
  <c r="V282" i="4" s="1"/>
  <c r="X282" i="4"/>
  <c r="N283" i="4"/>
  <c r="P283" i="4"/>
  <c r="S283" i="4"/>
  <c r="T283" i="4"/>
  <c r="U283" i="4"/>
  <c r="W283" i="4"/>
  <c r="Z283" i="4" s="1"/>
  <c r="X283" i="4"/>
  <c r="N284" i="4"/>
  <c r="P284" i="4"/>
  <c r="S284" i="4"/>
  <c r="T284" i="4"/>
  <c r="V284" i="4" s="1"/>
  <c r="U284" i="4"/>
  <c r="W284" i="4"/>
  <c r="X284" i="4"/>
  <c r="Z284" i="4"/>
  <c r="N285" i="4"/>
  <c r="P285" i="4"/>
  <c r="S285" i="4"/>
  <c r="T285" i="4"/>
  <c r="V285" i="4" s="1"/>
  <c r="AE285" i="4" s="1"/>
  <c r="U285" i="4"/>
  <c r="W285" i="4"/>
  <c r="X285" i="4"/>
  <c r="Z285" i="4"/>
  <c r="N286" i="4"/>
  <c r="P286" i="4"/>
  <c r="S286" i="4"/>
  <c r="T286" i="4"/>
  <c r="X286" i="4"/>
  <c r="N287" i="4"/>
  <c r="P287" i="4"/>
  <c r="S287" i="4"/>
  <c r="T287" i="4"/>
  <c r="X287" i="4"/>
  <c r="N288" i="4"/>
  <c r="P288" i="4"/>
  <c r="S288" i="4"/>
  <c r="T288" i="4"/>
  <c r="X288" i="4"/>
  <c r="N289" i="4"/>
  <c r="P289" i="4"/>
  <c r="S289" i="4"/>
  <c r="T289" i="4"/>
  <c r="X289" i="4"/>
  <c r="N290" i="4"/>
  <c r="P290" i="4"/>
  <c r="S290" i="4"/>
  <c r="T290" i="4"/>
  <c r="W290" i="4"/>
  <c r="Z290" i="4" s="1"/>
  <c r="X290" i="4"/>
  <c r="N291" i="4"/>
  <c r="P291" i="4"/>
  <c r="S291" i="4"/>
  <c r="T291" i="4"/>
  <c r="W291" i="4"/>
  <c r="Z291" i="4" s="1"/>
  <c r="X291" i="4"/>
  <c r="N292" i="4"/>
  <c r="P292" i="4"/>
  <c r="S292" i="4"/>
  <c r="T292" i="4"/>
  <c r="U292" i="4"/>
  <c r="W292" i="4"/>
  <c r="Z292" i="4" s="1"/>
  <c r="X292" i="4"/>
  <c r="N293" i="4"/>
  <c r="P293" i="4"/>
  <c r="S293" i="4"/>
  <c r="T293" i="4"/>
  <c r="U293" i="4"/>
  <c r="W293" i="4"/>
  <c r="Z293" i="4" s="1"/>
  <c r="X293" i="4"/>
  <c r="N294" i="4"/>
  <c r="P294" i="4"/>
  <c r="S294" i="4"/>
  <c r="T294" i="4"/>
  <c r="V294" i="4" s="1"/>
  <c r="AE294" i="4" s="1"/>
  <c r="U294" i="4"/>
  <c r="W294" i="4"/>
  <c r="X294" i="4"/>
  <c r="Z294" i="4"/>
  <c r="N295" i="4"/>
  <c r="P295" i="4"/>
  <c r="S295" i="4"/>
  <c r="T295" i="4"/>
  <c r="V295" i="4" s="1"/>
  <c r="AE295" i="4" s="1"/>
  <c r="U295" i="4"/>
  <c r="W295" i="4"/>
  <c r="X295" i="4"/>
  <c r="Z295" i="4"/>
  <c r="N296" i="4"/>
  <c r="P296" i="4"/>
  <c r="S296" i="4"/>
  <c r="T296" i="4"/>
  <c r="V296" i="4" s="1"/>
  <c r="X296" i="4"/>
  <c r="N297" i="4"/>
  <c r="P297" i="4"/>
  <c r="S297" i="4"/>
  <c r="T297" i="4"/>
  <c r="X297" i="4"/>
  <c r="N298" i="4"/>
  <c r="P298" i="4"/>
  <c r="S298" i="4"/>
  <c r="W298" i="4" s="1"/>
  <c r="T298" i="4"/>
  <c r="X298" i="4"/>
  <c r="N299" i="4"/>
  <c r="P299" i="4"/>
  <c r="S299" i="4"/>
  <c r="T299" i="4"/>
  <c r="X299" i="4"/>
  <c r="N300" i="4"/>
  <c r="P300" i="4"/>
  <c r="S300" i="4"/>
  <c r="T300" i="4"/>
  <c r="X300" i="4"/>
  <c r="N301" i="4"/>
  <c r="P301" i="4"/>
  <c r="S301" i="4"/>
  <c r="T301" i="4"/>
  <c r="X301" i="4"/>
  <c r="N302" i="4"/>
  <c r="P302" i="4"/>
  <c r="S302" i="4"/>
  <c r="W302" i="4" s="1"/>
  <c r="Z302" i="4" s="1"/>
  <c r="T302" i="4"/>
  <c r="X302" i="4"/>
  <c r="N303" i="4"/>
  <c r="P303" i="4"/>
  <c r="S303" i="4"/>
  <c r="T303" i="4"/>
  <c r="X303" i="4"/>
  <c r="N304" i="4"/>
  <c r="P304" i="4"/>
  <c r="S304" i="4"/>
  <c r="T304" i="4"/>
  <c r="V304" i="4" s="1"/>
  <c r="X304" i="4"/>
  <c r="N305" i="4"/>
  <c r="P305" i="4"/>
  <c r="S305" i="4"/>
  <c r="T305" i="4"/>
  <c r="X305" i="4"/>
  <c r="N306" i="4"/>
  <c r="P306" i="4"/>
  <c r="S306" i="4"/>
  <c r="T306" i="4"/>
  <c r="V306" i="4" s="1"/>
  <c r="W306" i="4"/>
  <c r="X306" i="4"/>
  <c r="N307" i="4"/>
  <c r="P307" i="4"/>
  <c r="S307" i="4"/>
  <c r="T307" i="4"/>
  <c r="X307" i="4"/>
  <c r="N308" i="4"/>
  <c r="P308" i="4"/>
  <c r="S308" i="4"/>
  <c r="W308" i="4" s="1"/>
  <c r="Z308" i="4" s="1"/>
  <c r="T308" i="4"/>
  <c r="U308" i="4"/>
  <c r="X308" i="4"/>
  <c r="N309" i="4"/>
  <c r="P309" i="4"/>
  <c r="S309" i="4"/>
  <c r="W309" i="4" s="1"/>
  <c r="Z309" i="4" s="1"/>
  <c r="T309" i="4"/>
  <c r="U309" i="4"/>
  <c r="X309" i="4"/>
  <c r="N310" i="4"/>
  <c r="P310" i="4"/>
  <c r="S310" i="4"/>
  <c r="W310" i="4" s="1"/>
  <c r="Z310" i="4" s="1"/>
  <c r="T310" i="4"/>
  <c r="V310" i="4" s="1"/>
  <c r="X310" i="4"/>
  <c r="N311" i="4"/>
  <c r="P311" i="4"/>
  <c r="S311" i="4"/>
  <c r="T311" i="4"/>
  <c r="X311" i="4"/>
  <c r="N312" i="4"/>
  <c r="P312" i="4"/>
  <c r="S312" i="4"/>
  <c r="T312" i="4"/>
  <c r="V312" i="4" s="1"/>
  <c r="U312" i="4"/>
  <c r="AE312" i="4" s="1"/>
  <c r="W312" i="4"/>
  <c r="X312" i="4"/>
  <c r="N313" i="4"/>
  <c r="P313" i="4"/>
  <c r="S313" i="4"/>
  <c r="W313" i="4" s="1"/>
  <c r="T313" i="4"/>
  <c r="U313" i="4"/>
  <c r="X313" i="4"/>
  <c r="N314" i="4"/>
  <c r="P314" i="4"/>
  <c r="S314" i="4"/>
  <c r="W314" i="4" s="1"/>
  <c r="Z314" i="4" s="1"/>
  <c r="T314" i="4"/>
  <c r="X314" i="4"/>
  <c r="N315" i="4"/>
  <c r="P315" i="4"/>
  <c r="S315" i="4"/>
  <c r="T315" i="4"/>
  <c r="X315" i="4"/>
  <c r="N316" i="4"/>
  <c r="P316" i="4"/>
  <c r="S316" i="4"/>
  <c r="W316" i="4" s="1"/>
  <c r="T316" i="4"/>
  <c r="U316" i="4"/>
  <c r="X316" i="4"/>
  <c r="N317" i="4"/>
  <c r="P317" i="4"/>
  <c r="S317" i="4"/>
  <c r="W317" i="4" s="1"/>
  <c r="T317" i="4"/>
  <c r="U317" i="4"/>
  <c r="X317" i="4"/>
  <c r="N318" i="4"/>
  <c r="P318" i="4"/>
  <c r="S318" i="4"/>
  <c r="W318" i="4" s="1"/>
  <c r="Z318" i="4" s="1"/>
  <c r="T318" i="4"/>
  <c r="X318" i="4"/>
  <c r="N319" i="4"/>
  <c r="P319" i="4"/>
  <c r="S319" i="4"/>
  <c r="T319" i="4"/>
  <c r="X319" i="4"/>
  <c r="N320" i="4"/>
  <c r="P320" i="4"/>
  <c r="S320" i="4"/>
  <c r="U320" i="4" s="1"/>
  <c r="T320" i="4"/>
  <c r="V320" i="4" s="1"/>
  <c r="W320" i="4"/>
  <c r="Z320" i="4" s="1"/>
  <c r="X320" i="4"/>
  <c r="N321" i="4"/>
  <c r="P321" i="4"/>
  <c r="S321" i="4"/>
  <c r="T321" i="4"/>
  <c r="X321" i="4"/>
  <c r="N322" i="4"/>
  <c r="P322" i="4"/>
  <c r="S322" i="4"/>
  <c r="T322" i="4"/>
  <c r="V322" i="4" s="1"/>
  <c r="W322" i="4"/>
  <c r="X322" i="4"/>
  <c r="N323" i="4"/>
  <c r="P323" i="4"/>
  <c r="S323" i="4"/>
  <c r="T323" i="4"/>
  <c r="X323" i="4"/>
  <c r="N324" i="4"/>
  <c r="P324" i="4"/>
  <c r="S324" i="4"/>
  <c r="T324" i="4"/>
  <c r="U324" i="4"/>
  <c r="W324" i="4"/>
  <c r="Z324" i="4" s="1"/>
  <c r="X324" i="4"/>
  <c r="N325" i="4"/>
  <c r="P325" i="4"/>
  <c r="S325" i="4"/>
  <c r="W325" i="4" s="1"/>
  <c r="T325" i="4"/>
  <c r="X325" i="4"/>
  <c r="U325" i="4" s="1"/>
  <c r="N326" i="4"/>
  <c r="P326" i="4"/>
  <c r="S326" i="4"/>
  <c r="W326" i="4" s="1"/>
  <c r="T326" i="4"/>
  <c r="V326" i="4" s="1"/>
  <c r="X326" i="4"/>
  <c r="N327" i="4"/>
  <c r="P327" i="4"/>
  <c r="S327" i="4"/>
  <c r="T327" i="4"/>
  <c r="X327" i="4"/>
  <c r="N328" i="4"/>
  <c r="P328" i="4"/>
  <c r="S328" i="4"/>
  <c r="W328" i="4" s="1"/>
  <c r="T328" i="4"/>
  <c r="V328" i="4" s="1"/>
  <c r="U328" i="4"/>
  <c r="AE328" i="4" s="1"/>
  <c r="X328" i="4"/>
  <c r="N329" i="4"/>
  <c r="P329" i="4"/>
  <c r="S329" i="4"/>
  <c r="W329" i="4" s="1"/>
  <c r="T329" i="4"/>
  <c r="U329" i="4"/>
  <c r="X329" i="4"/>
  <c r="N330" i="4"/>
  <c r="P330" i="4"/>
  <c r="S330" i="4"/>
  <c r="W330" i="4" s="1"/>
  <c r="Z330" i="4" s="1"/>
  <c r="T330" i="4"/>
  <c r="X330" i="4"/>
  <c r="N331" i="4"/>
  <c r="P331" i="4"/>
  <c r="S331" i="4"/>
  <c r="T331" i="4"/>
  <c r="X331" i="4"/>
  <c r="N332" i="4"/>
  <c r="P332" i="4"/>
  <c r="S332" i="4"/>
  <c r="T332" i="4"/>
  <c r="X332" i="4"/>
  <c r="N333" i="4"/>
  <c r="P333" i="4"/>
  <c r="S333" i="4"/>
  <c r="T333" i="4"/>
  <c r="X333" i="4"/>
  <c r="N334" i="4"/>
  <c r="P334" i="4"/>
  <c r="S334" i="4"/>
  <c r="T334" i="4"/>
  <c r="W334" i="4"/>
  <c r="Z334" i="4" s="1"/>
  <c r="X334" i="4"/>
  <c r="N335" i="4"/>
  <c r="P335" i="4"/>
  <c r="S335" i="4"/>
  <c r="T335" i="4"/>
  <c r="X335" i="4"/>
  <c r="N336" i="4"/>
  <c r="P336" i="4"/>
  <c r="S336" i="4"/>
  <c r="U336" i="4" s="1"/>
  <c r="T336" i="4"/>
  <c r="W336" i="4"/>
  <c r="Z336" i="4" s="1"/>
  <c r="X336" i="4"/>
  <c r="N337" i="4"/>
  <c r="P337" i="4"/>
  <c r="S337" i="4"/>
  <c r="T337" i="4"/>
  <c r="X337" i="4"/>
  <c r="N338" i="4"/>
  <c r="P338" i="4"/>
  <c r="S338" i="4"/>
  <c r="T338" i="4"/>
  <c r="V338" i="4" s="1"/>
  <c r="W338" i="4"/>
  <c r="Z338" i="4" s="1"/>
  <c r="X338" i="4"/>
  <c r="N339" i="4"/>
  <c r="P339" i="4"/>
  <c r="S339" i="4"/>
  <c r="W339" i="4" s="1"/>
  <c r="T339" i="4"/>
  <c r="X339" i="4"/>
  <c r="N340" i="4"/>
  <c r="P340" i="4"/>
  <c r="S340" i="4"/>
  <c r="T340" i="4"/>
  <c r="W340" i="4"/>
  <c r="X340" i="4"/>
  <c r="N341" i="4"/>
  <c r="P341" i="4"/>
  <c r="S341" i="4"/>
  <c r="W341" i="4" s="1"/>
  <c r="T341" i="4"/>
  <c r="X341" i="4"/>
  <c r="N342" i="4"/>
  <c r="P342" i="4"/>
  <c r="S342" i="4"/>
  <c r="T342" i="4"/>
  <c r="W342" i="4"/>
  <c r="X342" i="4"/>
  <c r="N343" i="4"/>
  <c r="P343" i="4"/>
  <c r="S343" i="4"/>
  <c r="W343" i="4" s="1"/>
  <c r="T343" i="4"/>
  <c r="X343" i="4"/>
  <c r="N344" i="4"/>
  <c r="P344" i="4"/>
  <c r="S344" i="4"/>
  <c r="T344" i="4"/>
  <c r="W344" i="4"/>
  <c r="Z344" i="4" s="1"/>
  <c r="X344" i="4"/>
  <c r="N345" i="4"/>
  <c r="P345" i="4"/>
  <c r="S345" i="4"/>
  <c r="W345" i="4" s="1"/>
  <c r="T345" i="4"/>
  <c r="X345" i="4"/>
  <c r="N346" i="4"/>
  <c r="P346" i="4"/>
  <c r="S346" i="4"/>
  <c r="T346" i="4"/>
  <c r="V346" i="4" s="1"/>
  <c r="W346" i="4"/>
  <c r="Z346" i="4" s="1"/>
  <c r="X346" i="4"/>
  <c r="N347" i="4"/>
  <c r="P347" i="4"/>
  <c r="S347" i="4"/>
  <c r="W347" i="4" s="1"/>
  <c r="T347" i="4"/>
  <c r="X347" i="4"/>
  <c r="N348" i="4"/>
  <c r="P348" i="4"/>
  <c r="S348" i="4"/>
  <c r="T348" i="4"/>
  <c r="W348" i="4"/>
  <c r="Z348" i="4" s="1"/>
  <c r="X348" i="4"/>
  <c r="N349" i="4"/>
  <c r="P349" i="4"/>
  <c r="S349" i="4"/>
  <c r="W349" i="4" s="1"/>
  <c r="T349" i="4"/>
  <c r="X349" i="4"/>
  <c r="N350" i="4"/>
  <c r="P350" i="4"/>
  <c r="S350" i="4"/>
  <c r="T350" i="4"/>
  <c r="V350" i="4" s="1"/>
  <c r="W350" i="4"/>
  <c r="Z350" i="4" s="1"/>
  <c r="X350" i="4"/>
  <c r="N351" i="4"/>
  <c r="P351" i="4"/>
  <c r="S351" i="4"/>
  <c r="W351" i="4" s="1"/>
  <c r="T351" i="4"/>
  <c r="X351" i="4"/>
  <c r="N352" i="4"/>
  <c r="P352" i="4"/>
  <c r="S352" i="4"/>
  <c r="T352" i="4"/>
  <c r="W352" i="4"/>
  <c r="Z352" i="4" s="1"/>
  <c r="X352" i="4"/>
  <c r="N353" i="4"/>
  <c r="P353" i="4"/>
  <c r="S353" i="4"/>
  <c r="W353" i="4" s="1"/>
  <c r="T353" i="4"/>
  <c r="X353" i="4"/>
  <c r="N354" i="4"/>
  <c r="P354" i="4"/>
  <c r="S354" i="4"/>
  <c r="T354" i="4"/>
  <c r="V354" i="4" s="1"/>
  <c r="W354" i="4"/>
  <c r="Z354" i="4" s="1"/>
  <c r="X354" i="4"/>
  <c r="N355" i="4"/>
  <c r="P355" i="4"/>
  <c r="S355" i="4"/>
  <c r="W355" i="4" s="1"/>
  <c r="T355" i="4"/>
  <c r="X355" i="4"/>
  <c r="N356" i="4"/>
  <c r="P356" i="4"/>
  <c r="S356" i="4"/>
  <c r="T356" i="4"/>
  <c r="W356" i="4"/>
  <c r="Z356" i="4" s="1"/>
  <c r="X356" i="4"/>
  <c r="N357" i="4"/>
  <c r="P357" i="4"/>
  <c r="S357" i="4"/>
  <c r="W357" i="4" s="1"/>
  <c r="Z357" i="4" s="1"/>
  <c r="T357" i="4"/>
  <c r="X357" i="4"/>
  <c r="N358" i="4"/>
  <c r="P358" i="4"/>
  <c r="S358" i="4"/>
  <c r="T358" i="4"/>
  <c r="X358" i="4"/>
  <c r="N359" i="4"/>
  <c r="P359" i="4"/>
  <c r="S359" i="4"/>
  <c r="W359" i="4" s="1"/>
  <c r="T359" i="4"/>
  <c r="V359" i="4" s="1"/>
  <c r="X359" i="4"/>
  <c r="N360" i="4"/>
  <c r="P360" i="4"/>
  <c r="S360" i="4"/>
  <c r="T360" i="4"/>
  <c r="X360" i="4"/>
  <c r="N361" i="4"/>
  <c r="P361" i="4"/>
  <c r="S361" i="4"/>
  <c r="T361" i="4"/>
  <c r="V361" i="4" s="1"/>
  <c r="W361" i="4"/>
  <c r="Z361" i="4" s="1"/>
  <c r="X361" i="4"/>
  <c r="N362" i="4"/>
  <c r="P362" i="4"/>
  <c r="S362" i="4"/>
  <c r="T362" i="4"/>
  <c r="X362" i="4"/>
  <c r="N363" i="4"/>
  <c r="P363" i="4"/>
  <c r="S363" i="4"/>
  <c r="T363" i="4"/>
  <c r="W363" i="4"/>
  <c r="Z363" i="4" s="1"/>
  <c r="X363" i="4"/>
  <c r="N364" i="4"/>
  <c r="P364" i="4"/>
  <c r="S364" i="4"/>
  <c r="T364" i="4"/>
  <c r="X364" i="4"/>
  <c r="N365" i="4"/>
  <c r="P365" i="4"/>
  <c r="S365" i="4"/>
  <c r="W365" i="4" s="1"/>
  <c r="Z365" i="4" s="1"/>
  <c r="T365" i="4"/>
  <c r="X365" i="4"/>
  <c r="N366" i="4"/>
  <c r="P366" i="4"/>
  <c r="S366" i="4"/>
  <c r="T366" i="4"/>
  <c r="X366" i="4"/>
  <c r="N367" i="4"/>
  <c r="P367" i="4"/>
  <c r="S367" i="4"/>
  <c r="W367" i="4" s="1"/>
  <c r="T367" i="4"/>
  <c r="X367" i="4"/>
  <c r="N368" i="4"/>
  <c r="P368" i="4"/>
  <c r="S368" i="4"/>
  <c r="T368" i="4"/>
  <c r="X368" i="4"/>
  <c r="N369" i="4"/>
  <c r="P369" i="4"/>
  <c r="S369" i="4"/>
  <c r="W369" i="4" s="1"/>
  <c r="Z369" i="4" s="1"/>
  <c r="T369" i="4"/>
  <c r="V369" i="4" s="1"/>
  <c r="X369" i="4"/>
  <c r="N370" i="4"/>
  <c r="P370" i="4"/>
  <c r="S370" i="4"/>
  <c r="T370" i="4"/>
  <c r="X370" i="4"/>
  <c r="N371" i="4"/>
  <c r="P371" i="4"/>
  <c r="S371" i="4"/>
  <c r="T371" i="4"/>
  <c r="V371" i="4" s="1"/>
  <c r="W371" i="4"/>
  <c r="X371" i="4"/>
  <c r="N372" i="4"/>
  <c r="P372" i="4"/>
  <c r="S372" i="4"/>
  <c r="W372" i="4" s="1"/>
  <c r="T372" i="4"/>
  <c r="X372" i="4"/>
  <c r="U372" i="4" s="1"/>
  <c r="N373" i="4"/>
  <c r="P373" i="4"/>
  <c r="S373" i="4"/>
  <c r="W373" i="4" s="1"/>
  <c r="T373" i="4"/>
  <c r="V373" i="4" s="1"/>
  <c r="X373" i="4"/>
  <c r="N374" i="4"/>
  <c r="P374" i="4"/>
  <c r="S374" i="4"/>
  <c r="W374" i="4" s="1"/>
  <c r="T374" i="4"/>
  <c r="Z374" i="4" s="1"/>
  <c r="V374" i="4"/>
  <c r="X374" i="4"/>
  <c r="AA374" i="4"/>
  <c r="N375" i="4"/>
  <c r="P375" i="4"/>
  <c r="S375" i="4"/>
  <c r="W375" i="4" s="1"/>
  <c r="Z375" i="4" s="1"/>
  <c r="T375" i="4"/>
  <c r="AA375" i="4" s="1"/>
  <c r="V375" i="4"/>
  <c r="X375" i="4"/>
  <c r="N376" i="4"/>
  <c r="P376" i="4"/>
  <c r="S376" i="4"/>
  <c r="U376" i="4" s="1"/>
  <c r="T376" i="4"/>
  <c r="V376" i="4" s="1"/>
  <c r="X376" i="4"/>
  <c r="N377" i="4"/>
  <c r="P377" i="4"/>
  <c r="S377" i="4"/>
  <c r="T377" i="4"/>
  <c r="U377" i="4"/>
  <c r="V377" i="4"/>
  <c r="W377" i="4"/>
  <c r="X377" i="4"/>
  <c r="Z377" i="4"/>
  <c r="AA377" i="4"/>
  <c r="N378" i="4"/>
  <c r="P378" i="4"/>
  <c r="S378" i="4"/>
  <c r="AA378" i="4" s="1"/>
  <c r="T378" i="4"/>
  <c r="U378" i="4"/>
  <c r="V378" i="4"/>
  <c r="W378" i="4"/>
  <c r="X378" i="4"/>
  <c r="Z378" i="4"/>
  <c r="N379" i="4"/>
  <c r="P379" i="4"/>
  <c r="S379" i="4"/>
  <c r="T379" i="4"/>
  <c r="V379" i="4"/>
  <c r="W379" i="4"/>
  <c r="X379" i="4"/>
  <c r="N380" i="4"/>
  <c r="P380" i="4"/>
  <c r="S380" i="4"/>
  <c r="W380" i="4" s="1"/>
  <c r="Z380" i="4" s="1"/>
  <c r="T380" i="4"/>
  <c r="V380" i="4" s="1"/>
  <c r="U380" i="4"/>
  <c r="AD380" i="4" s="1"/>
  <c r="X380" i="4"/>
  <c r="N381" i="4"/>
  <c r="P381" i="4"/>
  <c r="S381" i="4"/>
  <c r="T381" i="4"/>
  <c r="W381" i="4"/>
  <c r="X381" i="4"/>
  <c r="U381" i="4" s="1"/>
  <c r="N382" i="4"/>
  <c r="P382" i="4"/>
  <c r="S382" i="4"/>
  <c r="T382" i="4"/>
  <c r="U382" i="4"/>
  <c r="V382" i="4"/>
  <c r="W382" i="4"/>
  <c r="X382" i="4"/>
  <c r="Z382" i="4"/>
  <c r="AA382" i="4"/>
  <c r="N383" i="4"/>
  <c r="P383" i="4"/>
  <c r="S383" i="4"/>
  <c r="T383" i="4"/>
  <c r="X383" i="4"/>
  <c r="V383" i="4" s="1"/>
  <c r="N384" i="4"/>
  <c r="P384" i="4"/>
  <c r="S384" i="4"/>
  <c r="T384" i="4"/>
  <c r="V384" i="4" s="1"/>
  <c r="U384" i="4"/>
  <c r="W384" i="4"/>
  <c r="Z384" i="4" s="1"/>
  <c r="X384" i="4"/>
  <c r="AM384" i="4"/>
  <c r="N385" i="4"/>
  <c r="P385" i="4"/>
  <c r="S385" i="4"/>
  <c r="T385" i="4"/>
  <c r="V385" i="4" s="1"/>
  <c r="U385" i="4"/>
  <c r="AD385" i="4" s="1"/>
  <c r="W385" i="4"/>
  <c r="X385" i="4"/>
  <c r="Z385" i="4"/>
  <c r="N386" i="4"/>
  <c r="P386" i="4"/>
  <c r="S386" i="4"/>
  <c r="W386" i="4" s="1"/>
  <c r="Z386" i="4" s="1"/>
  <c r="T386" i="4"/>
  <c r="V386" i="4"/>
  <c r="X386" i="4"/>
  <c r="N387" i="4"/>
  <c r="P387" i="4"/>
  <c r="S387" i="4"/>
  <c r="T387" i="4"/>
  <c r="V387" i="4" s="1"/>
  <c r="X387" i="4"/>
  <c r="N388" i="4"/>
  <c r="P388" i="4"/>
  <c r="S388" i="4"/>
  <c r="T388" i="4"/>
  <c r="X388" i="4"/>
  <c r="N389" i="4"/>
  <c r="P389" i="4"/>
  <c r="S389" i="4"/>
  <c r="T389" i="4"/>
  <c r="U389" i="4"/>
  <c r="V389" i="4"/>
  <c r="W389" i="4"/>
  <c r="X389" i="4"/>
  <c r="Z389" i="4"/>
  <c r="AA389" i="4"/>
  <c r="N390" i="4"/>
  <c r="P390" i="4"/>
  <c r="S390" i="4"/>
  <c r="AA390" i="4" s="1"/>
  <c r="T390" i="4"/>
  <c r="V390" i="4"/>
  <c r="W390" i="4"/>
  <c r="Z390" i="4" s="1"/>
  <c r="X390" i="4"/>
  <c r="N391" i="4"/>
  <c r="P391" i="4"/>
  <c r="S391" i="4"/>
  <c r="W391" i="4" s="1"/>
  <c r="T391" i="4"/>
  <c r="V391" i="4"/>
  <c r="X391" i="4"/>
  <c r="N392" i="4"/>
  <c r="P392" i="4"/>
  <c r="S392" i="4"/>
  <c r="T392" i="4"/>
  <c r="V392" i="4" s="1"/>
  <c r="X392" i="4"/>
  <c r="N393" i="4"/>
  <c r="P393" i="4"/>
  <c r="S393" i="4"/>
  <c r="T393" i="4"/>
  <c r="U393" i="4"/>
  <c r="V393" i="4"/>
  <c r="W393" i="4"/>
  <c r="X393" i="4"/>
  <c r="Z393" i="4"/>
  <c r="AA393" i="4"/>
  <c r="N394" i="4"/>
  <c r="P394" i="4"/>
  <c r="S394" i="4"/>
  <c r="AA394" i="4" s="1"/>
  <c r="T394" i="4"/>
  <c r="U394" i="4"/>
  <c r="V394" i="4"/>
  <c r="W394" i="4"/>
  <c r="X394" i="4"/>
  <c r="Z394" i="4"/>
  <c r="N395" i="4"/>
  <c r="P395" i="4"/>
  <c r="S395" i="4"/>
  <c r="T395" i="4"/>
  <c r="V395" i="4"/>
  <c r="W395" i="4"/>
  <c r="X395" i="4"/>
  <c r="N396" i="4"/>
  <c r="P396" i="4"/>
  <c r="S396" i="4"/>
  <c r="W396" i="4" s="1"/>
  <c r="Z396" i="4" s="1"/>
  <c r="T396" i="4"/>
  <c r="V396" i="4" s="1"/>
  <c r="U396" i="4"/>
  <c r="AD396" i="4" s="1"/>
  <c r="X396" i="4"/>
  <c r="N397" i="4"/>
  <c r="P397" i="4"/>
  <c r="S397" i="4"/>
  <c r="T397" i="4"/>
  <c r="W397" i="4"/>
  <c r="X397" i="4"/>
  <c r="U397" i="4" s="1"/>
  <c r="N398" i="4"/>
  <c r="P398" i="4"/>
  <c r="S398" i="4"/>
  <c r="T398" i="4"/>
  <c r="U398" i="4"/>
  <c r="V398" i="4"/>
  <c r="W398" i="4"/>
  <c r="X398" i="4"/>
  <c r="Z398" i="4"/>
  <c r="AA398" i="4"/>
  <c r="N399" i="4"/>
  <c r="P399" i="4"/>
  <c r="S399" i="4"/>
  <c r="T399" i="4"/>
  <c r="X399" i="4"/>
  <c r="V399" i="4" s="1"/>
  <c r="N400" i="4"/>
  <c r="P400" i="4"/>
  <c r="S400" i="4"/>
  <c r="T400" i="4"/>
  <c r="V400" i="4" s="1"/>
  <c r="U400" i="4"/>
  <c r="W400" i="4"/>
  <c r="Z400" i="4" s="1"/>
  <c r="X400" i="4"/>
  <c r="AM400" i="4"/>
  <c r="N401" i="4"/>
  <c r="P401" i="4"/>
  <c r="S401" i="4"/>
  <c r="T401" i="4"/>
  <c r="V401" i="4" s="1"/>
  <c r="U401" i="4"/>
  <c r="AD401" i="4" s="1"/>
  <c r="W401" i="4"/>
  <c r="X401" i="4"/>
  <c r="Z401" i="4"/>
  <c r="N402" i="4"/>
  <c r="P402" i="4"/>
  <c r="S402" i="4"/>
  <c r="T402" i="4"/>
  <c r="V402" i="4"/>
  <c r="W402" i="4"/>
  <c r="Z402" i="4" s="1"/>
  <c r="X402" i="4"/>
  <c r="N403" i="4"/>
  <c r="P403" i="4"/>
  <c r="S403" i="4"/>
  <c r="T403" i="4"/>
  <c r="W403" i="4"/>
  <c r="Z403" i="4" s="1"/>
  <c r="X403" i="4"/>
  <c r="N404" i="4"/>
  <c r="P404" i="4"/>
  <c r="S404" i="4"/>
  <c r="AA404" i="4" s="1"/>
  <c r="T404" i="4"/>
  <c r="V404" i="4" s="1"/>
  <c r="U404" i="4"/>
  <c r="W404" i="4"/>
  <c r="X404" i="4"/>
  <c r="Z404" i="4"/>
  <c r="N405" i="4"/>
  <c r="P405" i="4"/>
  <c r="S405" i="4"/>
  <c r="T405" i="4"/>
  <c r="U405" i="4"/>
  <c r="V405" i="4"/>
  <c r="W405" i="4"/>
  <c r="X405" i="4"/>
  <c r="Z405" i="4"/>
  <c r="AA405" i="4"/>
  <c r="N406" i="4"/>
  <c r="P406" i="4"/>
  <c r="S406" i="4"/>
  <c r="T406" i="4"/>
  <c r="V406" i="4"/>
  <c r="W406" i="4"/>
  <c r="Z406" i="4" s="1"/>
  <c r="X406" i="4"/>
  <c r="N407" i="4"/>
  <c r="P407" i="4"/>
  <c r="S407" i="4"/>
  <c r="T407" i="4"/>
  <c r="W407" i="4"/>
  <c r="Z407" i="4" s="1"/>
  <c r="X407" i="4"/>
  <c r="N408" i="4"/>
  <c r="P408" i="4"/>
  <c r="S408" i="4"/>
  <c r="AA408" i="4" s="1"/>
  <c r="T408" i="4"/>
  <c r="V408" i="4" s="1"/>
  <c r="AE408" i="4" s="1"/>
  <c r="U408" i="4"/>
  <c r="W408" i="4"/>
  <c r="X408" i="4"/>
  <c r="Z408" i="4"/>
  <c r="N409" i="4"/>
  <c r="P409" i="4"/>
  <c r="S409" i="4"/>
  <c r="T409" i="4"/>
  <c r="V409" i="4"/>
  <c r="X409" i="4"/>
  <c r="N410" i="4"/>
  <c r="P410" i="4"/>
  <c r="S410" i="4"/>
  <c r="T410" i="4"/>
  <c r="V410" i="4" s="1"/>
  <c r="W410" i="4"/>
  <c r="X410" i="4"/>
  <c r="N411" i="4"/>
  <c r="P411" i="4"/>
  <c r="S411" i="4"/>
  <c r="T411" i="4"/>
  <c r="U411" i="4"/>
  <c r="V411" i="4"/>
  <c r="W411" i="4"/>
  <c r="X411" i="4"/>
  <c r="Z411" i="4"/>
  <c r="AA411" i="4"/>
  <c r="N412" i="4"/>
  <c r="P412" i="4"/>
  <c r="S412" i="4"/>
  <c r="T412" i="4"/>
  <c r="V412" i="4"/>
  <c r="X412" i="4"/>
  <c r="N413" i="4"/>
  <c r="P413" i="4"/>
  <c r="S413" i="4"/>
  <c r="AA413" i="4" s="1"/>
  <c r="T413" i="4"/>
  <c r="V413" i="4" s="1"/>
  <c r="U413" i="4"/>
  <c r="W413" i="4"/>
  <c r="X413" i="4"/>
  <c r="Z413" i="4"/>
  <c r="N414" i="4"/>
  <c r="P414" i="4"/>
  <c r="S414" i="4"/>
  <c r="T414" i="4"/>
  <c r="U414" i="4"/>
  <c r="V414" i="4"/>
  <c r="AE414" i="4" s="1"/>
  <c r="W414" i="4"/>
  <c r="X414" i="4"/>
  <c r="Z414" i="4"/>
  <c r="AA414" i="4"/>
  <c r="N415" i="4"/>
  <c r="P415" i="4"/>
  <c r="S415" i="4"/>
  <c r="AA415" i="4" s="1"/>
  <c r="T415" i="4"/>
  <c r="W415" i="4"/>
  <c r="Z415" i="4" s="1"/>
  <c r="X415" i="4"/>
  <c r="N416" i="4"/>
  <c r="P416" i="4"/>
  <c r="S416" i="4"/>
  <c r="AA416" i="4" s="1"/>
  <c r="T416" i="4"/>
  <c r="V416" i="4" s="1"/>
  <c r="U416" i="4"/>
  <c r="W416" i="4"/>
  <c r="X416" i="4"/>
  <c r="Z416" i="4"/>
  <c r="N417" i="4"/>
  <c r="P417" i="4"/>
  <c r="S417" i="4"/>
  <c r="T417" i="4"/>
  <c r="V417" i="4"/>
  <c r="X417" i="4"/>
  <c r="N418" i="4"/>
  <c r="P418" i="4"/>
  <c r="S418" i="4"/>
  <c r="T418" i="4"/>
  <c r="V418" i="4" s="1"/>
  <c r="W418" i="4"/>
  <c r="Z418" i="4" s="1"/>
  <c r="X418" i="4"/>
  <c r="N419" i="4"/>
  <c r="P419" i="4"/>
  <c r="S419" i="4"/>
  <c r="T419" i="4"/>
  <c r="U419" i="4"/>
  <c r="V419" i="4"/>
  <c r="W419" i="4"/>
  <c r="X419" i="4"/>
  <c r="Z419" i="4"/>
  <c r="AA419" i="4"/>
  <c r="N420" i="4"/>
  <c r="P420" i="4"/>
  <c r="S420" i="4"/>
  <c r="T420" i="4"/>
  <c r="V420" i="4"/>
  <c r="X420" i="4"/>
  <c r="N421" i="4"/>
  <c r="P421" i="4"/>
  <c r="S421" i="4"/>
  <c r="T421" i="4"/>
  <c r="V421" i="4" s="1"/>
  <c r="U421" i="4"/>
  <c r="W421" i="4"/>
  <c r="X421" i="4"/>
  <c r="Z421" i="4"/>
  <c r="N422" i="4"/>
  <c r="P422" i="4"/>
  <c r="S422" i="4"/>
  <c r="T422" i="4"/>
  <c r="U422" i="4"/>
  <c r="V422" i="4"/>
  <c r="AE422" i="4" s="1"/>
  <c r="W422" i="4"/>
  <c r="X422" i="4"/>
  <c r="Z422" i="4"/>
  <c r="AA422" i="4"/>
  <c r="N423" i="4"/>
  <c r="P423" i="4"/>
  <c r="S423" i="4"/>
  <c r="T423" i="4"/>
  <c r="V423" i="4" s="1"/>
  <c r="X423" i="4"/>
  <c r="N424" i="4"/>
  <c r="P424" i="4"/>
  <c r="S424" i="4"/>
  <c r="T424" i="4"/>
  <c r="V424" i="4" s="1"/>
  <c r="U424" i="4"/>
  <c r="X424" i="4"/>
  <c r="N425" i="4"/>
  <c r="P425" i="4"/>
  <c r="S425" i="4"/>
  <c r="U425" i="4" s="1"/>
  <c r="T425" i="4"/>
  <c r="V425" i="4"/>
  <c r="W425" i="4"/>
  <c r="Z425" i="4" s="1"/>
  <c r="X425" i="4"/>
  <c r="AM425" i="4"/>
  <c r="N426" i="4"/>
  <c r="P426" i="4"/>
  <c r="S426" i="4"/>
  <c r="T426" i="4"/>
  <c r="V426" i="4" s="1"/>
  <c r="W426" i="4"/>
  <c r="Z426" i="4" s="1"/>
  <c r="X426" i="4"/>
  <c r="N427" i="4"/>
  <c r="P427" i="4"/>
  <c r="S427" i="4"/>
  <c r="T427" i="4"/>
  <c r="U427" i="4"/>
  <c r="V427" i="4"/>
  <c r="W427" i="4"/>
  <c r="X427" i="4"/>
  <c r="Z427" i="4"/>
  <c r="AA427" i="4"/>
  <c r="N428" i="4"/>
  <c r="P428" i="4"/>
  <c r="S428" i="4"/>
  <c r="U428" i="4" s="1"/>
  <c r="T428" i="4"/>
  <c r="V428" i="4"/>
  <c r="X428" i="4"/>
  <c r="N429" i="4"/>
  <c r="P429" i="4"/>
  <c r="S429" i="4"/>
  <c r="T429" i="4"/>
  <c r="V429" i="4" s="1"/>
  <c r="U429" i="4"/>
  <c r="W429" i="4"/>
  <c r="X429" i="4"/>
  <c r="Z429" i="4"/>
  <c r="N430" i="4"/>
  <c r="P430" i="4"/>
  <c r="S430" i="4"/>
  <c r="T430" i="4"/>
  <c r="U430" i="4"/>
  <c r="V430" i="4"/>
  <c r="W430" i="4"/>
  <c r="X430" i="4"/>
  <c r="Z430" i="4"/>
  <c r="AA430" i="4"/>
  <c r="N431" i="4"/>
  <c r="P431" i="4"/>
  <c r="S431" i="4"/>
  <c r="W431" i="4" s="1"/>
  <c r="Z431" i="4" s="1"/>
  <c r="T431" i="4"/>
  <c r="X431" i="4"/>
  <c r="N432" i="4"/>
  <c r="P432" i="4"/>
  <c r="S432" i="4"/>
  <c r="T432" i="4"/>
  <c r="V432" i="4" s="1"/>
  <c r="W432" i="4"/>
  <c r="X432" i="4"/>
  <c r="U432" i="4" s="1"/>
  <c r="Z432" i="4"/>
  <c r="N433" i="4"/>
  <c r="P433" i="4"/>
  <c r="S433" i="4"/>
  <c r="U433" i="4" s="1"/>
  <c r="AM433" i="4" s="1"/>
  <c r="T433" i="4"/>
  <c r="V433" i="4"/>
  <c r="X433" i="4"/>
  <c r="N434" i="4"/>
  <c r="P434" i="4"/>
  <c r="S434" i="4"/>
  <c r="W434" i="4" s="1"/>
  <c r="Z434" i="4" s="1"/>
  <c r="T434" i="4"/>
  <c r="X434" i="4"/>
  <c r="N435" i="4"/>
  <c r="P435" i="4"/>
  <c r="S435" i="4"/>
  <c r="T435" i="4"/>
  <c r="U435" i="4"/>
  <c r="V435" i="4"/>
  <c r="W435" i="4"/>
  <c r="X435" i="4"/>
  <c r="Z435" i="4"/>
  <c r="AA435" i="4"/>
  <c r="N436" i="4"/>
  <c r="P436" i="4"/>
  <c r="S436" i="4"/>
  <c r="U436" i="4" s="1"/>
  <c r="T436" i="4"/>
  <c r="V436" i="4"/>
  <c r="X436" i="4"/>
  <c r="N437" i="4"/>
  <c r="P437" i="4"/>
  <c r="S437" i="4"/>
  <c r="AA437" i="4" s="1"/>
  <c r="T437" i="4"/>
  <c r="W437" i="4"/>
  <c r="X437" i="4"/>
  <c r="U437" i="4" s="1"/>
  <c r="Z437" i="4"/>
  <c r="N438" i="4"/>
  <c r="P438" i="4"/>
  <c r="S438" i="4"/>
  <c r="T438" i="4"/>
  <c r="U438" i="4"/>
  <c r="V438" i="4"/>
  <c r="AE438" i="4" s="1"/>
  <c r="W438" i="4"/>
  <c r="X438" i="4"/>
  <c r="Z438" i="4"/>
  <c r="AA438" i="4"/>
  <c r="N439" i="4"/>
  <c r="P439" i="4"/>
  <c r="S439" i="4"/>
  <c r="T439" i="4"/>
  <c r="V439" i="4" s="1"/>
  <c r="W439" i="4"/>
  <c r="Z439" i="4" s="1"/>
  <c r="X439" i="4"/>
  <c r="N440" i="4"/>
  <c r="P440" i="4"/>
  <c r="S440" i="4"/>
  <c r="T440" i="4"/>
  <c r="V440" i="4" s="1"/>
  <c r="U440" i="4"/>
  <c r="W440" i="4"/>
  <c r="X440" i="4"/>
  <c r="Z440" i="4"/>
  <c r="N441" i="4"/>
  <c r="P441" i="4"/>
  <c r="S441" i="4"/>
  <c r="U441" i="4" s="1"/>
  <c r="T441" i="4"/>
  <c r="V441" i="4"/>
  <c r="W441" i="4"/>
  <c r="Z441" i="4" s="1"/>
  <c r="X441" i="4"/>
  <c r="AM441" i="4"/>
  <c r="N442" i="4"/>
  <c r="P442" i="4"/>
  <c r="S442" i="4"/>
  <c r="T442" i="4"/>
  <c r="V442" i="4" s="1"/>
  <c r="W442" i="4"/>
  <c r="Z442" i="4" s="1"/>
  <c r="X442" i="4"/>
  <c r="N443" i="4"/>
  <c r="P443" i="4"/>
  <c r="S443" i="4"/>
  <c r="T443" i="4"/>
  <c r="U443" i="4"/>
  <c r="V443" i="4"/>
  <c r="W443" i="4"/>
  <c r="X443" i="4"/>
  <c r="Z443" i="4"/>
  <c r="AA443" i="4"/>
  <c r="N444" i="4"/>
  <c r="P444" i="4"/>
  <c r="S444" i="4"/>
  <c r="U444" i="4" s="1"/>
  <c r="T444" i="4"/>
  <c r="V444" i="4"/>
  <c r="X444" i="4"/>
  <c r="N445" i="4"/>
  <c r="P445" i="4"/>
  <c r="S445" i="4"/>
  <c r="T445" i="4"/>
  <c r="V445" i="4" s="1"/>
  <c r="U445" i="4"/>
  <c r="W445" i="4"/>
  <c r="X445" i="4"/>
  <c r="N446" i="4"/>
  <c r="P446" i="4"/>
  <c r="S446" i="4"/>
  <c r="T446" i="4"/>
  <c r="U446" i="4"/>
  <c r="V446" i="4"/>
  <c r="W446" i="4"/>
  <c r="X446" i="4"/>
  <c r="Z446" i="4"/>
  <c r="AA446" i="4"/>
  <c r="N447" i="4"/>
  <c r="P447" i="4"/>
  <c r="S447" i="4"/>
  <c r="T447" i="4"/>
  <c r="X447" i="4"/>
  <c r="N448" i="4"/>
  <c r="P448" i="4"/>
  <c r="S448" i="4"/>
  <c r="T448" i="4"/>
  <c r="V448" i="4" s="1"/>
  <c r="W448" i="4"/>
  <c r="X448" i="4"/>
  <c r="U448" i="4" s="1"/>
  <c r="Z448" i="4"/>
  <c r="U363" i="5" l="1"/>
  <c r="U367" i="5"/>
  <c r="V407" i="5"/>
  <c r="V415" i="5"/>
  <c r="V421" i="5"/>
  <c r="V445" i="5"/>
  <c r="V412" i="5"/>
  <c r="V280" i="5"/>
  <c r="V256" i="5"/>
  <c r="U174" i="5"/>
  <c r="V182" i="5"/>
  <c r="V183" i="5"/>
  <c r="AM183" i="5" s="1"/>
  <c r="V188" i="5"/>
  <c r="V189" i="5"/>
  <c r="Z208" i="5"/>
  <c r="Z209" i="5"/>
  <c r="Z212" i="5"/>
  <c r="U216" i="5"/>
  <c r="AE216" i="5" s="1"/>
  <c r="AI216" i="5" s="1"/>
  <c r="U220" i="5"/>
  <c r="V223" i="5"/>
  <c r="Z224" i="5"/>
  <c r="W228" i="5"/>
  <c r="Z228" i="5" s="1"/>
  <c r="U231" i="5"/>
  <c r="AM231" i="5" s="1"/>
  <c r="U233" i="5"/>
  <c r="U235" i="5"/>
  <c r="V240" i="5"/>
  <c r="U247" i="5"/>
  <c r="AM247" i="5" s="1"/>
  <c r="U283" i="5"/>
  <c r="AM283" i="5" s="1"/>
  <c r="U287" i="5"/>
  <c r="V295" i="5"/>
  <c r="Z315" i="5"/>
  <c r="Z321" i="5"/>
  <c r="Z327" i="5"/>
  <c r="Z329" i="5"/>
  <c r="V338" i="5"/>
  <c r="AM338" i="5" s="1"/>
  <c r="V351" i="5"/>
  <c r="AM351" i="5" s="1"/>
  <c r="Z369" i="5"/>
  <c r="U375" i="5"/>
  <c r="V379" i="5"/>
  <c r="V399" i="5"/>
  <c r="Z406" i="5"/>
  <c r="V410" i="5"/>
  <c r="V411" i="5"/>
  <c r="Z412" i="5"/>
  <c r="Z417" i="5"/>
  <c r="AA432" i="5"/>
  <c r="Z440" i="5"/>
  <c r="Z448" i="5"/>
  <c r="U360" i="5"/>
  <c r="U176" i="5"/>
  <c r="U179" i="5"/>
  <c r="AM179" i="5" s="1"/>
  <c r="Z197" i="5"/>
  <c r="Z198" i="5"/>
  <c r="Z199" i="5"/>
  <c r="Z202" i="5"/>
  <c r="Z203" i="5"/>
  <c r="Z213" i="5"/>
  <c r="Z214" i="5"/>
  <c r="U239" i="5"/>
  <c r="V327" i="5"/>
  <c r="U350" i="5"/>
  <c r="Z364" i="5"/>
  <c r="Z368" i="5"/>
  <c r="Z415" i="5"/>
  <c r="Z445" i="5"/>
  <c r="Z446" i="5"/>
  <c r="U364" i="5"/>
  <c r="V176" i="5"/>
  <c r="V187" i="5"/>
  <c r="V196" i="5"/>
  <c r="Z216" i="5"/>
  <c r="Z220" i="5"/>
  <c r="U328" i="5"/>
  <c r="W172" i="5"/>
  <c r="AE172" i="5" s="1"/>
  <c r="AI172" i="5" s="1"/>
  <c r="U180" i="5"/>
  <c r="AM180" i="5" s="1"/>
  <c r="U184" i="5"/>
  <c r="V191" i="5"/>
  <c r="Z195" i="5"/>
  <c r="Z200" i="5"/>
  <c r="Z201" i="5"/>
  <c r="Z204" i="5"/>
  <c r="V228" i="5"/>
  <c r="AM228" i="5" s="1"/>
  <c r="U232" i="5"/>
  <c r="AM232" i="5" s="1"/>
  <c r="U236" i="5"/>
  <c r="W251" i="5"/>
  <c r="V255" i="5"/>
  <c r="AM255" i="5" s="1"/>
  <c r="N280" i="5"/>
  <c r="N292" i="5"/>
  <c r="AA303" i="5"/>
  <c r="W306" i="5"/>
  <c r="Z306" i="5" s="1"/>
  <c r="AA306" i="5"/>
  <c r="W319" i="5"/>
  <c r="Z319" i="5" s="1"/>
  <c r="U319" i="5"/>
  <c r="W320" i="5"/>
  <c r="U320" i="5"/>
  <c r="N328" i="5"/>
  <c r="Z377" i="5"/>
  <c r="N400" i="5"/>
  <c r="Z405" i="5"/>
  <c r="X432" i="5"/>
  <c r="V432" i="5" s="1"/>
  <c r="U167" i="5"/>
  <c r="Z196" i="5"/>
  <c r="Z205" i="5"/>
  <c r="Z206" i="5"/>
  <c r="Z207" i="5"/>
  <c r="Z210" i="5"/>
  <c r="Z211" i="5"/>
  <c r="Z217" i="5"/>
  <c r="Z221" i="5"/>
  <c r="Z225" i="5"/>
  <c r="Z229" i="5"/>
  <c r="V232" i="5"/>
  <c r="V236" i="5"/>
  <c r="AM236" i="5" s="1"/>
  <c r="U240" i="5"/>
  <c r="V275" i="5"/>
  <c r="W305" i="5"/>
  <c r="AA305" i="5" s="1"/>
  <c r="AA311" i="5"/>
  <c r="N316" i="5"/>
  <c r="V319" i="5"/>
  <c r="V320" i="5"/>
  <c r="V324" i="5"/>
  <c r="AD324" i="5" s="1"/>
  <c r="AH324" i="5" s="1"/>
  <c r="AM327" i="5"/>
  <c r="N344" i="5"/>
  <c r="U344" i="5"/>
  <c r="Z381" i="5"/>
  <c r="N388" i="5"/>
  <c r="W335" i="5"/>
  <c r="Z335" i="5" s="1"/>
  <c r="U335" i="5"/>
  <c r="V408" i="5"/>
  <c r="X448" i="5"/>
  <c r="V448" i="5" s="1"/>
  <c r="N448" i="5"/>
  <c r="X444" i="5"/>
  <c r="V444" i="5" s="1"/>
  <c r="N444" i="5"/>
  <c r="X440" i="5"/>
  <c r="N440" i="5"/>
  <c r="X436" i="5"/>
  <c r="V436" i="5" s="1"/>
  <c r="N436" i="5"/>
  <c r="X428" i="5"/>
  <c r="U428" i="5" s="1"/>
  <c r="N428" i="5"/>
  <c r="X424" i="5"/>
  <c r="N424" i="5"/>
  <c r="X420" i="5"/>
  <c r="V420" i="5" s="1"/>
  <c r="N420" i="5"/>
  <c r="X416" i="5"/>
  <c r="V416" i="5" s="1"/>
  <c r="N416" i="5"/>
  <c r="N408" i="5"/>
  <c r="X408" i="5"/>
  <c r="X396" i="5"/>
  <c r="N396" i="5"/>
  <c r="X392" i="5"/>
  <c r="N392" i="5"/>
  <c r="X372" i="5"/>
  <c r="U372" i="5" s="1"/>
  <c r="N372" i="5"/>
  <c r="X368" i="5"/>
  <c r="U368" i="5" s="1"/>
  <c r="N368" i="5"/>
  <c r="X356" i="5"/>
  <c r="U356" i="5" s="1"/>
  <c r="N356" i="5"/>
  <c r="X352" i="5"/>
  <c r="N352" i="5"/>
  <c r="X348" i="5"/>
  <c r="N348" i="5"/>
  <c r="N340" i="5"/>
  <c r="X340" i="5"/>
  <c r="V340" i="5" s="1"/>
  <c r="X336" i="5"/>
  <c r="N336" i="5"/>
  <c r="X332" i="5"/>
  <c r="N332" i="5"/>
  <c r="X312" i="5"/>
  <c r="U312" i="5" s="1"/>
  <c r="N312" i="5"/>
  <c r="N308" i="5"/>
  <c r="X308" i="5"/>
  <c r="X304" i="5"/>
  <c r="U304" i="5" s="1"/>
  <c r="N304" i="5"/>
  <c r="N300" i="5"/>
  <c r="X300" i="5"/>
  <c r="X296" i="5"/>
  <c r="V296" i="5" s="1"/>
  <c r="N296" i="5"/>
  <c r="X288" i="5"/>
  <c r="N288" i="5"/>
  <c r="X284" i="5"/>
  <c r="V284" i="5" s="1"/>
  <c r="N284" i="5"/>
  <c r="X276" i="5"/>
  <c r="V276" i="5" s="1"/>
  <c r="N276" i="5"/>
  <c r="X272" i="5"/>
  <c r="N272" i="5"/>
  <c r="X268" i="5"/>
  <c r="N268" i="5"/>
  <c r="V175" i="5"/>
  <c r="U188" i="5"/>
  <c r="U192" i="5"/>
  <c r="AM192" i="5" s="1"/>
  <c r="Z218" i="5"/>
  <c r="Z226" i="5"/>
  <c r="U284" i="5"/>
  <c r="AM284" i="5" s="1"/>
  <c r="W337" i="5"/>
  <c r="U337" i="5"/>
  <c r="U340" i="5"/>
  <c r="N360" i="5"/>
  <c r="N364" i="5"/>
  <c r="N380" i="5"/>
  <c r="N384" i="5"/>
  <c r="N412" i="5"/>
  <c r="U276" i="5"/>
  <c r="AC276" i="5" s="1"/>
  <c r="AG276" i="5" s="1"/>
  <c r="V279" i="5"/>
  <c r="V291" i="5"/>
  <c r="U303" i="5"/>
  <c r="AM303" i="5" s="1"/>
  <c r="U311" i="5"/>
  <c r="V335" i="5"/>
  <c r="V343" i="5"/>
  <c r="U354" i="5"/>
  <c r="U357" i="5"/>
  <c r="Z365" i="5"/>
  <c r="Z366" i="5"/>
  <c r="Z367" i="5"/>
  <c r="Z370" i="5"/>
  <c r="Z371" i="5"/>
  <c r="U373" i="5"/>
  <c r="V376" i="5"/>
  <c r="AA380" i="5"/>
  <c r="Z394" i="5"/>
  <c r="Z407" i="5"/>
  <c r="Z409" i="5"/>
  <c r="Z410" i="5"/>
  <c r="Z414" i="5"/>
  <c r="Z416" i="5"/>
  <c r="Z418" i="5"/>
  <c r="Z419" i="5"/>
  <c r="Z424" i="5"/>
  <c r="Z425" i="5"/>
  <c r="Z439" i="5"/>
  <c r="Z442" i="5"/>
  <c r="Z443" i="5"/>
  <c r="V437" i="5"/>
  <c r="V433" i="5"/>
  <c r="V409" i="5"/>
  <c r="V349" i="5"/>
  <c r="V345" i="5"/>
  <c r="V337" i="5"/>
  <c r="AM337" i="5" s="1"/>
  <c r="V317" i="5"/>
  <c r="V285" i="5"/>
  <c r="V281" i="5"/>
  <c r="U241" i="5"/>
  <c r="U237" i="5"/>
  <c r="U229" i="5"/>
  <c r="U225" i="5"/>
  <c r="V197" i="5"/>
  <c r="V185" i="5"/>
  <c r="V181" i="5"/>
  <c r="V244" i="5"/>
  <c r="U255" i="5"/>
  <c r="AC255" i="5" s="1"/>
  <c r="AA255" i="5"/>
  <c r="AA299" i="5"/>
  <c r="AA301" i="5"/>
  <c r="AA302" i="5"/>
  <c r="AA307" i="5"/>
  <c r="AA309" i="5"/>
  <c r="AA310" i="5"/>
  <c r="U318" i="5"/>
  <c r="AD318" i="5" s="1"/>
  <c r="AH318" i="5" s="1"/>
  <c r="U347" i="5"/>
  <c r="AM347" i="5" s="1"/>
  <c r="Z353" i="5"/>
  <c r="Z357" i="5"/>
  <c r="Z358" i="5"/>
  <c r="Z359" i="5"/>
  <c r="Z362" i="5"/>
  <c r="Z363" i="5"/>
  <c r="U365" i="5"/>
  <c r="Z373" i="5"/>
  <c r="Z374" i="5"/>
  <c r="Z427" i="5"/>
  <c r="Z428" i="5"/>
  <c r="Z429" i="5"/>
  <c r="U432" i="5"/>
  <c r="N434" i="5"/>
  <c r="V435" i="5"/>
  <c r="V439" i="5"/>
  <c r="V443" i="5"/>
  <c r="V447" i="5"/>
  <c r="V419" i="5"/>
  <c r="U295" i="5"/>
  <c r="AM295" i="5" s="1"/>
  <c r="U306" i="5"/>
  <c r="U330" i="5"/>
  <c r="U376" i="5"/>
  <c r="AD376" i="5" s="1"/>
  <c r="AH376" i="5" s="1"/>
  <c r="U380" i="5"/>
  <c r="U400" i="5"/>
  <c r="U404" i="5"/>
  <c r="V405" i="5"/>
  <c r="Z408" i="5"/>
  <c r="Z411" i="5"/>
  <c r="U431" i="5"/>
  <c r="V418" i="5"/>
  <c r="V414" i="5"/>
  <c r="U370" i="5"/>
  <c r="U362" i="5"/>
  <c r="V342" i="5"/>
  <c r="U338" i="5"/>
  <c r="V318" i="5"/>
  <c r="U298" i="5"/>
  <c r="V294" i="5"/>
  <c r="V290" i="5"/>
  <c r="V286" i="5"/>
  <c r="V282" i="5"/>
  <c r="V254" i="5"/>
  <c r="U246" i="5"/>
  <c r="AM246" i="5" s="1"/>
  <c r="U242" i="5"/>
  <c r="U234" i="5"/>
  <c r="V194" i="5"/>
  <c r="V190" i="5"/>
  <c r="V186" i="5"/>
  <c r="V178" i="5"/>
  <c r="V174" i="5"/>
  <c r="AM174" i="5" s="1"/>
  <c r="AE448" i="4"/>
  <c r="U447" i="4"/>
  <c r="AE432" i="4"/>
  <c r="AI432" i="4" s="1"/>
  <c r="AE411" i="4"/>
  <c r="AM411" i="4"/>
  <c r="AE410" i="4"/>
  <c r="AI410" i="4" s="1"/>
  <c r="AE404" i="4"/>
  <c r="AM404" i="4"/>
  <c r="U399" i="4"/>
  <c r="W399" i="4"/>
  <c r="Z399" i="4" s="1"/>
  <c r="AE389" i="4"/>
  <c r="AI389" i="4" s="1"/>
  <c r="AM389" i="4"/>
  <c r="U388" i="4"/>
  <c r="W388" i="4"/>
  <c r="AD378" i="4"/>
  <c r="AM378" i="4"/>
  <c r="U274" i="4"/>
  <c r="Z445" i="4"/>
  <c r="AO445" i="4" s="1"/>
  <c r="AE443" i="4"/>
  <c r="AM443" i="4"/>
  <c r="AE441" i="4"/>
  <c r="AA432" i="4"/>
  <c r="AO432" i="4" s="1"/>
  <c r="AE427" i="4"/>
  <c r="AM427" i="4"/>
  <c r="AE426" i="4"/>
  <c r="AE424" i="4"/>
  <c r="U423" i="4"/>
  <c r="AE419" i="4"/>
  <c r="AI419" i="4" s="1"/>
  <c r="AM419" i="4"/>
  <c r="U412" i="4"/>
  <c r="AA410" i="4"/>
  <c r="AD394" i="4"/>
  <c r="AM394" i="4"/>
  <c r="W332" i="4"/>
  <c r="Z332" i="4" s="1"/>
  <c r="U332" i="4"/>
  <c r="W447" i="4"/>
  <c r="Z447" i="4" s="1"/>
  <c r="AA445" i="4"/>
  <c r="U442" i="4"/>
  <c r="AA442" i="4"/>
  <c r="AO442" i="4" s="1"/>
  <c r="AA441" i="4"/>
  <c r="AE440" i="4"/>
  <c r="AA429" i="4"/>
  <c r="AO429" i="4" s="1"/>
  <c r="U426" i="4"/>
  <c r="AA426" i="4"/>
  <c r="AE421" i="4"/>
  <c r="AM421" i="4"/>
  <c r="U420" i="4"/>
  <c r="AA418" i="4"/>
  <c r="U417" i="4"/>
  <c r="AM417" i="4" s="1"/>
  <c r="V447" i="4"/>
  <c r="AE446" i="4"/>
  <c r="AI446" i="4" s="1"/>
  <c r="W444" i="4"/>
  <c r="AA440" i="4"/>
  <c r="V437" i="4"/>
  <c r="AA436" i="4"/>
  <c r="AE435" i="4"/>
  <c r="AM435" i="4"/>
  <c r="V434" i="4"/>
  <c r="AE434" i="4" s="1"/>
  <c r="V431" i="4"/>
  <c r="AE430" i="4"/>
  <c r="W428" i="4"/>
  <c r="W423" i="4"/>
  <c r="AA421" i="4"/>
  <c r="W420" i="4"/>
  <c r="Z420" i="4" s="1"/>
  <c r="W417" i="4"/>
  <c r="Z417" i="4" s="1"/>
  <c r="V415" i="4"/>
  <c r="Z410" i="4"/>
  <c r="U406" i="4"/>
  <c r="AE406" i="4" s="1"/>
  <c r="AA406" i="4"/>
  <c r="AD404" i="4"/>
  <c r="AA403" i="4"/>
  <c r="U402" i="4"/>
  <c r="AA402" i="4"/>
  <c r="AE398" i="4"/>
  <c r="AM398" i="4"/>
  <c r="V397" i="4"/>
  <c r="AA397" i="4"/>
  <c r="Z397" i="4"/>
  <c r="AM396" i="4"/>
  <c r="Z395" i="4"/>
  <c r="AA395" i="4"/>
  <c r="U383" i="4"/>
  <c r="W383" i="4"/>
  <c r="AA434" i="4"/>
  <c r="AO434" i="4" s="1"/>
  <c r="U434" i="4"/>
  <c r="U431" i="4"/>
  <c r="AA431" i="4"/>
  <c r="AE428" i="4"/>
  <c r="AI428" i="4" s="1"/>
  <c r="AA448" i="4"/>
  <c r="AE445" i="4"/>
  <c r="AI445" i="4" s="1"/>
  <c r="AM445" i="4"/>
  <c r="AE442" i="4"/>
  <c r="W436" i="4"/>
  <c r="Z436" i="4" s="1"/>
  <c r="AE429" i="4"/>
  <c r="AI429" i="4" s="1"/>
  <c r="AM429" i="4"/>
  <c r="AE425" i="4"/>
  <c r="AE416" i="4"/>
  <c r="AE413" i="4"/>
  <c r="AM413" i="4"/>
  <c r="U409" i="4"/>
  <c r="AM409" i="4" s="1"/>
  <c r="AE387" i="4"/>
  <c r="AE385" i="4"/>
  <c r="AM385" i="4"/>
  <c r="AE376" i="4"/>
  <c r="AI376" i="4" s="1"/>
  <c r="AM376" i="4"/>
  <c r="U439" i="4"/>
  <c r="AM439" i="4" s="1"/>
  <c r="AA439" i="4"/>
  <c r="W433" i="4"/>
  <c r="AE433" i="4" s="1"/>
  <c r="AA425" i="4"/>
  <c r="W412" i="4"/>
  <c r="Z412" i="4" s="1"/>
  <c r="W409" i="4"/>
  <c r="Z409" i="4" s="1"/>
  <c r="V407" i="4"/>
  <c r="AE405" i="4"/>
  <c r="AM405" i="4"/>
  <c r="V403" i="4"/>
  <c r="AE401" i="4"/>
  <c r="AI401" i="4" s="1"/>
  <c r="AM401" i="4"/>
  <c r="Z391" i="4"/>
  <c r="AA391" i="4"/>
  <c r="U386" i="4"/>
  <c r="AE386" i="4" s="1"/>
  <c r="AI386" i="4" s="1"/>
  <c r="AA386" i="4"/>
  <c r="AE382" i="4"/>
  <c r="AI382" i="4" s="1"/>
  <c r="AM382" i="4"/>
  <c r="V381" i="4"/>
  <c r="AD381" i="4" s="1"/>
  <c r="AH381" i="4" s="1"/>
  <c r="AA381" i="4"/>
  <c r="Z381" i="4"/>
  <c r="AM380" i="4"/>
  <c r="Z379" i="4"/>
  <c r="AA379" i="4"/>
  <c r="AD376" i="4"/>
  <c r="AH376" i="4" s="1"/>
  <c r="W337" i="4"/>
  <c r="Z337" i="4" s="1"/>
  <c r="U337" i="4"/>
  <c r="AD405" i="4"/>
  <c r="AD400" i="4"/>
  <c r="AD398" i="4"/>
  <c r="AH398" i="4" s="1"/>
  <c r="AE396" i="4"/>
  <c r="AE395" i="4"/>
  <c r="AE393" i="4"/>
  <c r="AM393" i="4"/>
  <c r="AO393" i="4" s="1"/>
  <c r="AA392" i="4"/>
  <c r="AD389" i="4"/>
  <c r="U387" i="4"/>
  <c r="AD384" i="4"/>
  <c r="AD382" i="4"/>
  <c r="AH382" i="4" s="1"/>
  <c r="AE380" i="4"/>
  <c r="AE379" i="4"/>
  <c r="AE377" i="4"/>
  <c r="AM377" i="4"/>
  <c r="Z359" i="4"/>
  <c r="Z326" i="4"/>
  <c r="Z312" i="4"/>
  <c r="W424" i="4"/>
  <c r="U418" i="4"/>
  <c r="AE418" i="4" s="1"/>
  <c r="AI418" i="4" s="1"/>
  <c r="U415" i="4"/>
  <c r="U410" i="4"/>
  <c r="U407" i="4"/>
  <c r="AI405" i="4"/>
  <c r="U403" i="4"/>
  <c r="AD403" i="4" s="1"/>
  <c r="AA401" i="4"/>
  <c r="AA400" i="4"/>
  <c r="U395" i="4"/>
  <c r="AE394" i="4"/>
  <c r="U392" i="4"/>
  <c r="AE392" i="4" s="1"/>
  <c r="U390" i="4"/>
  <c r="V388" i="4"/>
  <c r="AA385" i="4"/>
  <c r="AO385" i="4" s="1"/>
  <c r="AA384" i="4"/>
  <c r="U379" i="4"/>
  <c r="AE378" i="4"/>
  <c r="U374" i="4"/>
  <c r="U373" i="4"/>
  <c r="Z371" i="4"/>
  <c r="V363" i="4"/>
  <c r="V332" i="4"/>
  <c r="Z328" i="4"/>
  <c r="Z322" i="4"/>
  <c r="W286" i="4"/>
  <c r="Z286" i="4" s="1"/>
  <c r="U286" i="4"/>
  <c r="AE420" i="4"/>
  <c r="AE417" i="4"/>
  <c r="AE409" i="4"/>
  <c r="AO405" i="4"/>
  <c r="AE402" i="4"/>
  <c r="AA376" i="4"/>
  <c r="Z373" i="4"/>
  <c r="V367" i="4"/>
  <c r="V316" i="4"/>
  <c r="AE316" i="4" s="1"/>
  <c r="AI316" i="4" s="1"/>
  <c r="Z316" i="4"/>
  <c r="AE275" i="4"/>
  <c r="AC275" i="4"/>
  <c r="AG275" i="4" s="1"/>
  <c r="V207" i="4"/>
  <c r="Z207" i="4"/>
  <c r="AA407" i="4"/>
  <c r="AI404" i="4"/>
  <c r="AE400" i="4"/>
  <c r="AA396" i="4"/>
  <c r="AD393" i="4"/>
  <c r="AH393" i="4" s="1"/>
  <c r="W392" i="4"/>
  <c r="Z392" i="4" s="1"/>
  <c r="U391" i="4"/>
  <c r="AD391" i="4" s="1"/>
  <c r="AE390" i="4"/>
  <c r="AI390" i="4" s="1"/>
  <c r="AO389" i="4"/>
  <c r="W387" i="4"/>
  <c r="Z387" i="4" s="1"/>
  <c r="AE384" i="4"/>
  <c r="AA380" i="4"/>
  <c r="AD377" i="4"/>
  <c r="W376" i="4"/>
  <c r="Z376" i="4" s="1"/>
  <c r="U375" i="4"/>
  <c r="AE375" i="4" s="1"/>
  <c r="Z367" i="4"/>
  <c r="AA356" i="4"/>
  <c r="AA354" i="4"/>
  <c r="AA352" i="4"/>
  <c r="AA350" i="4"/>
  <c r="AA348" i="4"/>
  <c r="AA346" i="4"/>
  <c r="AE336" i="4"/>
  <c r="W333" i="4"/>
  <c r="U333" i="4"/>
  <c r="U304" i="4"/>
  <c r="W304" i="4"/>
  <c r="U193" i="4"/>
  <c r="W193" i="4"/>
  <c r="Z193" i="4" s="1"/>
  <c r="AO394" i="4"/>
  <c r="U371" i="4"/>
  <c r="V365" i="4"/>
  <c r="V357" i="4"/>
  <c r="V353" i="4"/>
  <c r="V349" i="4"/>
  <c r="V345" i="4"/>
  <c r="V336" i="4"/>
  <c r="V330" i="4"/>
  <c r="Z325" i="4"/>
  <c r="W321" i="4"/>
  <c r="U321" i="4"/>
  <c r="Z317" i="4"/>
  <c r="V314" i="4"/>
  <c r="Z306" i="4"/>
  <c r="W300" i="4"/>
  <c r="Z300" i="4" s="1"/>
  <c r="U300" i="4"/>
  <c r="U298" i="4"/>
  <c r="AD298" i="4" s="1"/>
  <c r="AA297" i="4"/>
  <c r="W297" i="4"/>
  <c r="Z297" i="4" s="1"/>
  <c r="U297" i="4"/>
  <c r="W287" i="4"/>
  <c r="U287" i="4"/>
  <c r="W280" i="4"/>
  <c r="U280" i="4"/>
  <c r="AC273" i="4"/>
  <c r="AG273" i="4" s="1"/>
  <c r="AM270" i="4"/>
  <c r="AE266" i="4"/>
  <c r="W260" i="4"/>
  <c r="Z260" i="4" s="1"/>
  <c r="AA260" i="4"/>
  <c r="V252" i="4"/>
  <c r="V248" i="4"/>
  <c r="V244" i="4"/>
  <c r="V240" i="4"/>
  <c r="V236" i="4"/>
  <c r="V232" i="4"/>
  <c r="V194" i="4"/>
  <c r="AM194" i="4" s="1"/>
  <c r="W301" i="4"/>
  <c r="U301" i="4"/>
  <c r="W296" i="4"/>
  <c r="Z296" i="4" s="1"/>
  <c r="U296" i="4"/>
  <c r="W289" i="4"/>
  <c r="Z289" i="4" s="1"/>
  <c r="U289" i="4"/>
  <c r="AO270" i="4"/>
  <c r="AA265" i="4"/>
  <c r="U265" i="4"/>
  <c r="V264" i="4"/>
  <c r="AM261" i="4"/>
  <c r="V254" i="4"/>
  <c r="V250" i="4"/>
  <c r="V246" i="4"/>
  <c r="V242" i="4"/>
  <c r="V238" i="4"/>
  <c r="V234" i="4"/>
  <c r="W192" i="4"/>
  <c r="Z192" i="4" s="1"/>
  <c r="AA192" i="4"/>
  <c r="U189" i="4"/>
  <c r="V188" i="4"/>
  <c r="AA344" i="4"/>
  <c r="V334" i="4"/>
  <c r="Z329" i="4"/>
  <c r="AE320" i="4"/>
  <c r="W305" i="4"/>
  <c r="U305" i="4"/>
  <c r="V300" i="4"/>
  <c r="V297" i="4"/>
  <c r="AA288" i="4"/>
  <c r="W288" i="4"/>
  <c r="Z288" i="4" s="1"/>
  <c r="U288" i="4"/>
  <c r="AM275" i="4"/>
  <c r="Z274" i="4"/>
  <c r="V274" i="4"/>
  <c r="AA274" i="4"/>
  <c r="Z269" i="4"/>
  <c r="V269" i="4"/>
  <c r="AA268" i="4"/>
  <c r="V267" i="4"/>
  <c r="W264" i="4"/>
  <c r="Z264" i="4" s="1"/>
  <c r="AA264" i="4"/>
  <c r="AM262" i="4"/>
  <c r="AA261" i="4"/>
  <c r="U261" i="4"/>
  <c r="V260" i="4"/>
  <c r="AM260" i="4" s="1"/>
  <c r="Z256" i="4"/>
  <c r="AA256" i="4"/>
  <c r="W189" i="4"/>
  <c r="Z189" i="4" s="1"/>
  <c r="W188" i="4"/>
  <c r="AE187" i="4"/>
  <c r="AE186" i="4"/>
  <c r="AE184" i="4"/>
  <c r="AI184" i="4" s="1"/>
  <c r="AE182" i="4"/>
  <c r="AE180" i="4"/>
  <c r="AE178" i="4"/>
  <c r="AE176" i="4"/>
  <c r="AI176" i="4" s="1"/>
  <c r="AE174" i="4"/>
  <c r="AE172" i="4"/>
  <c r="AE170" i="4"/>
  <c r="AE168" i="4"/>
  <c r="AI168" i="4" s="1"/>
  <c r="V298" i="4"/>
  <c r="AA293" i="4"/>
  <c r="AA292" i="4"/>
  <c r="V291" i="4"/>
  <c r="AM291" i="4" s="1"/>
  <c r="V290" i="4"/>
  <c r="AA283" i="4"/>
  <c r="V279" i="4"/>
  <c r="Z268" i="4"/>
  <c r="V229" i="4"/>
  <c r="V223" i="4"/>
  <c r="W205" i="4"/>
  <c r="Z205" i="4" s="1"/>
  <c r="W204" i="4"/>
  <c r="AA204" i="4" s="1"/>
  <c r="W203" i="4"/>
  <c r="Z203" i="4" s="1"/>
  <c r="W202" i="4"/>
  <c r="Z202" i="4" s="1"/>
  <c r="W201" i="4"/>
  <c r="Z201" i="4" s="1"/>
  <c r="V196" i="4"/>
  <c r="AM196" i="4" s="1"/>
  <c r="U195" i="4"/>
  <c r="AA194" i="4"/>
  <c r="AA291" i="4"/>
  <c r="AA290" i="4"/>
  <c r="V289" i="4"/>
  <c r="V288" i="4"/>
  <c r="V287" i="4"/>
  <c r="V286" i="4"/>
  <c r="V280" i="4"/>
  <c r="AA257" i="4"/>
  <c r="Z222" i="4"/>
  <c r="Z220" i="4"/>
  <c r="U219" i="4"/>
  <c r="Z218" i="4"/>
  <c r="U217" i="4"/>
  <c r="Z216" i="4"/>
  <c r="Z195" i="4"/>
  <c r="V324" i="4"/>
  <c r="AE324" i="4" s="1"/>
  <c r="AI324" i="4" s="1"/>
  <c r="V318" i="4"/>
  <c r="Z313" i="4"/>
  <c r="V308" i="4"/>
  <c r="AE308" i="4" s="1"/>
  <c r="AI308" i="4" s="1"/>
  <c r="V302" i="4"/>
  <c r="AA295" i="4"/>
  <c r="AA294" i="4"/>
  <c r="V293" i="4"/>
  <c r="AE293" i="4" s="1"/>
  <c r="V292" i="4"/>
  <c r="U291" i="4"/>
  <c r="U290" i="4"/>
  <c r="AA285" i="4"/>
  <c r="AA284" i="4"/>
  <c r="V283" i="4"/>
  <c r="U279" i="4"/>
  <c r="AA269" i="4"/>
  <c r="U257" i="4"/>
  <c r="V226" i="4"/>
  <c r="AA222" i="4"/>
  <c r="W219" i="4"/>
  <c r="W217" i="4"/>
  <c r="V197" i="4"/>
  <c r="AM193" i="4"/>
  <c r="AM189" i="4"/>
  <c r="V167" i="4"/>
  <c r="AE167" i="4" s="1"/>
  <c r="AI167" i="4" s="1"/>
  <c r="V313" i="5"/>
  <c r="AM313" i="5" s="1"/>
  <c r="U313" i="5"/>
  <c r="V336" i="5"/>
  <c r="U336" i="5"/>
  <c r="X422" i="5"/>
  <c r="V422" i="5" s="1"/>
  <c r="N422" i="5"/>
  <c r="N406" i="5"/>
  <c r="X406" i="5"/>
  <c r="V406" i="5" s="1"/>
  <c r="X366" i="5"/>
  <c r="U366" i="5" s="1"/>
  <c r="N366" i="5"/>
  <c r="X358" i="5"/>
  <c r="U358" i="5" s="1"/>
  <c r="N358" i="5"/>
  <c r="N334" i="5"/>
  <c r="X334" i="5"/>
  <c r="X326" i="5"/>
  <c r="N326" i="5"/>
  <c r="X210" i="5"/>
  <c r="N210" i="5"/>
  <c r="X202" i="5"/>
  <c r="V202" i="5" s="1"/>
  <c r="N202" i="5"/>
  <c r="U175" i="5"/>
  <c r="AM175" i="5" s="1"/>
  <c r="U177" i="5"/>
  <c r="AM177" i="5" s="1"/>
  <c r="U186" i="5"/>
  <c r="AM186" i="5" s="1"/>
  <c r="U191" i="5"/>
  <c r="AM191" i="5" s="1"/>
  <c r="N194" i="5"/>
  <c r="N218" i="5"/>
  <c r="V229" i="5"/>
  <c r="AD229" i="5" s="1"/>
  <c r="AH229" i="5" s="1"/>
  <c r="N234" i="5"/>
  <c r="V246" i="5"/>
  <c r="U249" i="5"/>
  <c r="X250" i="5"/>
  <c r="V250" i="5" s="1"/>
  <c r="X278" i="5"/>
  <c r="U282" i="5"/>
  <c r="AM282" i="5" s="1"/>
  <c r="X314" i="5"/>
  <c r="V316" i="5"/>
  <c r="AM316" i="5" s="1"/>
  <c r="AO316" i="5" s="1"/>
  <c r="AP316" i="5" s="1"/>
  <c r="AQ316" i="5" s="1"/>
  <c r="U316" i="5"/>
  <c r="X322" i="5"/>
  <c r="V331" i="5"/>
  <c r="U331" i="5"/>
  <c r="N342" i="5"/>
  <c r="U342" i="5"/>
  <c r="N362" i="5"/>
  <c r="N370" i="5"/>
  <c r="N386" i="5"/>
  <c r="N394" i="5"/>
  <c r="N418" i="5"/>
  <c r="X446" i="5"/>
  <c r="V446" i="5" s="1"/>
  <c r="X441" i="5"/>
  <c r="N441" i="5"/>
  <c r="X429" i="5"/>
  <c r="U429" i="5" s="1"/>
  <c r="N429" i="5"/>
  <c r="N425" i="5"/>
  <c r="X425" i="5"/>
  <c r="U425" i="5" s="1"/>
  <c r="X417" i="5"/>
  <c r="V417" i="5" s="1"/>
  <c r="N417" i="5"/>
  <c r="X397" i="5"/>
  <c r="N397" i="5"/>
  <c r="X389" i="5"/>
  <c r="N389" i="5"/>
  <c r="X381" i="5"/>
  <c r="V381" i="5" s="1"/>
  <c r="N381" i="5"/>
  <c r="X369" i="5"/>
  <c r="U369" i="5" s="1"/>
  <c r="N369" i="5"/>
  <c r="X361" i="5"/>
  <c r="U361" i="5" s="1"/>
  <c r="N361" i="5"/>
  <c r="X297" i="5"/>
  <c r="V297" i="5" s="1"/>
  <c r="N297" i="5"/>
  <c r="X293" i="5"/>
  <c r="V293" i="5" s="1"/>
  <c r="N293" i="5"/>
  <c r="X289" i="5"/>
  <c r="V289" i="5" s="1"/>
  <c r="N289" i="5"/>
  <c r="X273" i="5"/>
  <c r="N273" i="5"/>
  <c r="X269" i="5"/>
  <c r="U269" i="5" s="1"/>
  <c r="N269" i="5"/>
  <c r="X265" i="5"/>
  <c r="N265" i="5"/>
  <c r="X261" i="5"/>
  <c r="U261" i="5" s="1"/>
  <c r="N261" i="5"/>
  <c r="X257" i="5"/>
  <c r="N257" i="5"/>
  <c r="X169" i="5"/>
  <c r="U169" i="5" s="1"/>
  <c r="N169" i="5"/>
  <c r="U173" i="5"/>
  <c r="AM173" i="5" s="1"/>
  <c r="N174" i="5"/>
  <c r="N181" i="5"/>
  <c r="U182" i="5"/>
  <c r="U187" i="5"/>
  <c r="AM187" i="5" s="1"/>
  <c r="U189" i="5"/>
  <c r="N190" i="5"/>
  <c r="N197" i="5"/>
  <c r="X214" i="5"/>
  <c r="V215" i="5"/>
  <c r="V219" i="5"/>
  <c r="AM219" i="5" s="1"/>
  <c r="X221" i="5"/>
  <c r="U221" i="5" s="1"/>
  <c r="V222" i="5"/>
  <c r="N225" i="5"/>
  <c r="U226" i="5"/>
  <c r="AD226" i="5" s="1"/>
  <c r="AH226" i="5" s="1"/>
  <c r="N229" i="5"/>
  <c r="N237" i="5"/>
  <c r="V242" i="5"/>
  <c r="N246" i="5"/>
  <c r="X253" i="5"/>
  <c r="V253" i="5" s="1"/>
  <c r="N262" i="5"/>
  <c r="N270" i="5"/>
  <c r="U280" i="5"/>
  <c r="AM280" i="5" s="1"/>
  <c r="V299" i="5"/>
  <c r="X302" i="5"/>
  <c r="X305" i="5"/>
  <c r="V307" i="5"/>
  <c r="AM307" i="5" s="1"/>
  <c r="X310" i="5"/>
  <c r="N317" i="5"/>
  <c r="U317" i="5"/>
  <c r="AM319" i="5"/>
  <c r="X325" i="5"/>
  <c r="X329" i="5"/>
  <c r="AM335" i="5"/>
  <c r="U343" i="5"/>
  <c r="AM343" i="5" s="1"/>
  <c r="V348" i="5"/>
  <c r="AM348" i="5" s="1"/>
  <c r="U348" i="5"/>
  <c r="V354" i="5"/>
  <c r="AC354" i="5" s="1"/>
  <c r="AG354" i="5" s="1"/>
  <c r="N409" i="5"/>
  <c r="X413" i="5"/>
  <c r="V413" i="5" s="1"/>
  <c r="X426" i="5"/>
  <c r="U426" i="5" s="1"/>
  <c r="X430" i="5"/>
  <c r="U430" i="5" s="1"/>
  <c r="N433" i="5"/>
  <c r="U181" i="5"/>
  <c r="AM181" i="5" s="1"/>
  <c r="AM189" i="5"/>
  <c r="V214" i="5"/>
  <c r="AE214" i="5" s="1"/>
  <c r="AI214" i="5" s="1"/>
  <c r="U341" i="5"/>
  <c r="V341" i="5"/>
  <c r="N442" i="5"/>
  <c r="X442" i="5"/>
  <c r="V442" i="5" s="1"/>
  <c r="N438" i="5"/>
  <c r="X438" i="5"/>
  <c r="V438" i="5" s="1"/>
  <c r="X402" i="5"/>
  <c r="N402" i="5"/>
  <c r="N374" i="5"/>
  <c r="X374" i="5"/>
  <c r="U374" i="5" s="1"/>
  <c r="X230" i="5"/>
  <c r="V230" i="5" s="1"/>
  <c r="N230" i="5"/>
  <c r="X206" i="5"/>
  <c r="V206" i="5" s="1"/>
  <c r="N206" i="5"/>
  <c r="N178" i="5"/>
  <c r="U193" i="5"/>
  <c r="AM193" i="5" s="1"/>
  <c r="N298" i="5"/>
  <c r="U178" i="5"/>
  <c r="U185" i="5"/>
  <c r="AM185" i="5" s="1"/>
  <c r="N186" i="5"/>
  <c r="U194" i="5"/>
  <c r="N201" i="5"/>
  <c r="N209" i="5"/>
  <c r="U214" i="5"/>
  <c r="V217" i="5"/>
  <c r="AD217" i="5" s="1"/>
  <c r="AH217" i="5" s="1"/>
  <c r="U218" i="5"/>
  <c r="V220" i="5"/>
  <c r="V226" i="5"/>
  <c r="V238" i="5"/>
  <c r="AM238" i="5" s="1"/>
  <c r="N242" i="5"/>
  <c r="N254" i="5"/>
  <c r="N282" i="5"/>
  <c r="N285" i="5"/>
  <c r="V301" i="5"/>
  <c r="AC301" i="5" s="1"/>
  <c r="AG301" i="5" s="1"/>
  <c r="V304" i="5"/>
  <c r="V306" i="5"/>
  <c r="AD306" i="5" s="1"/>
  <c r="AH306" i="5" s="1"/>
  <c r="V309" i="5"/>
  <c r="V312" i="5"/>
  <c r="AC312" i="5" s="1"/>
  <c r="V315" i="5"/>
  <c r="U315" i="5"/>
  <c r="AE315" i="5" s="1"/>
  <c r="AI315" i="5" s="1"/>
  <c r="V321" i="5"/>
  <c r="V330" i="5"/>
  <c r="AC330" i="5" s="1"/>
  <c r="V333" i="5"/>
  <c r="N338" i="5"/>
  <c r="N345" i="5"/>
  <c r="U345" i="5"/>
  <c r="X346" i="5"/>
  <c r="N349" i="5"/>
  <c r="U349" i="5"/>
  <c r="V350" i="5"/>
  <c r="AM350" i="5" s="1"/>
  <c r="N353" i="5"/>
  <c r="V366" i="5"/>
  <c r="X377" i="5"/>
  <c r="V377" i="5" s="1"/>
  <c r="AC380" i="5"/>
  <c r="N414" i="5"/>
  <c r="N437" i="5"/>
  <c r="V218" i="5"/>
  <c r="U222" i="5"/>
  <c r="AE222" i="5" s="1"/>
  <c r="V224" i="5"/>
  <c r="AE224" i="5" s="1"/>
  <c r="AI224" i="5" s="1"/>
  <c r="V225" i="5"/>
  <c r="AC225" i="5" s="1"/>
  <c r="AG225" i="5" s="1"/>
  <c r="V227" i="5"/>
  <c r="V231" i="5"/>
  <c r="V233" i="5"/>
  <c r="V235" i="5"/>
  <c r="AM235" i="5" s="1"/>
  <c r="V237" i="5"/>
  <c r="AM237" i="5" s="1"/>
  <c r="V239" i="5"/>
  <c r="V241" i="5"/>
  <c r="V243" i="5"/>
  <c r="V245" i="5"/>
  <c r="V247" i="5"/>
  <c r="V249" i="5"/>
  <c r="U252" i="5"/>
  <c r="AE252" i="5" s="1"/>
  <c r="U256" i="5"/>
  <c r="AM256" i="5" s="1"/>
  <c r="U275" i="5"/>
  <c r="U277" i="5"/>
  <c r="AM277" i="5" s="1"/>
  <c r="U279" i="5"/>
  <c r="AM279" i="5" s="1"/>
  <c r="U281" i="5"/>
  <c r="AM281" i="5" s="1"/>
  <c r="U286" i="5"/>
  <c r="AM286" i="5" s="1"/>
  <c r="U290" i="5"/>
  <c r="U292" i="5"/>
  <c r="AM292" i="5" s="1"/>
  <c r="U294" i="5"/>
  <c r="U296" i="5"/>
  <c r="AM296" i="5" s="1"/>
  <c r="V323" i="5"/>
  <c r="AM323" i="5" s="1"/>
  <c r="V363" i="5"/>
  <c r="U378" i="5"/>
  <c r="AD378" i="5" s="1"/>
  <c r="U401" i="5"/>
  <c r="AD401" i="5" s="1"/>
  <c r="AH401" i="5" s="1"/>
  <c r="U433" i="5"/>
  <c r="AC433" i="5" s="1"/>
  <c r="U434" i="5"/>
  <c r="U285" i="5"/>
  <c r="AM285" i="5" s="1"/>
  <c r="V378" i="5"/>
  <c r="V388" i="5"/>
  <c r="V396" i="5"/>
  <c r="V434" i="5"/>
  <c r="X427" i="5"/>
  <c r="U427" i="5" s="1"/>
  <c r="N427" i="5"/>
  <c r="V359" i="5"/>
  <c r="V362" i="5"/>
  <c r="AD362" i="5" s="1"/>
  <c r="AH362" i="5" s="1"/>
  <c r="V367" i="5"/>
  <c r="U379" i="5"/>
  <c r="V384" i="5"/>
  <c r="V387" i="5"/>
  <c r="V395" i="5"/>
  <c r="V398" i="5"/>
  <c r="U399" i="5"/>
  <c r="U403" i="5"/>
  <c r="AA169" i="5"/>
  <c r="Z170" i="5"/>
  <c r="Z167" i="5"/>
  <c r="Z171" i="5"/>
  <c r="AA167" i="5"/>
  <c r="Z168" i="5"/>
  <c r="AA171" i="5"/>
  <c r="Z169" i="5"/>
  <c r="AD172" i="5"/>
  <c r="AH172" i="5" s="1"/>
  <c r="AM172" i="5"/>
  <c r="U196" i="5"/>
  <c r="U198" i="5"/>
  <c r="AM243" i="5"/>
  <c r="AM176" i="5"/>
  <c r="AM178" i="5"/>
  <c r="AM184" i="5"/>
  <c r="AM188" i="5"/>
  <c r="AM190" i="5"/>
  <c r="AA196" i="5"/>
  <c r="AA198" i="5"/>
  <c r="U215" i="5"/>
  <c r="AM215" i="5" s="1"/>
  <c r="W215" i="5"/>
  <c r="Z215" i="5" s="1"/>
  <c r="AM216" i="5"/>
  <c r="AC217" i="5"/>
  <c r="U219" i="5"/>
  <c r="W219" i="5"/>
  <c r="Z219" i="5" s="1"/>
  <c r="AC222" i="5"/>
  <c r="AG222" i="5" s="1"/>
  <c r="U223" i="5"/>
  <c r="W223" i="5"/>
  <c r="Z223" i="5" s="1"/>
  <c r="AM224" i="5"/>
  <c r="U227" i="5"/>
  <c r="W227" i="5"/>
  <c r="Z227" i="5" s="1"/>
  <c r="AC249" i="5"/>
  <c r="AG249" i="5" s="1"/>
  <c r="Z253" i="5"/>
  <c r="U195" i="5"/>
  <c r="U197" i="5"/>
  <c r="AA199" i="5"/>
  <c r="V199" i="5"/>
  <c r="AA200" i="5"/>
  <c r="V200" i="5"/>
  <c r="AA201" i="5"/>
  <c r="V201" i="5"/>
  <c r="AA202" i="5"/>
  <c r="AA203" i="5"/>
  <c r="V203" i="5"/>
  <c r="AA204" i="5"/>
  <c r="V204" i="5"/>
  <c r="AA205" i="5"/>
  <c r="V205" i="5"/>
  <c r="AA206" i="5"/>
  <c r="AA207" i="5"/>
  <c r="V207" i="5"/>
  <c r="AA208" i="5"/>
  <c r="V208" i="5"/>
  <c r="AA209" i="5"/>
  <c r="V209" i="5"/>
  <c r="AA210" i="5"/>
  <c r="V210" i="5"/>
  <c r="AA211" i="5"/>
  <c r="V211" i="5"/>
  <c r="AA212" i="5"/>
  <c r="V212" i="5"/>
  <c r="AA213" i="5"/>
  <c r="V213" i="5"/>
  <c r="AM233" i="5"/>
  <c r="AM245" i="5"/>
  <c r="V251" i="5"/>
  <c r="AE251" i="5" s="1"/>
  <c r="AI251" i="5" s="1"/>
  <c r="AA251" i="5"/>
  <c r="V167" i="5"/>
  <c r="AC167" i="5" s="1"/>
  <c r="V168" i="5"/>
  <c r="AD168" i="5" s="1"/>
  <c r="AH168" i="5" s="1"/>
  <c r="V170" i="5"/>
  <c r="V171" i="5"/>
  <c r="AE171" i="5" s="1"/>
  <c r="AI171" i="5" s="1"/>
  <c r="Z172" i="5"/>
  <c r="AA195" i="5"/>
  <c r="AA197" i="5"/>
  <c r="U199" i="5"/>
  <c r="U200" i="5"/>
  <c r="U201" i="5"/>
  <c r="U203" i="5"/>
  <c r="U204" i="5"/>
  <c r="U205" i="5"/>
  <c r="U207" i="5"/>
  <c r="U208" i="5"/>
  <c r="U209" i="5"/>
  <c r="U210" i="5"/>
  <c r="U211" i="5"/>
  <c r="U212" i="5"/>
  <c r="U213" i="5"/>
  <c r="AD225" i="5"/>
  <c r="AH225" i="5" s="1"/>
  <c r="W250" i="5"/>
  <c r="Z250" i="5" s="1"/>
  <c r="V298" i="5"/>
  <c r="AA298" i="5"/>
  <c r="Z298" i="5"/>
  <c r="W173" i="5"/>
  <c r="W174" i="5"/>
  <c r="W175" i="5"/>
  <c r="W176" i="5"/>
  <c r="W177" i="5"/>
  <c r="AD177" i="5" s="1"/>
  <c r="AH177" i="5" s="1"/>
  <c r="W178" i="5"/>
  <c r="W179" i="5"/>
  <c r="W180" i="5"/>
  <c r="W181" i="5"/>
  <c r="W182" i="5"/>
  <c r="W183" i="5"/>
  <c r="AE183" i="5" s="1"/>
  <c r="W184" i="5"/>
  <c r="AE184" i="5" s="1"/>
  <c r="W185" i="5"/>
  <c r="W186" i="5"/>
  <c r="W187" i="5"/>
  <c r="W188" i="5"/>
  <c r="W189" i="5"/>
  <c r="W190" i="5"/>
  <c r="W191" i="5"/>
  <c r="W192" i="5"/>
  <c r="W193" i="5"/>
  <c r="AD193" i="5" s="1"/>
  <c r="AH193" i="5" s="1"/>
  <c r="W194" i="5"/>
  <c r="AA216" i="5"/>
  <c r="AM217" i="5"/>
  <c r="AA220" i="5"/>
  <c r="AA224" i="5"/>
  <c r="AA228" i="5"/>
  <c r="AM229" i="5"/>
  <c r="AM248" i="5"/>
  <c r="U254" i="5"/>
  <c r="W254" i="5"/>
  <c r="Z254" i="5" s="1"/>
  <c r="AG255" i="5"/>
  <c r="V258" i="5"/>
  <c r="V259" i="5"/>
  <c r="V262" i="5"/>
  <c r="V263" i="5"/>
  <c r="V266" i="5"/>
  <c r="V267" i="5"/>
  <c r="V270" i="5"/>
  <c r="V271" i="5"/>
  <c r="V274" i="5"/>
  <c r="AM275" i="5"/>
  <c r="AM291" i="5"/>
  <c r="AA324" i="5"/>
  <c r="Z324" i="5"/>
  <c r="AD301" i="5"/>
  <c r="AH301" i="5" s="1"/>
  <c r="AA214" i="5"/>
  <c r="AD216" i="5"/>
  <c r="AH216" i="5" s="1"/>
  <c r="AC216" i="5"/>
  <c r="AG216" i="5" s="1"/>
  <c r="AA218" i="5"/>
  <c r="AA222" i="5"/>
  <c r="AM223" i="5"/>
  <c r="AD224" i="5"/>
  <c r="AH224" i="5" s="1"/>
  <c r="AA226" i="5"/>
  <c r="W230" i="5"/>
  <c r="Z230" i="5" s="1"/>
  <c r="Z249" i="5"/>
  <c r="V257" i="5"/>
  <c r="V260" i="5"/>
  <c r="V264" i="5"/>
  <c r="V265" i="5"/>
  <c r="V272" i="5"/>
  <c r="V273" i="5"/>
  <c r="AE318" i="5"/>
  <c r="AI318" i="5" s="1"/>
  <c r="AA217" i="5"/>
  <c r="AA221" i="5"/>
  <c r="AM222" i="5"/>
  <c r="AA225" i="5"/>
  <c r="AM226" i="5"/>
  <c r="AA229" i="5"/>
  <c r="AM234" i="5"/>
  <c r="AM242" i="5"/>
  <c r="AM244" i="5"/>
  <c r="AM287" i="5"/>
  <c r="W248" i="5"/>
  <c r="AD248" i="5" s="1"/>
  <c r="AH248" i="5" s="1"/>
  <c r="W252" i="5"/>
  <c r="AD252" i="5" s="1"/>
  <c r="AH252" i="5" s="1"/>
  <c r="W256" i="5"/>
  <c r="Z256" i="5" s="1"/>
  <c r="U257" i="5"/>
  <c r="U259" i="5"/>
  <c r="U263" i="5"/>
  <c r="U265" i="5"/>
  <c r="U267" i="5"/>
  <c r="U271" i="5"/>
  <c r="U273" i="5"/>
  <c r="AE306" i="5"/>
  <c r="AM306" i="5"/>
  <c r="AA312" i="5"/>
  <c r="Z312" i="5"/>
  <c r="AA328" i="5"/>
  <c r="Z328" i="5"/>
  <c r="W231" i="5"/>
  <c r="W232" i="5"/>
  <c r="Z232" i="5" s="1"/>
  <c r="W233" i="5"/>
  <c r="W234" i="5"/>
  <c r="Z234" i="5" s="1"/>
  <c r="W235" i="5"/>
  <c r="W236" i="5"/>
  <c r="Z236" i="5" s="1"/>
  <c r="W237" i="5"/>
  <c r="W238" i="5"/>
  <c r="Z238" i="5" s="1"/>
  <c r="W239" i="5"/>
  <c r="W240" i="5"/>
  <c r="Z240" i="5" s="1"/>
  <c r="W241" i="5"/>
  <c r="W242" i="5"/>
  <c r="Z242" i="5" s="1"/>
  <c r="W243" i="5"/>
  <c r="W244" i="5"/>
  <c r="Z244" i="5" s="1"/>
  <c r="W245" i="5"/>
  <c r="W246" i="5"/>
  <c r="Z246" i="5" s="1"/>
  <c r="W247" i="5"/>
  <c r="AA249" i="5"/>
  <c r="Z251" i="5"/>
  <c r="AA253" i="5"/>
  <c r="Z255" i="5"/>
  <c r="AC303" i="5"/>
  <c r="AG303" i="5" s="1"/>
  <c r="AE303" i="5"/>
  <c r="AI303" i="5" s="1"/>
  <c r="AC307" i="5"/>
  <c r="AG307" i="5" s="1"/>
  <c r="AE307" i="5"/>
  <c r="AI307" i="5" s="1"/>
  <c r="AE311" i="5"/>
  <c r="AA316" i="5"/>
  <c r="Z316" i="5"/>
  <c r="AA332" i="5"/>
  <c r="Z332" i="5"/>
  <c r="AA256" i="5"/>
  <c r="U258" i="5"/>
  <c r="U260" i="5"/>
  <c r="U262" i="5"/>
  <c r="U264" i="5"/>
  <c r="U266" i="5"/>
  <c r="U270" i="5"/>
  <c r="U272" i="5"/>
  <c r="U274" i="5"/>
  <c r="AD304" i="5"/>
  <c r="AH304" i="5" s="1"/>
  <c r="AC304" i="5"/>
  <c r="AG304" i="5" s="1"/>
  <c r="AE304" i="5"/>
  <c r="AI304" i="5" s="1"/>
  <c r="AM304" i="5"/>
  <c r="AA320" i="5"/>
  <c r="Z320" i="5"/>
  <c r="AD330" i="5"/>
  <c r="AH330" i="5" s="1"/>
  <c r="AA336" i="5"/>
  <c r="Z336" i="5"/>
  <c r="W257" i="5"/>
  <c r="AA257" i="5" s="1"/>
  <c r="W258" i="5"/>
  <c r="W259" i="5"/>
  <c r="AA259" i="5" s="1"/>
  <c r="W260" i="5"/>
  <c r="AA260" i="5" s="1"/>
  <c r="W261" i="5"/>
  <c r="AA261" i="5" s="1"/>
  <c r="W262" i="5"/>
  <c r="W263" i="5"/>
  <c r="AA263" i="5" s="1"/>
  <c r="W264" i="5"/>
  <c r="AA264" i="5" s="1"/>
  <c r="W265" i="5"/>
  <c r="AA265" i="5" s="1"/>
  <c r="W266" i="5"/>
  <c r="W267" i="5"/>
  <c r="AA267" i="5" s="1"/>
  <c r="W268" i="5"/>
  <c r="W269" i="5"/>
  <c r="AA269" i="5" s="1"/>
  <c r="W270" i="5"/>
  <c r="W271" i="5"/>
  <c r="AA271" i="5" s="1"/>
  <c r="W272" i="5"/>
  <c r="W273" i="5"/>
  <c r="AA273" i="5" s="1"/>
  <c r="W274" i="5"/>
  <c r="W275" i="5"/>
  <c r="W276" i="5"/>
  <c r="W277" i="5"/>
  <c r="AD277" i="5" s="1"/>
  <c r="AH277" i="5" s="1"/>
  <c r="W278" i="5"/>
  <c r="W279" i="5"/>
  <c r="W280" i="5"/>
  <c r="W281" i="5"/>
  <c r="W282" i="5"/>
  <c r="W283" i="5"/>
  <c r="AC283" i="5" s="1"/>
  <c r="AG283" i="5" s="1"/>
  <c r="W284" i="5"/>
  <c r="AC284" i="5" s="1"/>
  <c r="AG284" i="5" s="1"/>
  <c r="W285" i="5"/>
  <c r="AC285" i="5" s="1"/>
  <c r="AG285" i="5" s="1"/>
  <c r="W286" i="5"/>
  <c r="W287" i="5"/>
  <c r="AD287" i="5" s="1"/>
  <c r="AH287" i="5" s="1"/>
  <c r="W288" i="5"/>
  <c r="W289" i="5"/>
  <c r="W290" i="5"/>
  <c r="W291" i="5"/>
  <c r="AE291" i="5" s="1"/>
  <c r="W292" i="5"/>
  <c r="W293" i="5"/>
  <c r="W294" i="5"/>
  <c r="W295" i="5"/>
  <c r="W296" i="5"/>
  <c r="AC296" i="5" s="1"/>
  <c r="AG296" i="5" s="1"/>
  <c r="W297" i="5"/>
  <c r="AE313" i="5"/>
  <c r="AI313" i="5" s="1"/>
  <c r="AA315" i="5"/>
  <c r="AD317" i="5"/>
  <c r="AH317" i="5" s="1"/>
  <c r="AM318" i="5"/>
  <c r="AA319" i="5"/>
  <c r="AO319" i="5" s="1"/>
  <c r="AP319" i="5" s="1"/>
  <c r="AQ319" i="5" s="1"/>
  <c r="AA323" i="5"/>
  <c r="AA327" i="5"/>
  <c r="AA331" i="5"/>
  <c r="AA335" i="5"/>
  <c r="AO335" i="5" s="1"/>
  <c r="AP335" i="5" s="1"/>
  <c r="AQ335" i="5" s="1"/>
  <c r="AE337" i="5"/>
  <c r="AM339" i="5"/>
  <c r="AI306" i="5"/>
  <c r="AA314" i="5"/>
  <c r="AA318" i="5"/>
  <c r="AA322" i="5"/>
  <c r="AE324" i="5"/>
  <c r="AI324" i="5" s="1"/>
  <c r="AA326" i="5"/>
  <c r="AD328" i="5"/>
  <c r="AH328" i="5" s="1"/>
  <c r="AC328" i="5"/>
  <c r="AG328" i="5" s="1"/>
  <c r="AE328" i="5"/>
  <c r="AI328" i="5" s="1"/>
  <c r="AA330" i="5"/>
  <c r="AA334" i="5"/>
  <c r="AM340" i="5"/>
  <c r="AM344" i="5"/>
  <c r="Z299" i="5"/>
  <c r="Z300" i="5"/>
  <c r="Z301" i="5"/>
  <c r="Z302" i="5"/>
  <c r="Z303" i="5"/>
  <c r="Z304" i="5"/>
  <c r="Z305" i="5"/>
  <c r="Z307" i="5"/>
  <c r="Z308" i="5"/>
  <c r="Z309" i="5"/>
  <c r="Z310" i="5"/>
  <c r="Z311" i="5"/>
  <c r="AA313" i="5"/>
  <c r="AO313" i="5"/>
  <c r="AP313" i="5" s="1"/>
  <c r="AQ313" i="5" s="1"/>
  <c r="Z314" i="5"/>
  <c r="AC315" i="5"/>
  <c r="AG315" i="5" s="1"/>
  <c r="AA317" i="5"/>
  <c r="Z318" i="5"/>
  <c r="AD319" i="5"/>
  <c r="AH319" i="5" s="1"/>
  <c r="AC319" i="5"/>
  <c r="AG319" i="5" s="1"/>
  <c r="AE319" i="5"/>
  <c r="AI319" i="5" s="1"/>
  <c r="AA321" i="5"/>
  <c r="Z322" i="5"/>
  <c r="AD323" i="5"/>
  <c r="AH323" i="5" s="1"/>
  <c r="AM324" i="5"/>
  <c r="AA325" i="5"/>
  <c r="Z326" i="5"/>
  <c r="AD327" i="5"/>
  <c r="AH327" i="5" s="1"/>
  <c r="AC327" i="5"/>
  <c r="AG327" i="5" s="1"/>
  <c r="AE327" i="5"/>
  <c r="AI327" i="5" s="1"/>
  <c r="AM328" i="5"/>
  <c r="AA329" i="5"/>
  <c r="Z330" i="5"/>
  <c r="AE331" i="5"/>
  <c r="AI331" i="5" s="1"/>
  <c r="AA333" i="5"/>
  <c r="Z334" i="5"/>
  <c r="AD335" i="5"/>
  <c r="AH335" i="5" s="1"/>
  <c r="AC335" i="5"/>
  <c r="AG335" i="5" s="1"/>
  <c r="AE335" i="5"/>
  <c r="AI335" i="5" s="1"/>
  <c r="AA337" i="5"/>
  <c r="AM345" i="5"/>
  <c r="AM349" i="5"/>
  <c r="W338" i="5"/>
  <c r="AE338" i="5" s="1"/>
  <c r="W339" i="5"/>
  <c r="AE339" i="5" s="1"/>
  <c r="W340" i="5"/>
  <c r="W341" i="5"/>
  <c r="AE341" i="5" s="1"/>
  <c r="W342" i="5"/>
  <c r="W343" i="5"/>
  <c r="W344" i="5"/>
  <c r="AE344" i="5" s="1"/>
  <c r="W345" i="5"/>
  <c r="W346" i="5"/>
  <c r="W347" i="5"/>
  <c r="W348" i="5"/>
  <c r="W349" i="5"/>
  <c r="AC349" i="5" s="1"/>
  <c r="AG349" i="5" s="1"/>
  <c r="W350" i="5"/>
  <c r="AC350" i="5" s="1"/>
  <c r="AG350" i="5" s="1"/>
  <c r="W351" i="5"/>
  <c r="AC351" i="5" s="1"/>
  <c r="AG351" i="5" s="1"/>
  <c r="W352" i="5"/>
  <c r="V353" i="5"/>
  <c r="AD354" i="5"/>
  <c r="AH354" i="5" s="1"/>
  <c r="V355" i="5"/>
  <c r="V360" i="5"/>
  <c r="AE360" i="5" s="1"/>
  <c r="AI360" i="5" s="1"/>
  <c r="V364" i="5"/>
  <c r="AE367" i="5"/>
  <c r="AI367" i="5" s="1"/>
  <c r="V368" i="5"/>
  <c r="AC368" i="5" s="1"/>
  <c r="AA372" i="5"/>
  <c r="V372" i="5"/>
  <c r="AC372" i="5" s="1"/>
  <c r="AC376" i="5"/>
  <c r="AG376" i="5" s="1"/>
  <c r="AM376" i="5"/>
  <c r="U353" i="5"/>
  <c r="AA354" i="5"/>
  <c r="U355" i="5"/>
  <c r="AA356" i="5"/>
  <c r="V357" i="5"/>
  <c r="AE357" i="5" s="1"/>
  <c r="AI357" i="5" s="1"/>
  <c r="V365" i="5"/>
  <c r="V369" i="5"/>
  <c r="AD369" i="5" s="1"/>
  <c r="AH369" i="5" s="1"/>
  <c r="AA373" i="5"/>
  <c r="V373" i="5"/>
  <c r="AC373" i="5" s="1"/>
  <c r="Z354" i="5"/>
  <c r="Z356" i="5"/>
  <c r="AM362" i="5"/>
  <c r="AM366" i="5"/>
  <c r="AA370" i="5"/>
  <c r="V370" i="5"/>
  <c r="AE373" i="5"/>
  <c r="AI373" i="5" s="1"/>
  <c r="AA374" i="5"/>
  <c r="Z375" i="5"/>
  <c r="AA353" i="5"/>
  <c r="AA355" i="5"/>
  <c r="AC362" i="5"/>
  <c r="AG362" i="5" s="1"/>
  <c r="AE362" i="5"/>
  <c r="AI362" i="5" s="1"/>
  <c r="AC366" i="5"/>
  <c r="AG366" i="5" s="1"/>
  <c r="AE366" i="5"/>
  <c r="AI366" i="5" s="1"/>
  <c r="AM367" i="5"/>
  <c r="AA371" i="5"/>
  <c r="V371" i="5"/>
  <c r="AA375" i="5"/>
  <c r="V375" i="5"/>
  <c r="AA357" i="5"/>
  <c r="AA358" i="5"/>
  <c r="AA359" i="5"/>
  <c r="AA360" i="5"/>
  <c r="AA361" i="5"/>
  <c r="AA362" i="5"/>
  <c r="AA363" i="5"/>
  <c r="AA364" i="5"/>
  <c r="AA365" i="5"/>
  <c r="AA366" i="5"/>
  <c r="AA367" i="5"/>
  <c r="AA368" i="5"/>
  <c r="AA369" i="5"/>
  <c r="Z376" i="5"/>
  <c r="AA378" i="5"/>
  <c r="Z380" i="5"/>
  <c r="AM380" i="5"/>
  <c r="AA382" i="5"/>
  <c r="U382" i="5"/>
  <c r="W384" i="5"/>
  <c r="Z384" i="5" s="1"/>
  <c r="V385" i="5"/>
  <c r="AA386" i="5"/>
  <c r="U386" i="5"/>
  <c r="W388" i="5"/>
  <c r="Z388" i="5" s="1"/>
  <c r="V389" i="5"/>
  <c r="AA390" i="5"/>
  <c r="U390" i="5"/>
  <c r="W392" i="5"/>
  <c r="Z392" i="5" s="1"/>
  <c r="V393" i="5"/>
  <c r="AA394" i="5"/>
  <c r="U394" i="5"/>
  <c r="AM400" i="5"/>
  <c r="AE376" i="5"/>
  <c r="AI376" i="5" s="1"/>
  <c r="AA377" i="5"/>
  <c r="W379" i="5"/>
  <c r="Z379" i="5" s="1"/>
  <c r="AG380" i="5"/>
  <c r="AA381" i="5"/>
  <c r="V382" i="5"/>
  <c r="AA383" i="5"/>
  <c r="U383" i="5"/>
  <c r="AM383" i="5" s="1"/>
  <c r="W385" i="5"/>
  <c r="V386" i="5"/>
  <c r="AA387" i="5"/>
  <c r="U387" i="5"/>
  <c r="AM387" i="5" s="1"/>
  <c r="W389" i="5"/>
  <c r="V390" i="5"/>
  <c r="AA391" i="5"/>
  <c r="U391" i="5"/>
  <c r="AM391" i="5" s="1"/>
  <c r="W393" i="5"/>
  <c r="V394" i="5"/>
  <c r="AA395" i="5"/>
  <c r="U395" i="5"/>
  <c r="AA401" i="5"/>
  <c r="AA376" i="5"/>
  <c r="U384" i="5"/>
  <c r="AA388" i="5"/>
  <c r="U388" i="5"/>
  <c r="AM395" i="5"/>
  <c r="Z396" i="5"/>
  <c r="Z397" i="5"/>
  <c r="Z398" i="5"/>
  <c r="AC401" i="5"/>
  <c r="AG401" i="5" s="1"/>
  <c r="AL401" i="5" s="1"/>
  <c r="AA379" i="5"/>
  <c r="U385" i="5"/>
  <c r="AM388" i="5"/>
  <c r="U389" i="5"/>
  <c r="U393" i="5"/>
  <c r="AM399" i="5"/>
  <c r="Z401" i="5"/>
  <c r="U396" i="5"/>
  <c r="U398" i="5"/>
  <c r="W400" i="5"/>
  <c r="AD400" i="5" s="1"/>
  <c r="AH400" i="5" s="1"/>
  <c r="AE401" i="5"/>
  <c r="AI401" i="5" s="1"/>
  <c r="V403" i="5"/>
  <c r="W404" i="5"/>
  <c r="AC404" i="5" s="1"/>
  <c r="AG404" i="5" s="1"/>
  <c r="AM404" i="5"/>
  <c r="U405" i="5"/>
  <c r="U407" i="5"/>
  <c r="U408" i="5"/>
  <c r="U409" i="5"/>
  <c r="U410" i="5"/>
  <c r="U411" i="5"/>
  <c r="U412" i="5"/>
  <c r="AA416" i="5"/>
  <c r="AA396" i="5"/>
  <c r="AA397" i="5"/>
  <c r="AA398" i="5"/>
  <c r="W399" i="5"/>
  <c r="W403" i="5"/>
  <c r="AA405" i="5"/>
  <c r="AA406" i="5"/>
  <c r="AA407" i="5"/>
  <c r="AA408" i="5"/>
  <c r="AA409" i="5"/>
  <c r="AA410" i="5"/>
  <c r="AA411" i="5"/>
  <c r="AA412" i="5"/>
  <c r="AA415" i="5"/>
  <c r="AA419" i="5"/>
  <c r="AA421" i="5"/>
  <c r="Z421" i="5"/>
  <c r="AA423" i="5"/>
  <c r="Z423" i="5"/>
  <c r="W402" i="5"/>
  <c r="Z402" i="5" s="1"/>
  <c r="AA414" i="5"/>
  <c r="AA418" i="5"/>
  <c r="AA413" i="5"/>
  <c r="AA417" i="5"/>
  <c r="AA420" i="5"/>
  <c r="Z420" i="5"/>
  <c r="AA422" i="5"/>
  <c r="Z422" i="5"/>
  <c r="U424" i="5"/>
  <c r="V427" i="5"/>
  <c r="AC427" i="5" s="1"/>
  <c r="AA431" i="5"/>
  <c r="V431" i="5"/>
  <c r="AE431" i="5" s="1"/>
  <c r="AI431" i="5" s="1"/>
  <c r="AM433" i="5"/>
  <c r="AG433" i="5"/>
  <c r="U413" i="5"/>
  <c r="U414" i="5"/>
  <c r="U415" i="5"/>
  <c r="U416" i="5"/>
  <c r="U417" i="5"/>
  <c r="U418" i="5"/>
  <c r="U419" i="5"/>
  <c r="U420" i="5"/>
  <c r="U421" i="5"/>
  <c r="U422" i="5"/>
  <c r="U423" i="5"/>
  <c r="V428" i="5"/>
  <c r="AD428" i="5" s="1"/>
  <c r="AH428" i="5" s="1"/>
  <c r="AA424" i="5"/>
  <c r="AA429" i="5"/>
  <c r="V429" i="5"/>
  <c r="AE429" i="5" s="1"/>
  <c r="AI429" i="5" s="1"/>
  <c r="AM432" i="5"/>
  <c r="AD432" i="5"/>
  <c r="AH432" i="5" s="1"/>
  <c r="AC432" i="5"/>
  <c r="AG432" i="5" s="1"/>
  <c r="V424" i="5"/>
  <c r="AC429" i="5"/>
  <c r="AA430" i="5"/>
  <c r="U435" i="5"/>
  <c r="W435" i="5"/>
  <c r="Z435" i="5" s="1"/>
  <c r="U436" i="5"/>
  <c r="W436" i="5"/>
  <c r="Z436" i="5" s="1"/>
  <c r="U437" i="5"/>
  <c r="W437" i="5"/>
  <c r="Z437" i="5" s="1"/>
  <c r="W438" i="5"/>
  <c r="Z438" i="5" s="1"/>
  <c r="AA425" i="5"/>
  <c r="AA426" i="5"/>
  <c r="AA427" i="5"/>
  <c r="AA428" i="5"/>
  <c r="Z432" i="5"/>
  <c r="AE433" i="5"/>
  <c r="AI433" i="5" s="1"/>
  <c r="AA434" i="5"/>
  <c r="AE432" i="5"/>
  <c r="AI432" i="5" s="1"/>
  <c r="AA433" i="5"/>
  <c r="U439" i="5"/>
  <c r="U442" i="5"/>
  <c r="U443" i="5"/>
  <c r="U444" i="5"/>
  <c r="U445" i="5"/>
  <c r="U446" i="5"/>
  <c r="W447" i="5"/>
  <c r="Z447" i="5" s="1"/>
  <c r="U447" i="5"/>
  <c r="AA439" i="5"/>
  <c r="AA440" i="5"/>
  <c r="AA441" i="5"/>
  <c r="AA442" i="5"/>
  <c r="AA443" i="5"/>
  <c r="AA444" i="5"/>
  <c r="AA445" i="5"/>
  <c r="AA446" i="5"/>
  <c r="U448" i="5"/>
  <c r="AA448" i="5"/>
  <c r="AM448" i="4"/>
  <c r="AM446" i="4"/>
  <c r="AM444" i="4"/>
  <c r="AM442" i="4"/>
  <c r="AM440" i="4"/>
  <c r="AM438" i="4"/>
  <c r="AM436" i="4"/>
  <c r="AM434" i="4"/>
  <c r="AM432" i="4"/>
  <c r="AM430" i="4"/>
  <c r="AO430" i="4" s="1"/>
  <c r="AM428" i="4"/>
  <c r="AM426" i="4"/>
  <c r="AM424" i="4"/>
  <c r="AM420" i="4"/>
  <c r="AM418" i="4"/>
  <c r="AM416" i="4"/>
  <c r="AI448" i="4"/>
  <c r="AD447" i="4"/>
  <c r="AD445" i="4"/>
  <c r="AH445" i="4" s="1"/>
  <c r="AO443" i="4"/>
  <c r="AD443" i="4"/>
  <c r="AH443" i="4" s="1"/>
  <c r="AI442" i="4"/>
  <c r="AD441" i="4"/>
  <c r="AI440" i="4"/>
  <c r="AD439" i="4"/>
  <c r="AH439" i="4" s="1"/>
  <c r="AI438" i="4"/>
  <c r="AD437" i="4"/>
  <c r="AD435" i="4"/>
  <c r="AH435" i="4" s="1"/>
  <c r="AI434" i="4"/>
  <c r="AD431" i="4"/>
  <c r="AI430" i="4"/>
  <c r="AD429" i="4"/>
  <c r="AH429" i="4" s="1"/>
  <c r="AO427" i="4"/>
  <c r="AD427" i="4"/>
  <c r="AH427" i="4" s="1"/>
  <c r="AI426" i="4"/>
  <c r="AO425" i="4"/>
  <c r="AD425" i="4"/>
  <c r="AH425" i="4" s="1"/>
  <c r="AD423" i="4"/>
  <c r="AH423" i="4" s="1"/>
  <c r="AI422" i="4"/>
  <c r="AD421" i="4"/>
  <c r="AH421" i="4" s="1"/>
  <c r="AI420" i="4"/>
  <c r="AD419" i="4"/>
  <c r="AH419" i="4" s="1"/>
  <c r="AD417" i="4"/>
  <c r="AH417" i="4" s="1"/>
  <c r="AI416" i="4"/>
  <c r="AD415" i="4"/>
  <c r="AH415" i="4" s="1"/>
  <c r="AI414" i="4"/>
  <c r="AO413" i="4"/>
  <c r="AD413" i="4"/>
  <c r="AH413" i="4" s="1"/>
  <c r="AO411" i="4"/>
  <c r="AD411" i="4"/>
  <c r="AH411" i="4" s="1"/>
  <c r="AD409" i="4"/>
  <c r="AI408" i="4"/>
  <c r="Z372" i="4"/>
  <c r="AD371" i="4"/>
  <c r="AH371" i="4" s="1"/>
  <c r="AE371" i="4"/>
  <c r="AC371" i="4"/>
  <c r="AO448" i="4"/>
  <c r="AO446" i="4"/>
  <c r="AD446" i="4"/>
  <c r="AH446" i="4" s="1"/>
  <c r="AD444" i="4"/>
  <c r="AG443" i="4"/>
  <c r="AI443" i="4"/>
  <c r="AD442" i="4"/>
  <c r="AG441" i="4"/>
  <c r="AI441" i="4"/>
  <c r="AD440" i="4"/>
  <c r="AD438" i="4"/>
  <c r="AD436" i="4"/>
  <c r="AI435" i="4"/>
  <c r="AD434" i="4"/>
  <c r="AH434" i="4" s="1"/>
  <c r="AD432" i="4"/>
  <c r="AD430" i="4"/>
  <c r="AD428" i="4"/>
  <c r="AH428" i="4" s="1"/>
  <c r="AI427" i="4"/>
  <c r="AO426" i="4"/>
  <c r="AD426" i="4"/>
  <c r="AI425" i="4"/>
  <c r="AD422" i="4"/>
  <c r="AI421" i="4"/>
  <c r="AD420" i="4"/>
  <c r="AD418" i="4"/>
  <c r="AI417" i="4"/>
  <c r="AD416" i="4"/>
  <c r="AD414" i="4"/>
  <c r="AI413" i="4"/>
  <c r="AI411" i="4"/>
  <c r="AO410" i="4"/>
  <c r="AD410" i="4"/>
  <c r="AI409" i="4"/>
  <c r="AD408" i="4"/>
  <c r="AD448" i="4"/>
  <c r="AM422" i="4"/>
  <c r="AM414" i="4"/>
  <c r="AO414" i="4" s="1"/>
  <c r="AM410" i="4"/>
  <c r="AM408" i="4"/>
  <c r="AO408" i="4" s="1"/>
  <c r="AD374" i="4"/>
  <c r="AH374" i="4" s="1"/>
  <c r="AI374" i="4"/>
  <c r="AM374" i="4"/>
  <c r="AE374" i="4"/>
  <c r="AC374" i="4"/>
  <c r="AG374" i="4" s="1"/>
  <c r="U360" i="4"/>
  <c r="U277" i="4"/>
  <c r="W277" i="4"/>
  <c r="Z277" i="4" s="1"/>
  <c r="AH448" i="4"/>
  <c r="AC448" i="4"/>
  <c r="AG448" i="4" s="1"/>
  <c r="AH447" i="4"/>
  <c r="AC447" i="4"/>
  <c r="AG447" i="4" s="1"/>
  <c r="AC446" i="4"/>
  <c r="AG446" i="4" s="1"/>
  <c r="AL446" i="4" s="1"/>
  <c r="AC445" i="4"/>
  <c r="AG445" i="4" s="1"/>
  <c r="AH444" i="4"/>
  <c r="AC444" i="4"/>
  <c r="AG444" i="4" s="1"/>
  <c r="AC443" i="4"/>
  <c r="AH442" i="4"/>
  <c r="AC442" i="4"/>
  <c r="AG442" i="4" s="1"/>
  <c r="AH441" i="4"/>
  <c r="AC441" i="4"/>
  <c r="AH440" i="4"/>
  <c r="AC440" i="4"/>
  <c r="AG440" i="4" s="1"/>
  <c r="AL440" i="4" s="1"/>
  <c r="AO440" i="4" s="1"/>
  <c r="AC439" i="4"/>
  <c r="AG439" i="4" s="1"/>
  <c r="AH438" i="4"/>
  <c r="AC438" i="4"/>
  <c r="AG438" i="4" s="1"/>
  <c r="AL438" i="4" s="1"/>
  <c r="AO438" i="4" s="1"/>
  <c r="AH437" i="4"/>
  <c r="AC437" i="4"/>
  <c r="AG437" i="4" s="1"/>
  <c r="AH436" i="4"/>
  <c r="AC436" i="4"/>
  <c r="AG436" i="4" s="1"/>
  <c r="AC435" i="4"/>
  <c r="AG435" i="4" s="1"/>
  <c r="AC434" i="4"/>
  <c r="AG434" i="4" s="1"/>
  <c r="AH432" i="4"/>
  <c r="AC432" i="4"/>
  <c r="AG432" i="4" s="1"/>
  <c r="AL432" i="4" s="1"/>
  <c r="AH431" i="4"/>
  <c r="AC431" i="4"/>
  <c r="AG431" i="4" s="1"/>
  <c r="AH430" i="4"/>
  <c r="AC430" i="4"/>
  <c r="AG430" i="4" s="1"/>
  <c r="AL430" i="4" s="1"/>
  <c r="AC429" i="4"/>
  <c r="AG429" i="4" s="1"/>
  <c r="AC428" i="4"/>
  <c r="AG428" i="4" s="1"/>
  <c r="AC427" i="4"/>
  <c r="AG427" i="4" s="1"/>
  <c r="AH426" i="4"/>
  <c r="AC426" i="4"/>
  <c r="AG426" i="4" s="1"/>
  <c r="AC425" i="4"/>
  <c r="AG425" i="4" s="1"/>
  <c r="AC424" i="4"/>
  <c r="AG424" i="4" s="1"/>
  <c r="AH422" i="4"/>
  <c r="AC422" i="4"/>
  <c r="AG422" i="4" s="1"/>
  <c r="AL422" i="4" s="1"/>
  <c r="AO422" i="4" s="1"/>
  <c r="AC421" i="4"/>
  <c r="AG421" i="4" s="1"/>
  <c r="AH420" i="4"/>
  <c r="AC420" i="4"/>
  <c r="AG420" i="4" s="1"/>
  <c r="AL420" i="4" s="1"/>
  <c r="AC419" i="4"/>
  <c r="AG419" i="4" s="1"/>
  <c r="AH418" i="4"/>
  <c r="AC418" i="4"/>
  <c r="AG418" i="4" s="1"/>
  <c r="AL418" i="4" s="1"/>
  <c r="AO418" i="4" s="1"/>
  <c r="AC417" i="4"/>
  <c r="AG417" i="4" s="1"/>
  <c r="AH416" i="4"/>
  <c r="AC416" i="4"/>
  <c r="AG416" i="4" s="1"/>
  <c r="AL416" i="4" s="1"/>
  <c r="AO416" i="4" s="1"/>
  <c r="AH414" i="4"/>
  <c r="AC414" i="4"/>
  <c r="AG414" i="4" s="1"/>
  <c r="AL414" i="4" s="1"/>
  <c r="AC413" i="4"/>
  <c r="AG413" i="4" s="1"/>
  <c r="AC411" i="4"/>
  <c r="AG411" i="4" s="1"/>
  <c r="AH410" i="4"/>
  <c r="AC410" i="4"/>
  <c r="AG410" i="4" s="1"/>
  <c r="AH409" i="4"/>
  <c r="AC409" i="4"/>
  <c r="AG409" i="4" s="1"/>
  <c r="AL409" i="4" s="1"/>
  <c r="AH408" i="4"/>
  <c r="AC408" i="4"/>
  <c r="AG408" i="4" s="1"/>
  <c r="AL408" i="4" s="1"/>
  <c r="AC406" i="4"/>
  <c r="AG406" i="4" s="1"/>
  <c r="AH405" i="4"/>
  <c r="AC405" i="4"/>
  <c r="AG405" i="4" s="1"/>
  <c r="AH404" i="4"/>
  <c r="AC404" i="4"/>
  <c r="AG404" i="4" s="1"/>
  <c r="AH403" i="4"/>
  <c r="AC403" i="4"/>
  <c r="AG403" i="4" s="1"/>
  <c r="AC402" i="4"/>
  <c r="AG402" i="4" s="1"/>
  <c r="AH401" i="4"/>
  <c r="AC401" i="4"/>
  <c r="AG401" i="4" s="1"/>
  <c r="AH400" i="4"/>
  <c r="AC400" i="4"/>
  <c r="AG400" i="4" s="1"/>
  <c r="AC398" i="4"/>
  <c r="AG398" i="4" s="1"/>
  <c r="AC397" i="4"/>
  <c r="AG397" i="4" s="1"/>
  <c r="AH396" i="4"/>
  <c r="AC396" i="4"/>
  <c r="AG396" i="4" s="1"/>
  <c r="AC395" i="4"/>
  <c r="AG395" i="4" s="1"/>
  <c r="AH394" i="4"/>
  <c r="AC394" i="4"/>
  <c r="AG394" i="4" s="1"/>
  <c r="AC393" i="4"/>
  <c r="AG393" i="4" s="1"/>
  <c r="AH391" i="4"/>
  <c r="AC391" i="4"/>
  <c r="AG391" i="4" s="1"/>
  <c r="AC390" i="4"/>
  <c r="AG390" i="4" s="1"/>
  <c r="AH389" i="4"/>
  <c r="AC389" i="4"/>
  <c r="AG389" i="4" s="1"/>
  <c r="AC388" i="4"/>
  <c r="AG388" i="4" s="1"/>
  <c r="AC386" i="4"/>
  <c r="AG386" i="4" s="1"/>
  <c r="AH385" i="4"/>
  <c r="AC385" i="4"/>
  <c r="AG385" i="4" s="1"/>
  <c r="AH384" i="4"/>
  <c r="AC384" i="4"/>
  <c r="AG384" i="4" s="1"/>
  <c r="AC382" i="4"/>
  <c r="AG382" i="4" s="1"/>
  <c r="AC381" i="4"/>
  <c r="AG381" i="4" s="1"/>
  <c r="AH380" i="4"/>
  <c r="AC380" i="4"/>
  <c r="AG380" i="4" s="1"/>
  <c r="AL380" i="4" s="1"/>
  <c r="AO380" i="4" s="1"/>
  <c r="AC379" i="4"/>
  <c r="AG379" i="4" s="1"/>
  <c r="AH378" i="4"/>
  <c r="AC378" i="4"/>
  <c r="AG378" i="4" s="1"/>
  <c r="AH377" i="4"/>
  <c r="AC377" i="4"/>
  <c r="AG377" i="4" s="1"/>
  <c r="AC376" i="4"/>
  <c r="AG376" i="4" s="1"/>
  <c r="AC375" i="4"/>
  <c r="AG375" i="4" s="1"/>
  <c r="AO374" i="4"/>
  <c r="AA373" i="4"/>
  <c r="AI371" i="4"/>
  <c r="V370" i="4"/>
  <c r="V368" i="4"/>
  <c r="V366" i="4"/>
  <c r="V364" i="4"/>
  <c r="V362" i="4"/>
  <c r="V360" i="4"/>
  <c r="V358" i="4"/>
  <c r="V356" i="4"/>
  <c r="AA355" i="4"/>
  <c r="Z353" i="4"/>
  <c r="V352" i="4"/>
  <c r="AA351" i="4"/>
  <c r="Z349" i="4"/>
  <c r="V348" i="4"/>
  <c r="AA347" i="4"/>
  <c r="Z345" i="4"/>
  <c r="V344" i="4"/>
  <c r="U343" i="4"/>
  <c r="Z342" i="4"/>
  <c r="U341" i="4"/>
  <c r="Z340" i="4"/>
  <c r="AM336" i="4"/>
  <c r="AD336" i="4"/>
  <c r="AH336" i="4" s="1"/>
  <c r="AC336" i="4"/>
  <c r="AG336" i="4" s="1"/>
  <c r="U331" i="4"/>
  <c r="W331" i="4"/>
  <c r="Z331" i="4" s="1"/>
  <c r="AM328" i="4"/>
  <c r="AD328" i="4"/>
  <c r="AH328" i="4" s="1"/>
  <c r="AC328" i="4"/>
  <c r="AG328" i="4" s="1"/>
  <c r="AL328" i="4" s="1"/>
  <c r="AO328" i="4" s="1"/>
  <c r="U323" i="4"/>
  <c r="W323" i="4"/>
  <c r="Z323" i="4" s="1"/>
  <c r="AM320" i="4"/>
  <c r="AD320" i="4"/>
  <c r="AH320" i="4" s="1"/>
  <c r="AC320" i="4"/>
  <c r="AG320" i="4" s="1"/>
  <c r="AL320" i="4" s="1"/>
  <c r="U315" i="4"/>
  <c r="W315" i="4"/>
  <c r="Z315" i="4" s="1"/>
  <c r="AM312" i="4"/>
  <c r="AD312" i="4"/>
  <c r="AH312" i="4" s="1"/>
  <c r="AC312" i="4"/>
  <c r="AG312" i="4" s="1"/>
  <c r="U307" i="4"/>
  <c r="W307" i="4"/>
  <c r="Z307" i="4" s="1"/>
  <c r="AM304" i="4"/>
  <c r="U299" i="4"/>
  <c r="W299" i="4"/>
  <c r="Z299" i="4" s="1"/>
  <c r="Z298" i="4"/>
  <c r="AM278" i="4"/>
  <c r="U366" i="4"/>
  <c r="U364" i="4"/>
  <c r="U362" i="4"/>
  <c r="V340" i="4"/>
  <c r="AA340" i="4"/>
  <c r="AC291" i="4"/>
  <c r="AG291" i="4" s="1"/>
  <c r="AE439" i="4"/>
  <c r="AI439" i="4" s="1"/>
  <c r="V372" i="4"/>
  <c r="AA371" i="4"/>
  <c r="AM367" i="4"/>
  <c r="AM365" i="4"/>
  <c r="AO365" i="4" s="1"/>
  <c r="Z355" i="4"/>
  <c r="AA353" i="4"/>
  <c r="AO353" i="4" s="1"/>
  <c r="Z351" i="4"/>
  <c r="AA349" i="4"/>
  <c r="Z347" i="4"/>
  <c r="AM346" i="4"/>
  <c r="AA345" i="4"/>
  <c r="Z343" i="4"/>
  <c r="U342" i="4"/>
  <c r="Z341" i="4"/>
  <c r="U340" i="4"/>
  <c r="Z339" i="4"/>
  <c r="AI336" i="4"/>
  <c r="AA335" i="4"/>
  <c r="U335" i="4"/>
  <c r="W335" i="4"/>
  <c r="Z335" i="4" s="1"/>
  <c r="AD332" i="4"/>
  <c r="AH332" i="4" s="1"/>
  <c r="AI328" i="4"/>
  <c r="AA327" i="4"/>
  <c r="U327" i="4"/>
  <c r="W327" i="4"/>
  <c r="Z327" i="4" s="1"/>
  <c r="AM324" i="4"/>
  <c r="AD324" i="4"/>
  <c r="AH324" i="4" s="1"/>
  <c r="AC324" i="4"/>
  <c r="AG324" i="4" s="1"/>
  <c r="AL324" i="4" s="1"/>
  <c r="AI320" i="4"/>
  <c r="U319" i="4"/>
  <c r="W319" i="4"/>
  <c r="AM316" i="4"/>
  <c r="AD316" i="4"/>
  <c r="AH316" i="4" s="1"/>
  <c r="AC316" i="4"/>
  <c r="AG316" i="4" s="1"/>
  <c r="AI312" i="4"/>
  <c r="U311" i="4"/>
  <c r="W311" i="4"/>
  <c r="Z311" i="4" s="1"/>
  <c r="AM308" i="4"/>
  <c r="AD308" i="4"/>
  <c r="AH308" i="4" s="1"/>
  <c r="AC308" i="4"/>
  <c r="AG308" i="4" s="1"/>
  <c r="AA303" i="4"/>
  <c r="U303" i="4"/>
  <c r="W303" i="4"/>
  <c r="Z303" i="4" s="1"/>
  <c r="AM300" i="4"/>
  <c r="AD300" i="4"/>
  <c r="AH300" i="4" s="1"/>
  <c r="AC300" i="4"/>
  <c r="AG300" i="4" s="1"/>
  <c r="AG371" i="4"/>
  <c r="AM371" i="4"/>
  <c r="U370" i="4"/>
  <c r="U368" i="4"/>
  <c r="U358" i="4"/>
  <c r="AM345" i="4"/>
  <c r="V342" i="4"/>
  <c r="AA342" i="4"/>
  <c r="U339" i="4"/>
  <c r="AD325" i="4"/>
  <c r="AH325" i="4" s="1"/>
  <c r="AE309" i="4"/>
  <c r="AI309" i="4" s="1"/>
  <c r="AC295" i="4"/>
  <c r="AH295" i="4"/>
  <c r="AD295" i="4"/>
  <c r="AI295" i="4"/>
  <c r="AI402" i="4"/>
  <c r="AI400" i="4"/>
  <c r="AI398" i="4"/>
  <c r="AI396" i="4"/>
  <c r="AI395" i="4"/>
  <c r="AI394" i="4"/>
  <c r="AI393" i="4"/>
  <c r="AI387" i="4"/>
  <c r="AI385" i="4"/>
  <c r="AI384" i="4"/>
  <c r="AI380" i="4"/>
  <c r="AI379" i="4"/>
  <c r="AI378" i="4"/>
  <c r="AI377" i="4"/>
  <c r="AI375" i="4"/>
  <c r="AA372" i="4"/>
  <c r="W370" i="4"/>
  <c r="Z370" i="4" s="1"/>
  <c r="AA369" i="4"/>
  <c r="U369" i="4"/>
  <c r="W368" i="4"/>
  <c r="Z368" i="4" s="1"/>
  <c r="AA367" i="4"/>
  <c r="AO367" i="4" s="1"/>
  <c r="U367" i="4"/>
  <c r="W366" i="4"/>
  <c r="Z366" i="4" s="1"/>
  <c r="AA365" i="4"/>
  <c r="U365" i="4"/>
  <c r="W364" i="4"/>
  <c r="Z364" i="4" s="1"/>
  <c r="AA363" i="4"/>
  <c r="U363" i="4"/>
  <c r="W362" i="4"/>
  <c r="Z362" i="4" s="1"/>
  <c r="AA361" i="4"/>
  <c r="U361" i="4"/>
  <c r="W360" i="4"/>
  <c r="Z360" i="4" s="1"/>
  <c r="AA359" i="4"/>
  <c r="U359" i="4"/>
  <c r="AM359" i="4" s="1"/>
  <c r="W358" i="4"/>
  <c r="Z358" i="4" s="1"/>
  <c r="AA357" i="4"/>
  <c r="U357" i="4"/>
  <c r="V355" i="4"/>
  <c r="V351" i="4"/>
  <c r="V347" i="4"/>
  <c r="V343" i="4"/>
  <c r="AA343" i="4"/>
  <c r="V341" i="4"/>
  <c r="AA341" i="4"/>
  <c r="V339" i="4"/>
  <c r="AA339" i="4"/>
  <c r="AC325" i="4"/>
  <c r="AE313" i="4"/>
  <c r="AI313" i="4" s="1"/>
  <c r="AH298" i="4"/>
  <c r="AC298" i="4"/>
  <c r="AE298" i="4"/>
  <c r="AI298" i="4" s="1"/>
  <c r="AM292" i="4"/>
  <c r="AE292" i="4"/>
  <c r="AM288" i="4"/>
  <c r="AE288" i="4"/>
  <c r="AI288" i="4" s="1"/>
  <c r="AG284" i="4"/>
  <c r="AM284" i="4"/>
  <c r="AE284" i="4"/>
  <c r="U356" i="4"/>
  <c r="U355" i="4"/>
  <c r="U354" i="4"/>
  <c r="AM354" i="4" s="1"/>
  <c r="AO354" i="4" s="1"/>
  <c r="U353" i="4"/>
  <c r="AM353" i="4" s="1"/>
  <c r="U352" i="4"/>
  <c r="U351" i="4"/>
  <c r="U350" i="4"/>
  <c r="U349" i="4"/>
  <c r="U348" i="4"/>
  <c r="U347" i="4"/>
  <c r="U346" i="4"/>
  <c r="U345" i="4"/>
  <c r="U344" i="4"/>
  <c r="AA338" i="4"/>
  <c r="V335" i="4"/>
  <c r="AA334" i="4"/>
  <c r="V331" i="4"/>
  <c r="AA330" i="4"/>
  <c r="V327" i="4"/>
  <c r="AA326" i="4"/>
  <c r="V323" i="4"/>
  <c r="AA322" i="4"/>
  <c r="V319" i="4"/>
  <c r="AA318" i="4"/>
  <c r="V315" i="4"/>
  <c r="AA314" i="4"/>
  <c r="V311" i="4"/>
  <c r="AA310" i="4"/>
  <c r="V307" i="4"/>
  <c r="AA306" i="4"/>
  <c r="V303" i="4"/>
  <c r="AA302" i="4"/>
  <c r="V299" i="4"/>
  <c r="AA298" i="4"/>
  <c r="AM297" i="4"/>
  <c r="AC296" i="4"/>
  <c r="AG296" i="4" s="1"/>
  <c r="AM293" i="4"/>
  <c r="AO293" i="4" s="1"/>
  <c r="AC292" i="4"/>
  <c r="AG292" i="4" s="1"/>
  <c r="AD292" i="4"/>
  <c r="AH292" i="4" s="1"/>
  <c r="AI292" i="4"/>
  <c r="AG289" i="4"/>
  <c r="AM289" i="4"/>
  <c r="AC288" i="4"/>
  <c r="AG288" i="4" s="1"/>
  <c r="AL288" i="4" s="1"/>
  <c r="AD288" i="4"/>
  <c r="AH288" i="4" s="1"/>
  <c r="AG285" i="4"/>
  <c r="AM285" i="4"/>
  <c r="AC284" i="4"/>
  <c r="AD284" i="4"/>
  <c r="AH284" i="4" s="1"/>
  <c r="AI284" i="4"/>
  <c r="AM282" i="4"/>
  <c r="AD271" i="4"/>
  <c r="AH271" i="4" s="1"/>
  <c r="AE271" i="4"/>
  <c r="AI271" i="4" s="1"/>
  <c r="AC271" i="4"/>
  <c r="AG271" i="4" s="1"/>
  <c r="AM271" i="4"/>
  <c r="U259" i="4"/>
  <c r="AA259" i="4"/>
  <c r="W259" i="4"/>
  <c r="Z259" i="4" s="1"/>
  <c r="U338" i="4"/>
  <c r="V337" i="4"/>
  <c r="AE337" i="4" s="1"/>
  <c r="AI337" i="4" s="1"/>
  <c r="AA336" i="4"/>
  <c r="U334" i="4"/>
  <c r="V333" i="4"/>
  <c r="AA332" i="4"/>
  <c r="U330" i="4"/>
  <c r="V329" i="4"/>
  <c r="AD329" i="4" s="1"/>
  <c r="AH329" i="4" s="1"/>
  <c r="AA328" i="4"/>
  <c r="U326" i="4"/>
  <c r="AM326" i="4" s="1"/>
  <c r="V325" i="4"/>
  <c r="AA324" i="4"/>
  <c r="U322" i="4"/>
  <c r="V321" i="4"/>
  <c r="AE321" i="4" s="1"/>
  <c r="AI321" i="4" s="1"/>
  <c r="AA320" i="4"/>
  <c r="U318" i="4"/>
  <c r="V317" i="4"/>
  <c r="AD317" i="4" s="1"/>
  <c r="AH317" i="4" s="1"/>
  <c r="AA316" i="4"/>
  <c r="AO316" i="4" s="1"/>
  <c r="U314" i="4"/>
  <c r="V313" i="4"/>
  <c r="AD313" i="4" s="1"/>
  <c r="AH313" i="4" s="1"/>
  <c r="AA312" i="4"/>
  <c r="U310" i="4"/>
  <c r="V309" i="4"/>
  <c r="AC309" i="4" s="1"/>
  <c r="AA308" i="4"/>
  <c r="U306" i="4"/>
  <c r="V305" i="4"/>
  <c r="AE305" i="4" s="1"/>
  <c r="AI305" i="4" s="1"/>
  <c r="U302" i="4"/>
  <c r="V301" i="4"/>
  <c r="AA300" i="4"/>
  <c r="AO300" i="4" s="1"/>
  <c r="AG295" i="4"/>
  <c r="AM295" i="4"/>
  <c r="AC294" i="4"/>
  <c r="AG294" i="4" s="1"/>
  <c r="AD294" i="4"/>
  <c r="AH294" i="4" s="1"/>
  <c r="AI294" i="4"/>
  <c r="AO292" i="4"/>
  <c r="AC290" i="4"/>
  <c r="AD290" i="4"/>
  <c r="AH290" i="4" s="1"/>
  <c r="U281" i="4"/>
  <c r="W281" i="4"/>
  <c r="Z281" i="4" s="1"/>
  <c r="Z280" i="4"/>
  <c r="AC280" i="4"/>
  <c r="AI280" i="4"/>
  <c r="AE279" i="4"/>
  <c r="AI279" i="4" s="1"/>
  <c r="AD279" i="4"/>
  <c r="AH279" i="4" s="1"/>
  <c r="AC278" i="4"/>
  <c r="AG278" i="4" s="1"/>
  <c r="AM273" i="4"/>
  <c r="U272" i="4"/>
  <c r="W272" i="4"/>
  <c r="Z272" i="4" s="1"/>
  <c r="AD257" i="4"/>
  <c r="AH257" i="4" s="1"/>
  <c r="AC257" i="4"/>
  <c r="AG257" i="4" s="1"/>
  <c r="AE257" i="4"/>
  <c r="AI257" i="4" s="1"/>
  <c r="AA337" i="4"/>
  <c r="AM334" i="4"/>
  <c r="AO334" i="4" s="1"/>
  <c r="AM330" i="4"/>
  <c r="AA329" i="4"/>
  <c r="AA325" i="4"/>
  <c r="AM322" i="4"/>
  <c r="AM318" i="4"/>
  <c r="AO318" i="4" s="1"/>
  <c r="AA317" i="4"/>
  <c r="AM314" i="4"/>
  <c r="AA313" i="4"/>
  <c r="AM310" i="4"/>
  <c r="AO310" i="4" s="1"/>
  <c r="AA309" i="4"/>
  <c r="AM306" i="4"/>
  <c r="AM302" i="4"/>
  <c r="AG298" i="4"/>
  <c r="AM298" i="4"/>
  <c r="AC297" i="4"/>
  <c r="AG297" i="4" s="1"/>
  <c r="AD297" i="4"/>
  <c r="AH297" i="4" s="1"/>
  <c r="AO295" i="4"/>
  <c r="AM294" i="4"/>
  <c r="AO294" i="4" s="1"/>
  <c r="AC293" i="4"/>
  <c r="AG293" i="4" s="1"/>
  <c r="AH293" i="4"/>
  <c r="AD293" i="4"/>
  <c r="AI293" i="4"/>
  <c r="AG290" i="4"/>
  <c r="AM290" i="4"/>
  <c r="AO290" i="4" s="1"/>
  <c r="AC289" i="4"/>
  <c r="AD289" i="4"/>
  <c r="AH289" i="4" s="1"/>
  <c r="AC285" i="4"/>
  <c r="AD285" i="4"/>
  <c r="AH285" i="4" s="1"/>
  <c r="AI285" i="4"/>
  <c r="AO273" i="4"/>
  <c r="V281" i="4"/>
  <c r="AE280" i="4"/>
  <c r="AA280" i="4"/>
  <c r="AI275" i="4"/>
  <c r="AA275" i="4"/>
  <c r="AO275" i="4" s="1"/>
  <c r="U263" i="4"/>
  <c r="AA263" i="4"/>
  <c r="AD261" i="4"/>
  <c r="AH261" i="4" s="1"/>
  <c r="AC261" i="4"/>
  <c r="AG261" i="4" s="1"/>
  <c r="AE261" i="4"/>
  <c r="AO258" i="4"/>
  <c r="AM257" i="4"/>
  <c r="AO257" i="4" s="1"/>
  <c r="U247" i="4"/>
  <c r="W247" i="4"/>
  <c r="Z247" i="4" s="1"/>
  <c r="U246" i="4"/>
  <c r="W246" i="4"/>
  <c r="Z246" i="4" s="1"/>
  <c r="U245" i="4"/>
  <c r="W245" i="4"/>
  <c r="Z245" i="4" s="1"/>
  <c r="U244" i="4"/>
  <c r="W244" i="4"/>
  <c r="Z244" i="4" s="1"/>
  <c r="U243" i="4"/>
  <c r="W243" i="4"/>
  <c r="Z243" i="4" s="1"/>
  <c r="U242" i="4"/>
  <c r="W242" i="4"/>
  <c r="Z242" i="4" s="1"/>
  <c r="U241" i="4"/>
  <c r="W241" i="4"/>
  <c r="Z241" i="4" s="1"/>
  <c r="U240" i="4"/>
  <c r="W240" i="4"/>
  <c r="Z240" i="4" s="1"/>
  <c r="U239" i="4"/>
  <c r="W239" i="4"/>
  <c r="Z239" i="4" s="1"/>
  <c r="U238" i="4"/>
  <c r="W238" i="4"/>
  <c r="Z238" i="4" s="1"/>
  <c r="U237" i="4"/>
  <c r="W237" i="4"/>
  <c r="Z237" i="4" s="1"/>
  <c r="U236" i="4"/>
  <c r="W236" i="4"/>
  <c r="Z236" i="4" s="1"/>
  <c r="U235" i="4"/>
  <c r="W235" i="4"/>
  <c r="Z235" i="4" s="1"/>
  <c r="U234" i="4"/>
  <c r="W234" i="4"/>
  <c r="Z234" i="4" s="1"/>
  <c r="U233" i="4"/>
  <c r="W233" i="4"/>
  <c r="Z233" i="4" s="1"/>
  <c r="Z228" i="4"/>
  <c r="AA228" i="4"/>
  <c r="AM279" i="4"/>
  <c r="AM277" i="4"/>
  <c r="U276" i="4"/>
  <c r="AD275" i="4"/>
  <c r="AH275" i="4" s="1"/>
  <c r="AD273" i="4"/>
  <c r="AH273" i="4" s="1"/>
  <c r="AE273" i="4"/>
  <c r="AI273" i="4" s="1"/>
  <c r="AG266" i="4"/>
  <c r="AL266" i="4" s="1"/>
  <c r="AO266" i="4" s="1"/>
  <c r="AM265" i="4"/>
  <c r="Z232" i="4"/>
  <c r="AA232" i="4"/>
  <c r="U229" i="4"/>
  <c r="AM229" i="4" s="1"/>
  <c r="W229" i="4"/>
  <c r="Z229" i="4" s="1"/>
  <c r="W282" i="4"/>
  <c r="Z282" i="4" s="1"/>
  <c r="AG280" i="4"/>
  <c r="AM280" i="4"/>
  <c r="AA279" i="4"/>
  <c r="W278" i="4"/>
  <c r="Z278" i="4" s="1"/>
  <c r="W276" i="4"/>
  <c r="AA271" i="4"/>
  <c r="U267" i="4"/>
  <c r="AA267" i="4"/>
  <c r="AD265" i="4"/>
  <c r="AH265" i="4" s="1"/>
  <c r="AC265" i="4"/>
  <c r="AG265" i="4" s="1"/>
  <c r="AE265" i="4"/>
  <c r="AI265" i="4" s="1"/>
  <c r="AM255" i="4"/>
  <c r="AA250" i="4"/>
  <c r="AD270" i="4"/>
  <c r="AH270" i="4" s="1"/>
  <c r="AD266" i="4"/>
  <c r="AH266" i="4" s="1"/>
  <c r="AD262" i="4"/>
  <c r="AH262" i="4" s="1"/>
  <c r="AD258" i="4"/>
  <c r="AH258" i="4" s="1"/>
  <c r="W255" i="4"/>
  <c r="Z255" i="4" s="1"/>
  <c r="W254" i="4"/>
  <c r="Z254" i="4" s="1"/>
  <c r="W253" i="4"/>
  <c r="Z253" i="4" s="1"/>
  <c r="W252" i="4"/>
  <c r="Z252" i="4" s="1"/>
  <c r="W251" i="4"/>
  <c r="Z251" i="4" s="1"/>
  <c r="W250" i="4"/>
  <c r="Z250" i="4" s="1"/>
  <c r="W249" i="4"/>
  <c r="Z249" i="4" s="1"/>
  <c r="W248" i="4"/>
  <c r="Z248" i="4" s="1"/>
  <c r="Z225" i="4"/>
  <c r="AM214" i="4"/>
  <c r="AC211" i="4"/>
  <c r="AG211" i="4" s="1"/>
  <c r="AD211" i="4"/>
  <c r="AH211" i="4" s="1"/>
  <c r="AE211" i="4"/>
  <c r="AI211" i="4"/>
  <c r="AM206" i="4"/>
  <c r="AC203" i="4"/>
  <c r="AG203" i="4" s="1"/>
  <c r="AD203" i="4"/>
  <c r="AH203" i="4" s="1"/>
  <c r="AE203" i="4"/>
  <c r="AI203" i="4"/>
  <c r="AC270" i="4"/>
  <c r="AG270" i="4" s="1"/>
  <c r="AI270" i="4"/>
  <c r="U268" i="4"/>
  <c r="AC266" i="4"/>
  <c r="AI266" i="4"/>
  <c r="U264" i="4"/>
  <c r="AC262" i="4"/>
  <c r="AG262" i="4" s="1"/>
  <c r="AL262" i="4" s="1"/>
  <c r="AO262" i="4" s="1"/>
  <c r="AI262" i="4"/>
  <c r="U260" i="4"/>
  <c r="AC258" i="4"/>
  <c r="AG258" i="4" s="1"/>
  <c r="AI258" i="4"/>
  <c r="U256" i="4"/>
  <c r="AM256" i="4" s="1"/>
  <c r="AO256" i="4" s="1"/>
  <c r="Z231" i="4"/>
  <c r="AA231" i="4"/>
  <c r="Z227" i="4"/>
  <c r="AA227" i="4"/>
  <c r="V217" i="4"/>
  <c r="AA217" i="4"/>
  <c r="AC215" i="4"/>
  <c r="AG215" i="4" s="1"/>
  <c r="AD215" i="4"/>
  <c r="AH215" i="4" s="1"/>
  <c r="AE215" i="4"/>
  <c r="AI215" i="4" s="1"/>
  <c r="AM210" i="4"/>
  <c r="AC207" i="4"/>
  <c r="AG207" i="4" s="1"/>
  <c r="AH207" i="4"/>
  <c r="AD207" i="4"/>
  <c r="AE207" i="4"/>
  <c r="AI207" i="4" s="1"/>
  <c r="AM202" i="4"/>
  <c r="AI261" i="4"/>
  <c r="U255" i="4"/>
  <c r="U254" i="4"/>
  <c r="U253" i="4"/>
  <c r="U252" i="4"/>
  <c r="U251" i="4"/>
  <c r="AM251" i="4" s="1"/>
  <c r="U250" i="4"/>
  <c r="U249" i="4"/>
  <c r="AM249" i="4" s="1"/>
  <c r="U248" i="4"/>
  <c r="AM248" i="4" s="1"/>
  <c r="U224" i="4"/>
  <c r="W224" i="4"/>
  <c r="V219" i="4"/>
  <c r="AA219" i="4"/>
  <c r="U232" i="4"/>
  <c r="U228" i="4"/>
  <c r="V224" i="4"/>
  <c r="V222" i="4"/>
  <c r="AA221" i="4"/>
  <c r="Z219" i="4"/>
  <c r="U218" i="4"/>
  <c r="Z217" i="4"/>
  <c r="U216" i="4"/>
  <c r="AC214" i="4"/>
  <c r="AG214" i="4" s="1"/>
  <c r="AL214" i="4" s="1"/>
  <c r="AO214" i="4" s="1"/>
  <c r="AD214" i="4"/>
  <c r="AH214" i="4" s="1"/>
  <c r="AE214" i="4"/>
  <c r="AI214" i="4" s="1"/>
  <c r="AM213" i="4"/>
  <c r="AC210" i="4"/>
  <c r="AG210" i="4" s="1"/>
  <c r="AH210" i="4"/>
  <c r="AD210" i="4"/>
  <c r="AE210" i="4"/>
  <c r="AI210" i="4" s="1"/>
  <c r="AM209" i="4"/>
  <c r="AC206" i="4"/>
  <c r="AG206" i="4" s="1"/>
  <c r="AH206" i="4"/>
  <c r="AD206" i="4"/>
  <c r="AE206" i="4"/>
  <c r="AI206" i="4" s="1"/>
  <c r="AM205" i="4"/>
  <c r="AC202" i="4"/>
  <c r="AG202" i="4" s="1"/>
  <c r="AD202" i="4"/>
  <c r="AH202" i="4" s="1"/>
  <c r="AE202" i="4"/>
  <c r="AI202" i="4" s="1"/>
  <c r="AM201" i="4"/>
  <c r="AM195" i="4"/>
  <c r="AD195" i="4"/>
  <c r="AC195" i="4"/>
  <c r="AG195" i="4" s="1"/>
  <c r="AE195" i="4"/>
  <c r="AI195" i="4" s="1"/>
  <c r="AH195" i="4"/>
  <c r="U230" i="4"/>
  <c r="U226" i="4"/>
  <c r="AE219" i="4"/>
  <c r="AI219" i="4" s="1"/>
  <c r="AE217" i="4"/>
  <c r="AI217" i="4" s="1"/>
  <c r="AM215" i="4"/>
  <c r="AC212" i="4"/>
  <c r="AG212" i="4" s="1"/>
  <c r="AD212" i="4"/>
  <c r="AH212" i="4" s="1"/>
  <c r="AE212" i="4"/>
  <c r="AI212" i="4" s="1"/>
  <c r="AM211" i="4"/>
  <c r="AC208" i="4"/>
  <c r="AG208" i="4" s="1"/>
  <c r="AD208" i="4"/>
  <c r="AH208" i="4" s="1"/>
  <c r="AE208" i="4"/>
  <c r="AI208" i="4" s="1"/>
  <c r="AM207" i="4"/>
  <c r="AE204" i="4"/>
  <c r="AI204" i="4" s="1"/>
  <c r="AM203" i="4"/>
  <c r="U231" i="4"/>
  <c r="W230" i="4"/>
  <c r="U227" i="4"/>
  <c r="W226" i="4"/>
  <c r="AA225" i="4"/>
  <c r="U225" i="4"/>
  <c r="AA223" i="4"/>
  <c r="U223" i="4"/>
  <c r="V221" i="4"/>
  <c r="AA220" i="4"/>
  <c r="V218" i="4"/>
  <c r="AA218" i="4"/>
  <c r="V216" i="4"/>
  <c r="AA216" i="4"/>
  <c r="AC213" i="4"/>
  <c r="AG213" i="4" s="1"/>
  <c r="AD213" i="4"/>
  <c r="AH213" i="4" s="1"/>
  <c r="AE213" i="4"/>
  <c r="AI213" i="4" s="1"/>
  <c r="AM212" i="4"/>
  <c r="AC209" i="4"/>
  <c r="AG209" i="4" s="1"/>
  <c r="AD209" i="4"/>
  <c r="AH209" i="4" s="1"/>
  <c r="AE209" i="4"/>
  <c r="AI209" i="4" s="1"/>
  <c r="AM208" i="4"/>
  <c r="AC205" i="4"/>
  <c r="AG205" i="4" s="1"/>
  <c r="AH205" i="4"/>
  <c r="AD205" i="4"/>
  <c r="AE205" i="4"/>
  <c r="AI205" i="4" s="1"/>
  <c r="AM204" i="4"/>
  <c r="AC201" i="4"/>
  <c r="AG201" i="4" s="1"/>
  <c r="AH201" i="4"/>
  <c r="AD201" i="4"/>
  <c r="AE201" i="4"/>
  <c r="AI201" i="4" s="1"/>
  <c r="U222" i="4"/>
  <c r="U221" i="4"/>
  <c r="U220" i="4"/>
  <c r="AM220" i="4" s="1"/>
  <c r="AO220" i="4" s="1"/>
  <c r="AA215" i="4"/>
  <c r="AA214" i="4"/>
  <c r="AA213" i="4"/>
  <c r="AA212" i="4"/>
  <c r="AA211" i="4"/>
  <c r="AA210" i="4"/>
  <c r="AA209" i="4"/>
  <c r="AA208" i="4"/>
  <c r="AA207" i="4"/>
  <c r="AA206" i="4"/>
  <c r="AA205" i="4"/>
  <c r="AA203" i="4"/>
  <c r="AO203" i="4" s="1"/>
  <c r="AA202" i="4"/>
  <c r="AA201" i="4"/>
  <c r="AO206" i="4"/>
  <c r="V200" i="4"/>
  <c r="W200" i="4"/>
  <c r="Z200" i="4" s="1"/>
  <c r="U200" i="4"/>
  <c r="AA199" i="4"/>
  <c r="U199" i="4"/>
  <c r="U198" i="4"/>
  <c r="W198" i="4"/>
  <c r="Z198" i="4" s="1"/>
  <c r="U197" i="4"/>
  <c r="AM197" i="4" s="1"/>
  <c r="W197" i="4"/>
  <c r="Z197" i="4" s="1"/>
  <c r="U196" i="4"/>
  <c r="W196" i="4"/>
  <c r="Z196" i="4" s="1"/>
  <c r="V199" i="4"/>
  <c r="AM198" i="4"/>
  <c r="U191" i="4"/>
  <c r="AA191" i="4"/>
  <c r="AD189" i="4"/>
  <c r="AH189" i="4" s="1"/>
  <c r="AC189" i="4"/>
  <c r="AG189" i="4" s="1"/>
  <c r="AE189" i="4"/>
  <c r="AI189" i="4" s="1"/>
  <c r="AA195" i="4"/>
  <c r="AD193" i="4"/>
  <c r="AH193" i="4" s="1"/>
  <c r="AE193" i="4"/>
  <c r="AI193" i="4" s="1"/>
  <c r="AD194" i="4"/>
  <c r="AH194" i="4" s="1"/>
  <c r="AD190" i="4"/>
  <c r="AH190" i="4" s="1"/>
  <c r="AD187" i="4"/>
  <c r="AH187" i="4" s="1"/>
  <c r="AL187" i="4" s="1"/>
  <c r="AM187" i="4"/>
  <c r="AI186" i="4"/>
  <c r="AD185" i="4"/>
  <c r="AH185" i="4" s="1"/>
  <c r="AM185" i="4"/>
  <c r="AC185" i="4"/>
  <c r="AG185" i="4" s="1"/>
  <c r="AD183" i="4"/>
  <c r="AM183" i="4"/>
  <c r="AC183" i="4"/>
  <c r="AG183" i="4" s="1"/>
  <c r="AH183" i="4"/>
  <c r="AI182" i="4"/>
  <c r="AO181" i="4"/>
  <c r="AD181" i="4"/>
  <c r="AM181" i="4"/>
  <c r="AC181" i="4"/>
  <c r="AG181" i="4" s="1"/>
  <c r="AH181" i="4"/>
  <c r="AI180" i="4"/>
  <c r="AD179" i="4"/>
  <c r="AH179" i="4" s="1"/>
  <c r="AM179" i="4"/>
  <c r="AC179" i="4"/>
  <c r="AG179" i="4" s="1"/>
  <c r="AI178" i="4"/>
  <c r="AD177" i="4"/>
  <c r="AM177" i="4"/>
  <c r="AC177" i="4"/>
  <c r="AG177" i="4" s="1"/>
  <c r="AH177" i="4"/>
  <c r="AD175" i="4"/>
  <c r="AH175" i="4" s="1"/>
  <c r="AM175" i="4"/>
  <c r="AC175" i="4"/>
  <c r="AG175" i="4" s="1"/>
  <c r="AI174" i="4"/>
  <c r="AD173" i="4"/>
  <c r="AM173" i="4"/>
  <c r="AC173" i="4"/>
  <c r="AG173" i="4" s="1"/>
  <c r="AH173" i="4"/>
  <c r="AI172" i="4"/>
  <c r="AD171" i="4"/>
  <c r="AH171" i="4" s="1"/>
  <c r="AM171" i="4"/>
  <c r="AC171" i="4"/>
  <c r="AG171" i="4" s="1"/>
  <c r="AI170" i="4"/>
  <c r="AD169" i="4"/>
  <c r="AM169" i="4"/>
  <c r="AC169" i="4"/>
  <c r="AG169" i="4" s="1"/>
  <c r="AH169" i="4"/>
  <c r="AM167" i="4"/>
  <c r="AC194" i="4"/>
  <c r="AG194" i="4" s="1"/>
  <c r="U192" i="4"/>
  <c r="AM192" i="4" s="1"/>
  <c r="AC190" i="4"/>
  <c r="AG190" i="4" s="1"/>
  <c r="AI190" i="4"/>
  <c r="U188" i="4"/>
  <c r="AI187" i="4"/>
  <c r="AA187" i="4"/>
  <c r="AO186" i="4"/>
  <c r="AD186" i="4"/>
  <c r="AM186" i="4"/>
  <c r="AC186" i="4"/>
  <c r="AG186" i="4" s="1"/>
  <c r="AH186" i="4"/>
  <c r="AI185" i="4"/>
  <c r="AD184" i="4"/>
  <c r="AH184" i="4" s="1"/>
  <c r="AM184" i="4"/>
  <c r="AC184" i="4"/>
  <c r="AG184" i="4" s="1"/>
  <c r="AI183" i="4"/>
  <c r="AD182" i="4"/>
  <c r="AH182" i="4" s="1"/>
  <c r="AM182" i="4"/>
  <c r="AC182" i="4"/>
  <c r="AG182" i="4" s="1"/>
  <c r="AI181" i="4"/>
  <c r="AD180" i="4"/>
  <c r="AH180" i="4" s="1"/>
  <c r="AM180" i="4"/>
  <c r="AC180" i="4"/>
  <c r="AG180" i="4" s="1"/>
  <c r="AI179" i="4"/>
  <c r="AD178" i="4"/>
  <c r="AH178" i="4" s="1"/>
  <c r="AM178" i="4"/>
  <c r="AC178" i="4"/>
  <c r="AG178" i="4" s="1"/>
  <c r="AI177" i="4"/>
  <c r="AD176" i="4"/>
  <c r="AH176" i="4" s="1"/>
  <c r="AM176" i="4"/>
  <c r="AC176" i="4"/>
  <c r="AG176" i="4" s="1"/>
  <c r="AI175" i="4"/>
  <c r="AD174" i="4"/>
  <c r="AM174" i="4"/>
  <c r="AC174" i="4"/>
  <c r="AG174" i="4" s="1"/>
  <c r="AH174" i="4"/>
  <c r="AI173" i="4"/>
  <c r="AD172" i="4"/>
  <c r="AH172" i="4" s="1"/>
  <c r="AM172" i="4"/>
  <c r="AC172" i="4"/>
  <c r="AG172" i="4" s="1"/>
  <c r="AI171" i="4"/>
  <c r="AD170" i="4"/>
  <c r="AM170" i="4"/>
  <c r="AC170" i="4"/>
  <c r="AG170" i="4" s="1"/>
  <c r="AL170" i="4" s="1"/>
  <c r="AO170" i="4" s="1"/>
  <c r="AH170" i="4"/>
  <c r="AI169" i="4"/>
  <c r="AD168" i="4"/>
  <c r="AH168" i="4" s="1"/>
  <c r="AM168" i="4"/>
  <c r="AC168" i="4"/>
  <c r="AG168" i="4" s="1"/>
  <c r="AD167" i="4"/>
  <c r="AC167" i="4"/>
  <c r="AG167" i="4" s="1"/>
  <c r="AH167" i="4"/>
  <c r="AA186" i="4"/>
  <c r="AA185" i="4"/>
  <c r="AO185" i="4" s="1"/>
  <c r="AA184" i="4"/>
  <c r="AO184" i="4" s="1"/>
  <c r="AA183" i="4"/>
  <c r="AO183" i="4" s="1"/>
  <c r="AA182" i="4"/>
  <c r="AO182" i="4" s="1"/>
  <c r="AA181" i="4"/>
  <c r="AA180" i="4"/>
  <c r="AO180" i="4" s="1"/>
  <c r="AA179" i="4"/>
  <c r="AO179" i="4" s="1"/>
  <c r="AA178" i="4"/>
  <c r="AA177" i="4"/>
  <c r="AA176" i="4"/>
  <c r="AA175" i="4"/>
  <c r="AA174" i="4"/>
  <c r="AA173" i="4"/>
  <c r="AA172" i="4"/>
  <c r="AA171" i="4"/>
  <c r="AA170" i="4"/>
  <c r="AA169" i="4"/>
  <c r="AA168" i="4"/>
  <c r="AA167" i="4"/>
  <c r="AC370" i="5" l="1"/>
  <c r="AE370" i="5"/>
  <c r="AI370" i="5" s="1"/>
  <c r="AM321" i="5"/>
  <c r="AD321" i="5"/>
  <c r="AH321" i="5" s="1"/>
  <c r="AC321" i="5"/>
  <c r="AG321" i="5" s="1"/>
  <c r="AD218" i="5"/>
  <c r="AH218" i="5" s="1"/>
  <c r="AE218" i="5"/>
  <c r="AI218" i="5" s="1"/>
  <c r="AC309" i="5"/>
  <c r="AG309" i="5" s="1"/>
  <c r="AL309" i="5" s="1"/>
  <c r="AO309" i="5" s="1"/>
  <c r="AP309" i="5" s="1"/>
  <c r="AQ309" i="5" s="1"/>
  <c r="AE309" i="5"/>
  <c r="AI309" i="5" s="1"/>
  <c r="AM309" i="5"/>
  <c r="Z393" i="5"/>
  <c r="AA393" i="5"/>
  <c r="AO393" i="5" s="1"/>
  <c r="AP393" i="5" s="1"/>
  <c r="AQ393" i="5" s="1"/>
  <c r="AE234" i="5"/>
  <c r="AD320" i="5"/>
  <c r="AH320" i="5" s="1"/>
  <c r="AM320" i="5"/>
  <c r="AE320" i="5"/>
  <c r="AI320" i="5" s="1"/>
  <c r="AL320" i="5" s="1"/>
  <c r="AC320" i="5"/>
  <c r="AG320" i="5" s="1"/>
  <c r="AD220" i="5"/>
  <c r="AH220" i="5" s="1"/>
  <c r="AE220" i="5"/>
  <c r="AI220" i="5" s="1"/>
  <c r="AO433" i="5"/>
  <c r="AP433" i="5" s="1"/>
  <c r="AQ433" i="5" s="1"/>
  <c r="AR433" i="4" s="1"/>
  <c r="AT433" i="4" s="1"/>
  <c r="V430" i="5"/>
  <c r="Z399" i="5"/>
  <c r="AE399" i="5"/>
  <c r="AO337" i="5"/>
  <c r="AP337" i="5" s="1"/>
  <c r="AQ337" i="5" s="1"/>
  <c r="Q337" i="5" s="1"/>
  <c r="AC220" i="5"/>
  <c r="AG220" i="5" s="1"/>
  <c r="AD214" i="5"/>
  <c r="AM333" i="5"/>
  <c r="AO333" i="5" s="1"/>
  <c r="AP333" i="5" s="1"/>
  <c r="AQ333" i="5" s="1"/>
  <c r="AD333" i="5"/>
  <c r="AH333" i="5" s="1"/>
  <c r="AM220" i="5"/>
  <c r="U402" i="5"/>
  <c r="V402" i="5"/>
  <c r="V397" i="5"/>
  <c r="AM397" i="5" s="1"/>
  <c r="U397" i="5"/>
  <c r="V441" i="5"/>
  <c r="U441" i="5"/>
  <c r="AD316" i="5"/>
  <c r="AH316" i="5" s="1"/>
  <c r="AC316" i="5"/>
  <c r="AE316" i="5"/>
  <c r="AI316" i="5" s="1"/>
  <c r="V278" i="5"/>
  <c r="U278" i="5"/>
  <c r="AD278" i="5" s="1"/>
  <c r="AH278" i="5" s="1"/>
  <c r="AD336" i="5"/>
  <c r="AE336" i="5"/>
  <c r="AI336" i="5" s="1"/>
  <c r="AD380" i="5"/>
  <c r="AH380" i="5" s="1"/>
  <c r="AE380" i="5"/>
  <c r="AI380" i="5" s="1"/>
  <c r="AL380" i="5" s="1"/>
  <c r="AC317" i="5"/>
  <c r="AG317" i="5" s="1"/>
  <c r="AE317" i="5"/>
  <c r="AI317" i="5" s="1"/>
  <c r="AM311" i="5"/>
  <c r="AC311" i="5"/>
  <c r="AG311" i="5" s="1"/>
  <c r="AI311" i="5"/>
  <c r="AD311" i="5"/>
  <c r="AH311" i="5" s="1"/>
  <c r="Z337" i="5"/>
  <c r="AI337" i="5"/>
  <c r="AC337" i="5"/>
  <c r="AG337" i="5" s="1"/>
  <c r="U268" i="5"/>
  <c r="V268" i="5"/>
  <c r="AM276" i="5"/>
  <c r="V288" i="5"/>
  <c r="U288" i="5"/>
  <c r="V332" i="5"/>
  <c r="U332" i="5"/>
  <c r="V352" i="5"/>
  <c r="U352" i="5"/>
  <c r="AD352" i="5" s="1"/>
  <c r="AH352" i="5" s="1"/>
  <c r="V392" i="5"/>
  <c r="U392" i="5"/>
  <c r="AD392" i="5" s="1"/>
  <c r="AH392" i="5" s="1"/>
  <c r="V440" i="5"/>
  <c r="U440" i="5"/>
  <c r="AM448" i="5"/>
  <c r="AM240" i="5"/>
  <c r="Z385" i="5"/>
  <c r="AA385" i="5"/>
  <c r="AD309" i="5"/>
  <c r="AH309" i="5" s="1"/>
  <c r="AM359" i="5"/>
  <c r="AO359" i="5" s="1"/>
  <c r="AP359" i="5" s="1"/>
  <c r="AQ359" i="5" s="1"/>
  <c r="AC359" i="5"/>
  <c r="AG359" i="5" s="1"/>
  <c r="AD359" i="5"/>
  <c r="AH359" i="5" s="1"/>
  <c r="AC363" i="5"/>
  <c r="AG363" i="5" s="1"/>
  <c r="AE363" i="5"/>
  <c r="AI363" i="5" s="1"/>
  <c r="AD363" i="5"/>
  <c r="AH363" i="5" s="1"/>
  <c r="AE359" i="5"/>
  <c r="AI359" i="5" s="1"/>
  <c r="AE281" i="5"/>
  <c r="AC256" i="5"/>
  <c r="AG256" i="5" s="1"/>
  <c r="AC298" i="5"/>
  <c r="AE298" i="5"/>
  <c r="AI298" i="5" s="1"/>
  <c r="AE345" i="5"/>
  <c r="AI345" i="5" s="1"/>
  <c r="AE299" i="5"/>
  <c r="AI299" i="5" s="1"/>
  <c r="AC299" i="5"/>
  <c r="AG299" i="5" s="1"/>
  <c r="AM182" i="5"/>
  <c r="AE354" i="5"/>
  <c r="AI354" i="5" s="1"/>
  <c r="AO315" i="5"/>
  <c r="AP315" i="5" s="1"/>
  <c r="AQ315" i="5" s="1"/>
  <c r="Q315" i="5" s="1"/>
  <c r="AE276" i="5"/>
  <c r="AC365" i="5"/>
  <c r="AG316" i="5"/>
  <c r="AE323" i="5"/>
  <c r="AI323" i="5" s="1"/>
  <c r="AD315" i="5"/>
  <c r="AH315" i="5" s="1"/>
  <c r="AC324" i="5"/>
  <c r="AG324" i="5" s="1"/>
  <c r="AD337" i="5"/>
  <c r="AH337" i="5" s="1"/>
  <c r="AL337" i="5" s="1"/>
  <c r="AD295" i="5"/>
  <c r="AH295" i="5" s="1"/>
  <c r="AE279" i="5"/>
  <c r="AE255" i="5"/>
  <c r="AI255" i="5" s="1"/>
  <c r="AD307" i="5"/>
  <c r="AH307" i="5" s="1"/>
  <c r="AL307" i="5" s="1"/>
  <c r="AO307" i="5" s="1"/>
  <c r="AP307" i="5" s="1"/>
  <c r="AQ307" i="5" s="1"/>
  <c r="AD303" i="5"/>
  <c r="AH303" i="5" s="1"/>
  <c r="AE248" i="5"/>
  <c r="AC306" i="5"/>
  <c r="AG306" i="5" s="1"/>
  <c r="AM252" i="5"/>
  <c r="AC318" i="5"/>
  <c r="AG318" i="5" s="1"/>
  <c r="AC228" i="5"/>
  <c r="AG228" i="5" s="1"/>
  <c r="AD255" i="5"/>
  <c r="AH255" i="5" s="1"/>
  <c r="AI228" i="5"/>
  <c r="AE192" i="5"/>
  <c r="AC188" i="5"/>
  <c r="AG188" i="5" s="1"/>
  <c r="AC180" i="5"/>
  <c r="AG180" i="5" s="1"/>
  <c r="AE176" i="5"/>
  <c r="AI176" i="5" s="1"/>
  <c r="U250" i="5"/>
  <c r="AM250" i="5" s="1"/>
  <c r="AM197" i="5"/>
  <c r="AE228" i="5"/>
  <c r="AC172" i="5"/>
  <c r="AG172" i="5" s="1"/>
  <c r="AM241" i="5"/>
  <c r="AM315" i="5"/>
  <c r="AM194" i="5"/>
  <c r="AM317" i="5"/>
  <c r="U289" i="5"/>
  <c r="AM331" i="5"/>
  <c r="AM416" i="5"/>
  <c r="AE292" i="5"/>
  <c r="AI292" i="5" s="1"/>
  <c r="AL292" i="5" s="1"/>
  <c r="AD288" i="5"/>
  <c r="AH288" i="5" s="1"/>
  <c r="AC280" i="5"/>
  <c r="AG280" i="5" s="1"/>
  <c r="AD185" i="5"/>
  <c r="AH185" i="5" s="1"/>
  <c r="AM379" i="5"/>
  <c r="AM290" i="5"/>
  <c r="AE375" i="5"/>
  <c r="AI375" i="5" s="1"/>
  <c r="AE347" i="5"/>
  <c r="AI347" i="5" s="1"/>
  <c r="AC343" i="5"/>
  <c r="AG343" i="5" s="1"/>
  <c r="AC323" i="5"/>
  <c r="AG323" i="5" s="1"/>
  <c r="AC243" i="5"/>
  <c r="AG243" i="5" s="1"/>
  <c r="AC235" i="5"/>
  <c r="AG235" i="5" s="1"/>
  <c r="AD228" i="5"/>
  <c r="AH228" i="5" s="1"/>
  <c r="AM225" i="5"/>
  <c r="AC179" i="5"/>
  <c r="AG179" i="5" s="1"/>
  <c r="AE225" i="5"/>
  <c r="AI225" i="5" s="1"/>
  <c r="V169" i="5"/>
  <c r="AD169" i="5" s="1"/>
  <c r="AH169" i="5" s="1"/>
  <c r="AA223" i="5"/>
  <c r="AA172" i="5"/>
  <c r="AM294" i="5"/>
  <c r="AM239" i="5"/>
  <c r="V358" i="5"/>
  <c r="AE358" i="5" s="1"/>
  <c r="AI358" i="5" s="1"/>
  <c r="AM342" i="5"/>
  <c r="AA392" i="5"/>
  <c r="AA384" i="5"/>
  <c r="AD351" i="5"/>
  <c r="AH351" i="5" s="1"/>
  <c r="AD349" i="5"/>
  <c r="AH349" i="5" s="1"/>
  <c r="AO320" i="5"/>
  <c r="AP320" i="5" s="1"/>
  <c r="AQ320" i="5" s="1"/>
  <c r="AC292" i="5"/>
  <c r="AG292" i="5" s="1"/>
  <c r="AD284" i="5"/>
  <c r="AH284" i="5" s="1"/>
  <c r="AA248" i="5"/>
  <c r="AE256" i="5"/>
  <c r="AE246" i="5"/>
  <c r="AI246" i="5" s="1"/>
  <c r="AC218" i="5"/>
  <c r="AM401" i="5"/>
  <c r="AE242" i="5"/>
  <c r="AC226" i="5"/>
  <c r="AM289" i="5"/>
  <c r="V356" i="5"/>
  <c r="AO366" i="5"/>
  <c r="AP366" i="5" s="1"/>
  <c r="AQ366" i="5" s="1"/>
  <c r="Q366" i="5" s="1"/>
  <c r="AD350" i="5"/>
  <c r="AH350" i="5" s="1"/>
  <c r="AD292" i="5"/>
  <c r="AH292" i="5" s="1"/>
  <c r="AE280" i="5"/>
  <c r="AO311" i="5"/>
  <c r="AP311" i="5" s="1"/>
  <c r="AQ311" i="5" s="1"/>
  <c r="Q311" i="5" s="1"/>
  <c r="AA254" i="5"/>
  <c r="AE403" i="5"/>
  <c r="AM341" i="5"/>
  <c r="U230" i="5"/>
  <c r="AM230" i="5" s="1"/>
  <c r="U377" i="5"/>
  <c r="AE377" i="5" s="1"/>
  <c r="AI377" i="5" s="1"/>
  <c r="U300" i="5"/>
  <c r="V300" i="5"/>
  <c r="U308" i="5"/>
  <c r="V308" i="5"/>
  <c r="AC399" i="5"/>
  <c r="AG399" i="5" s="1"/>
  <c r="AD402" i="5"/>
  <c r="AH402" i="5" s="1"/>
  <c r="AG226" i="5"/>
  <c r="AL226" i="5" s="1"/>
  <c r="AO226" i="5" s="1"/>
  <c r="AP226" i="5" s="1"/>
  <c r="AQ226" i="5" s="1"/>
  <c r="AH214" i="5"/>
  <c r="AO331" i="5"/>
  <c r="AP331" i="5" s="1"/>
  <c r="AQ331" i="5" s="1"/>
  <c r="AD249" i="5"/>
  <c r="AH249" i="5" s="1"/>
  <c r="AH336" i="5"/>
  <c r="AM420" i="5"/>
  <c r="AC431" i="5"/>
  <c r="AO318" i="5"/>
  <c r="AP318" i="5" s="1"/>
  <c r="AQ318" i="5" s="1"/>
  <c r="AR318" i="4" s="1"/>
  <c r="AT318" i="4" s="1"/>
  <c r="Q318" i="4" s="1"/>
  <c r="AE296" i="5"/>
  <c r="AD276" i="5"/>
  <c r="AH276" i="5" s="1"/>
  <c r="AA219" i="5"/>
  <c r="AM434" i="5"/>
  <c r="AO434" i="5" s="1"/>
  <c r="AP434" i="5" s="1"/>
  <c r="AQ434" i="5" s="1"/>
  <c r="AI256" i="5"/>
  <c r="AM227" i="5"/>
  <c r="AM352" i="5"/>
  <c r="AO317" i="5"/>
  <c r="AP317" i="5" s="1"/>
  <c r="AQ317" i="5" s="1"/>
  <c r="Q317" i="5" s="1"/>
  <c r="U293" i="5"/>
  <c r="AD293" i="5" s="1"/>
  <c r="AH293" i="5" s="1"/>
  <c r="AO195" i="4"/>
  <c r="Z287" i="4"/>
  <c r="AA287" i="4"/>
  <c r="Z304" i="4"/>
  <c r="AD304" i="4"/>
  <c r="AH304" i="4" s="1"/>
  <c r="AA304" i="4"/>
  <c r="AO406" i="4"/>
  <c r="AL182" i="4"/>
  <c r="AC204" i="4"/>
  <c r="AG204" i="4" s="1"/>
  <c r="AL195" i="4"/>
  <c r="AL186" i="4"/>
  <c r="AO187" i="4"/>
  <c r="AL190" i="4"/>
  <c r="AO190" i="4" s="1"/>
  <c r="AL205" i="4"/>
  <c r="AL203" i="4"/>
  <c r="AO312" i="4"/>
  <c r="AC287" i="4"/>
  <c r="AG287" i="4" s="1"/>
  <c r="AL410" i="4"/>
  <c r="AL426" i="4"/>
  <c r="AL442" i="4"/>
  <c r="Z188" i="4"/>
  <c r="AA188" i="4"/>
  <c r="AO260" i="4"/>
  <c r="AM269" i="4"/>
  <c r="AO269" i="4" s="1"/>
  <c r="AC269" i="4"/>
  <c r="AG269" i="4" s="1"/>
  <c r="AD269" i="4"/>
  <c r="AH269" i="4" s="1"/>
  <c r="AL269" i="4" s="1"/>
  <c r="AE269" i="4"/>
  <c r="AI269" i="4" s="1"/>
  <c r="Z305" i="4"/>
  <c r="AA305" i="4"/>
  <c r="Z321" i="4"/>
  <c r="AA321" i="4"/>
  <c r="Z333" i="4"/>
  <c r="AA333" i="4"/>
  <c r="AD407" i="4"/>
  <c r="AC407" i="4"/>
  <c r="AG407" i="4" s="1"/>
  <c r="AH407" i="4"/>
  <c r="Z424" i="4"/>
  <c r="AA424" i="4"/>
  <c r="AI424" i="4"/>
  <c r="AD424" i="4"/>
  <c r="AH424" i="4" s="1"/>
  <c r="AI407" i="4"/>
  <c r="AL407" i="4" s="1"/>
  <c r="AE383" i="4"/>
  <c r="AI383" i="4" s="1"/>
  <c r="AE415" i="4"/>
  <c r="AI415" i="4" s="1"/>
  <c r="AM415" i="4"/>
  <c r="AC415" i="4"/>
  <c r="AG415" i="4" s="1"/>
  <c r="AL415" i="4" s="1"/>
  <c r="AO415" i="4" s="1"/>
  <c r="Z423" i="4"/>
  <c r="AI423" i="4"/>
  <c r="AC423" i="4"/>
  <c r="AG423" i="4" s="1"/>
  <c r="AL423" i="4" s="1"/>
  <c r="AA423" i="4"/>
  <c r="AE332" i="4"/>
  <c r="AI332" i="4"/>
  <c r="AM332" i="4"/>
  <c r="AO332" i="4" s="1"/>
  <c r="AC332" i="4"/>
  <c r="AG332" i="4" s="1"/>
  <c r="AL332" i="4" s="1"/>
  <c r="AE423" i="4"/>
  <c r="AL167" i="4"/>
  <c r="AO167" i="4" s="1"/>
  <c r="AL174" i="4"/>
  <c r="AO174" i="4" s="1"/>
  <c r="Z319" i="4"/>
  <c r="AA319" i="4"/>
  <c r="AL424" i="4"/>
  <c r="AE283" i="4"/>
  <c r="AI283" i="4" s="1"/>
  <c r="AC283" i="4"/>
  <c r="AG283" i="4" s="1"/>
  <c r="AM283" i="4"/>
  <c r="AD283" i="4"/>
  <c r="AH283" i="4" s="1"/>
  <c r="AE291" i="4"/>
  <c r="AI291" i="4" s="1"/>
  <c r="AL291" i="4" s="1"/>
  <c r="AD291" i="4"/>
  <c r="AH291" i="4"/>
  <c r="AD287" i="4"/>
  <c r="AH287" i="4" s="1"/>
  <c r="AM287" i="4"/>
  <c r="AE287" i="4"/>
  <c r="AI287" i="4" s="1"/>
  <c r="AO291" i="4"/>
  <c r="AM296" i="4"/>
  <c r="AE296" i="4"/>
  <c r="AI296" i="4" s="1"/>
  <c r="AL296" i="4" s="1"/>
  <c r="AD296" i="4"/>
  <c r="AH296" i="4" s="1"/>
  <c r="AC286" i="4"/>
  <c r="AG286" i="4" s="1"/>
  <c r="AM286" i="4"/>
  <c r="AD286" i="4"/>
  <c r="AH286" i="4" s="1"/>
  <c r="AD387" i="4"/>
  <c r="AH387" i="4" s="1"/>
  <c r="AL387" i="4" s="1"/>
  <c r="AC387" i="4"/>
  <c r="AG387" i="4" s="1"/>
  <c r="AM387" i="4"/>
  <c r="AO387" i="4" s="1"/>
  <c r="AE407" i="4"/>
  <c r="AM407" i="4"/>
  <c r="AO407" i="4" s="1"/>
  <c r="Z433" i="4"/>
  <c r="AA433" i="4"/>
  <c r="AD433" i="4"/>
  <c r="AH433" i="4" s="1"/>
  <c r="AC433" i="4"/>
  <c r="AG433" i="4" s="1"/>
  <c r="AL433" i="4" s="1"/>
  <c r="AI433" i="4"/>
  <c r="AE274" i="4"/>
  <c r="AC274" i="4"/>
  <c r="AG274" i="4" s="1"/>
  <c r="AI274" i="4"/>
  <c r="AL274" i="4" s="1"/>
  <c r="AD274" i="4"/>
  <c r="AH274" i="4" s="1"/>
  <c r="AD399" i="4"/>
  <c r="AE399" i="4"/>
  <c r="AI399" i="4" s="1"/>
  <c r="AC399" i="4"/>
  <c r="AG399" i="4" s="1"/>
  <c r="AL399" i="4" s="1"/>
  <c r="AO399" i="4" s="1"/>
  <c r="AM399" i="4"/>
  <c r="AH399" i="4"/>
  <c r="Z204" i="4"/>
  <c r="AO204" i="4" s="1"/>
  <c r="AD204" i="4"/>
  <c r="AH204" i="4" s="1"/>
  <c r="Z301" i="4"/>
  <c r="AA301" i="4"/>
  <c r="AE373" i="4"/>
  <c r="AI373" i="4" s="1"/>
  <c r="AD373" i="4"/>
  <c r="AH373" i="4" s="1"/>
  <c r="AM373" i="4"/>
  <c r="AC373" i="4"/>
  <c r="AG373" i="4" s="1"/>
  <c r="AD392" i="4"/>
  <c r="AH392" i="4" s="1"/>
  <c r="AI392" i="4"/>
  <c r="AM392" i="4"/>
  <c r="AO392" i="4" s="1"/>
  <c r="AD412" i="4"/>
  <c r="AH412" i="4" s="1"/>
  <c r="AE412" i="4"/>
  <c r="AI412" i="4" s="1"/>
  <c r="AM412" i="4"/>
  <c r="Z388" i="4"/>
  <c r="AO388" i="4" s="1"/>
  <c r="AA388" i="4"/>
  <c r="Z224" i="4"/>
  <c r="AA224" i="4"/>
  <c r="AO224" i="4" s="1"/>
  <c r="AC304" i="4"/>
  <c r="AG304" i="4" s="1"/>
  <c r="AO373" i="4"/>
  <c r="AC392" i="4"/>
  <c r="AG392" i="4" s="1"/>
  <c r="AL392" i="4" s="1"/>
  <c r="AC412" i="4"/>
  <c r="AG412" i="4" s="1"/>
  <c r="AL428" i="4"/>
  <c r="AL434" i="4"/>
  <c r="AL444" i="4"/>
  <c r="Z383" i="4"/>
  <c r="AC383" i="4"/>
  <c r="AG383" i="4" s="1"/>
  <c r="AA383" i="4"/>
  <c r="AL211" i="4"/>
  <c r="AO211" i="4" s="1"/>
  <c r="AL178" i="4"/>
  <c r="AO178" i="4" s="1"/>
  <c r="AL210" i="4"/>
  <c r="AO210" i="4" s="1"/>
  <c r="AO202" i="4"/>
  <c r="AO271" i="4"/>
  <c r="AO279" i="4"/>
  <c r="AO320" i="4"/>
  <c r="AO336" i="4"/>
  <c r="AO314" i="4"/>
  <c r="AO330" i="4"/>
  <c r="AA311" i="4"/>
  <c r="AL336" i="4"/>
  <c r="AL448" i="4"/>
  <c r="AO444" i="4"/>
  <c r="AC279" i="4"/>
  <c r="AG279" i="4" s="1"/>
  <c r="AE286" i="4"/>
  <c r="AI286" i="4" s="1"/>
  <c r="AL286" i="4" s="1"/>
  <c r="AO286" i="4" s="1"/>
  <c r="AE290" i="4"/>
  <c r="AI290" i="4" s="1"/>
  <c r="AM274" i="4"/>
  <c r="AO274" i="4" s="1"/>
  <c r="AA189" i="4"/>
  <c r="AA289" i="4"/>
  <c r="AO289" i="4" s="1"/>
  <c r="AA193" i="4"/>
  <c r="AD379" i="4"/>
  <c r="AH379" i="4" s="1"/>
  <c r="AM379" i="4"/>
  <c r="AD390" i="4"/>
  <c r="AH390" i="4" s="1"/>
  <c r="AM390" i="4"/>
  <c r="AO390" i="4" s="1"/>
  <c r="AD395" i="4"/>
  <c r="AH395" i="4" s="1"/>
  <c r="AM395" i="4"/>
  <c r="AA387" i="4"/>
  <c r="AE431" i="4"/>
  <c r="AI431" i="4" s="1"/>
  <c r="AM431" i="4"/>
  <c r="AO431" i="4" s="1"/>
  <c r="Z444" i="4"/>
  <c r="AA444" i="4"/>
  <c r="AM423" i="4"/>
  <c r="AA399" i="4"/>
  <c r="AA447" i="4"/>
  <c r="AO201" i="4"/>
  <c r="AO205" i="4"/>
  <c r="AL258" i="4"/>
  <c r="AA278" i="4"/>
  <c r="AD278" i="4"/>
  <c r="AH278" i="4" s="1"/>
  <c r="AO297" i="4"/>
  <c r="AD282" i="4"/>
  <c r="AH282" i="4" s="1"/>
  <c r="AL316" i="4"/>
  <c r="AE289" i="4"/>
  <c r="AI289" i="4" s="1"/>
  <c r="AH280" i="4"/>
  <c r="AL280" i="4" s="1"/>
  <c r="AD280" i="4"/>
  <c r="AE304" i="4"/>
  <c r="AI304" i="4" s="1"/>
  <c r="AD375" i="4"/>
  <c r="AH375" i="4" s="1"/>
  <c r="AM375" i="4"/>
  <c r="AE403" i="4"/>
  <c r="AI403" i="4" s="1"/>
  <c r="AM403" i="4"/>
  <c r="AA409" i="4"/>
  <c r="AO409" i="4" s="1"/>
  <c r="AE397" i="4"/>
  <c r="AI397" i="4" s="1"/>
  <c r="AL397" i="4" s="1"/>
  <c r="AO397" i="4" s="1"/>
  <c r="AM397" i="4"/>
  <c r="AD402" i="4"/>
  <c r="AH402" i="4" s="1"/>
  <c r="AM402" i="4"/>
  <c r="AD406" i="4"/>
  <c r="AH406" i="4" s="1"/>
  <c r="AM406" i="4"/>
  <c r="Z428" i="4"/>
  <c r="AO428" i="4" s="1"/>
  <c r="AA428" i="4"/>
  <c r="AE437" i="4"/>
  <c r="AI437" i="4" s="1"/>
  <c r="AL437" i="4" s="1"/>
  <c r="AO437" i="4" s="1"/>
  <c r="AM437" i="4"/>
  <c r="AE447" i="4"/>
  <c r="AI447" i="4" s="1"/>
  <c r="AM447" i="4"/>
  <c r="AA420" i="4"/>
  <c r="AO420" i="4" s="1"/>
  <c r="AE436" i="4"/>
  <c r="AI436" i="4" s="1"/>
  <c r="AL436" i="4" s="1"/>
  <c r="AO436" i="4" s="1"/>
  <c r="AA412" i="4"/>
  <c r="AO412" i="4" s="1"/>
  <c r="AE194" i="4"/>
  <c r="AI194" i="4" s="1"/>
  <c r="AL194" i="4" s="1"/>
  <c r="AO194" i="4" s="1"/>
  <c r="AD388" i="4"/>
  <c r="AH388" i="4" s="1"/>
  <c r="AE391" i="4"/>
  <c r="AI391" i="4" s="1"/>
  <c r="AE444" i="4"/>
  <c r="AI444" i="4" s="1"/>
  <c r="AL275" i="4"/>
  <c r="AA249" i="4"/>
  <c r="AO324" i="4"/>
  <c r="AO288" i="4"/>
  <c r="AE329" i="4"/>
  <c r="AI329" i="4" s="1"/>
  <c r="AL308" i="4"/>
  <c r="AO308" i="4" s="1"/>
  <c r="AO371" i="4"/>
  <c r="AL312" i="4"/>
  <c r="AL411" i="4"/>
  <c r="AL413" i="4"/>
  <c r="AL417" i="4"/>
  <c r="AL419" i="4"/>
  <c r="AO419" i="4" s="1"/>
  <c r="AL421" i="4"/>
  <c r="AO421" i="4" s="1"/>
  <c r="AL425" i="4"/>
  <c r="AL427" i="4"/>
  <c r="AL429" i="4"/>
  <c r="AL431" i="4"/>
  <c r="AL435" i="4"/>
  <c r="AO435" i="4" s="1"/>
  <c r="AL439" i="4"/>
  <c r="AO439" i="4" s="1"/>
  <c r="AA277" i="4"/>
  <c r="AO277" i="4" s="1"/>
  <c r="AA296" i="4"/>
  <c r="AE297" i="4"/>
  <c r="AI297" i="4" s="1"/>
  <c r="AE300" i="4"/>
  <c r="AI300" i="4" s="1"/>
  <c r="AL300" i="4" s="1"/>
  <c r="AC193" i="4"/>
  <c r="AG193" i="4" s="1"/>
  <c r="AL193" i="4" s="1"/>
  <c r="AO193" i="4" s="1"/>
  <c r="AA286" i="4"/>
  <c r="AE388" i="4"/>
  <c r="AI388" i="4" s="1"/>
  <c r="AM388" i="4"/>
  <c r="AE381" i="4"/>
  <c r="AI381" i="4" s="1"/>
  <c r="AL381" i="4" s="1"/>
  <c r="AO381" i="4" s="1"/>
  <c r="AM381" i="4"/>
  <c r="AD386" i="4"/>
  <c r="AH386" i="4" s="1"/>
  <c r="AM386" i="4"/>
  <c r="AO386" i="4" s="1"/>
  <c r="AM391" i="4"/>
  <c r="AO391" i="4" s="1"/>
  <c r="AD383" i="4"/>
  <c r="AH383" i="4" s="1"/>
  <c r="AI406" i="4"/>
  <c r="AA417" i="4"/>
  <c r="AM383" i="4"/>
  <c r="AD397" i="4"/>
  <c r="AH397" i="4" s="1"/>
  <c r="AL318" i="5"/>
  <c r="U329" i="5"/>
  <c r="V329" i="5"/>
  <c r="U302" i="5"/>
  <c r="V302" i="5"/>
  <c r="V314" i="5"/>
  <c r="U314" i="5"/>
  <c r="AO448" i="5"/>
  <c r="AP448" i="5" s="1"/>
  <c r="AQ448" i="5" s="1"/>
  <c r="Q448" i="5" s="1"/>
  <c r="AE378" i="5"/>
  <c r="AI378" i="5" s="1"/>
  <c r="AO391" i="5"/>
  <c r="AP391" i="5" s="1"/>
  <c r="AQ391" i="5" s="1"/>
  <c r="Q391" i="5" s="1"/>
  <c r="AG330" i="5"/>
  <c r="AL335" i="5"/>
  <c r="AC331" i="5"/>
  <c r="AG331" i="5" s="1"/>
  <c r="AM301" i="5"/>
  <c r="AE217" i="5"/>
  <c r="AI217" i="5" s="1"/>
  <c r="AC229" i="5"/>
  <c r="AG229" i="5" s="1"/>
  <c r="U346" i="5"/>
  <c r="V346" i="5"/>
  <c r="V325" i="5"/>
  <c r="U325" i="5"/>
  <c r="U310" i="5"/>
  <c r="V310" i="5"/>
  <c r="U322" i="5"/>
  <c r="V322" i="5"/>
  <c r="V221" i="5"/>
  <c r="V326" i="5"/>
  <c r="U326" i="5"/>
  <c r="AD358" i="5"/>
  <c r="AH358" i="5" s="1"/>
  <c r="AD427" i="5"/>
  <c r="AH427" i="5" s="1"/>
  <c r="AC402" i="5"/>
  <c r="AM396" i="5"/>
  <c r="AD377" i="5"/>
  <c r="AH377" i="5" s="1"/>
  <c r="AD367" i="5"/>
  <c r="AH367" i="5" s="1"/>
  <c r="AM363" i="5"/>
  <c r="V374" i="5"/>
  <c r="AC374" i="5" s="1"/>
  <c r="AM358" i="5"/>
  <c r="AM354" i="5"/>
  <c r="V361" i="5"/>
  <c r="AC361" i="5" s="1"/>
  <c r="AC367" i="5"/>
  <c r="AG367" i="5" s="1"/>
  <c r="AL367" i="5" s="1"/>
  <c r="AC346" i="5"/>
  <c r="AG346" i="5" s="1"/>
  <c r="AD342" i="5"/>
  <c r="AH342" i="5" s="1"/>
  <c r="AE368" i="5"/>
  <c r="AI368" i="5" s="1"/>
  <c r="AC336" i="5"/>
  <c r="AG336" i="5" s="1"/>
  <c r="AL336" i="5" s="1"/>
  <c r="AE312" i="5"/>
  <c r="AI312" i="5" s="1"/>
  <c r="AE333" i="5"/>
  <c r="AI333" i="5" s="1"/>
  <c r="AD313" i="5"/>
  <c r="AH313" i="5" s="1"/>
  <c r="AC275" i="5"/>
  <c r="AG275" i="5" s="1"/>
  <c r="AM299" i="5"/>
  <c r="AO299" i="5" s="1"/>
  <c r="AP299" i="5" s="1"/>
  <c r="AQ299" i="5" s="1"/>
  <c r="AD299" i="5"/>
  <c r="AH299" i="5" s="1"/>
  <c r="AE249" i="5"/>
  <c r="AI249" i="5" s="1"/>
  <c r="AL249" i="5" s="1"/>
  <c r="AO249" i="5" s="1"/>
  <c r="AP249" i="5" s="1"/>
  <c r="AQ249" i="5" s="1"/>
  <c r="AE238" i="5"/>
  <c r="AG218" i="5"/>
  <c r="AL218" i="5" s="1"/>
  <c r="AO218" i="5" s="1"/>
  <c r="AP218" i="5" s="1"/>
  <c r="AQ218" i="5" s="1"/>
  <c r="V269" i="5"/>
  <c r="V261" i="5"/>
  <c r="AC224" i="5"/>
  <c r="AG224" i="5" s="1"/>
  <c r="AI222" i="5"/>
  <c r="AE301" i="5"/>
  <c r="AI301" i="5" s="1"/>
  <c r="AE191" i="5"/>
  <c r="AI191" i="5" s="1"/>
  <c r="AC187" i="5"/>
  <c r="AG187" i="5" s="1"/>
  <c r="AE175" i="5"/>
  <c r="AI175" i="5" s="1"/>
  <c r="AE229" i="5"/>
  <c r="AI229" i="5" s="1"/>
  <c r="AE226" i="5"/>
  <c r="AI226" i="5" s="1"/>
  <c r="AD222" i="5"/>
  <c r="AH222" i="5" s="1"/>
  <c r="AL222" i="5" s="1"/>
  <c r="AO222" i="5" s="1"/>
  <c r="AP222" i="5" s="1"/>
  <c r="AQ222" i="5" s="1"/>
  <c r="AC214" i="5"/>
  <c r="AG214" i="5" s="1"/>
  <c r="AL214" i="5" s="1"/>
  <c r="AO214" i="5" s="1"/>
  <c r="AP214" i="5" s="1"/>
  <c r="AQ214" i="5" s="1"/>
  <c r="V426" i="5"/>
  <c r="AC426" i="5" s="1"/>
  <c r="AM377" i="5"/>
  <c r="AO377" i="5" s="1"/>
  <c r="AP377" i="5" s="1"/>
  <c r="AQ377" i="5" s="1"/>
  <c r="U253" i="5"/>
  <c r="V425" i="5"/>
  <c r="U297" i="5"/>
  <c r="AM297" i="5" s="1"/>
  <c r="AM278" i="5"/>
  <c r="U334" i="5"/>
  <c r="V334" i="5"/>
  <c r="AE297" i="5"/>
  <c r="AC434" i="5"/>
  <c r="AG434" i="5" s="1"/>
  <c r="AD434" i="5"/>
  <c r="AH434" i="5" s="1"/>
  <c r="AE330" i="5"/>
  <c r="AI330" i="5" s="1"/>
  <c r="AH378" i="5"/>
  <c r="AO354" i="5"/>
  <c r="AP354" i="5" s="1"/>
  <c r="AQ354" i="5" s="1"/>
  <c r="Q354" i="5" s="1"/>
  <c r="AG312" i="5"/>
  <c r="AL327" i="5"/>
  <c r="AO327" i="5" s="1"/>
  <c r="AP327" i="5" s="1"/>
  <c r="AQ327" i="5" s="1"/>
  <c r="Q327" i="5" s="1"/>
  <c r="AD312" i="5"/>
  <c r="AH312" i="5" s="1"/>
  <c r="AC313" i="5"/>
  <c r="AG313" i="5" s="1"/>
  <c r="AE434" i="5"/>
  <c r="AI434" i="5" s="1"/>
  <c r="U438" i="5"/>
  <c r="AD433" i="5"/>
  <c r="AH433" i="5" s="1"/>
  <c r="AL433" i="5" s="1"/>
  <c r="U406" i="5"/>
  <c r="AC406" i="5" s="1"/>
  <c r="AG406" i="5" s="1"/>
  <c r="AC377" i="5"/>
  <c r="AG377" i="5" s="1"/>
  <c r="AC378" i="5"/>
  <c r="AG378" i="5" s="1"/>
  <c r="AO367" i="5"/>
  <c r="AP367" i="5" s="1"/>
  <c r="AQ367" i="5" s="1"/>
  <c r="AR367" i="4" s="1"/>
  <c r="AT367" i="4" s="1"/>
  <c r="Q367" i="4" s="1"/>
  <c r="AM378" i="5"/>
  <c r="AM336" i="5"/>
  <c r="AO336" i="5" s="1"/>
  <c r="AP336" i="5" s="1"/>
  <c r="AQ336" i="5" s="1"/>
  <c r="AR336" i="4" s="1"/>
  <c r="AT336" i="4" s="1"/>
  <c r="AD331" i="5"/>
  <c r="AH331" i="5" s="1"/>
  <c r="AM312" i="5"/>
  <c r="AO312" i="5" s="1"/>
  <c r="AP312" i="5" s="1"/>
  <c r="AQ312" i="5" s="1"/>
  <c r="AC333" i="5"/>
  <c r="AG333" i="5" s="1"/>
  <c r="AM330" i="5"/>
  <c r="AO330" i="5" s="1"/>
  <c r="AP330" i="5" s="1"/>
  <c r="AQ330" i="5" s="1"/>
  <c r="AE321" i="5"/>
  <c r="AI321" i="5" s="1"/>
  <c r="AM218" i="5"/>
  <c r="AM214" i="5"/>
  <c r="AL220" i="5"/>
  <c r="AO220" i="5" s="1"/>
  <c r="AP220" i="5" s="1"/>
  <c r="AQ220" i="5" s="1"/>
  <c r="AG217" i="5"/>
  <c r="AL217" i="5" s="1"/>
  <c r="AO217" i="5" s="1"/>
  <c r="AP217" i="5" s="1"/>
  <c r="AQ217" i="5" s="1"/>
  <c r="U206" i="5"/>
  <c r="U202" i="5"/>
  <c r="AE202" i="5" s="1"/>
  <c r="U381" i="5"/>
  <c r="AM381" i="5" s="1"/>
  <c r="AO381" i="5" s="1"/>
  <c r="AP381" i="5" s="1"/>
  <c r="AQ381" i="5" s="1"/>
  <c r="AM249" i="5"/>
  <c r="U305" i="5"/>
  <c r="V305" i="5"/>
  <c r="AM293" i="5"/>
  <c r="AD366" i="5"/>
  <c r="AH366" i="5" s="1"/>
  <c r="AC447" i="5"/>
  <c r="AG447" i="5" s="1"/>
  <c r="AE447" i="5"/>
  <c r="AI447" i="5" s="1"/>
  <c r="AD447" i="5"/>
  <c r="AH447" i="5" s="1"/>
  <c r="AM447" i="5"/>
  <c r="Q433" i="5"/>
  <c r="AA438" i="5"/>
  <c r="AA437" i="5"/>
  <c r="AA436" i="5"/>
  <c r="AA435" i="5"/>
  <c r="AE428" i="5"/>
  <c r="AI428" i="5" s="1"/>
  <c r="Z403" i="5"/>
  <c r="AI403" i="5"/>
  <c r="AA403" i="5"/>
  <c r="AE410" i="5"/>
  <c r="AD410" i="5"/>
  <c r="AH410" i="5" s="1"/>
  <c r="AC410" i="5"/>
  <c r="AG410" i="5" s="1"/>
  <c r="AI410" i="5"/>
  <c r="AD406" i="5"/>
  <c r="AH406" i="5" s="1"/>
  <c r="AC403" i="5"/>
  <c r="AG403" i="5" s="1"/>
  <c r="AD397" i="5"/>
  <c r="AH397" i="5" s="1"/>
  <c r="AO401" i="5"/>
  <c r="AP401" i="5" s="1"/>
  <c r="AQ401" i="5" s="1"/>
  <c r="AM410" i="5"/>
  <c r="AO410" i="5" s="1"/>
  <c r="AP410" i="5" s="1"/>
  <c r="AQ410" i="5" s="1"/>
  <c r="AL377" i="5"/>
  <c r="AM394" i="5"/>
  <c r="AO394" i="5" s="1"/>
  <c r="AP394" i="5" s="1"/>
  <c r="AQ394" i="5" s="1"/>
  <c r="AO387" i="5"/>
  <c r="AP387" i="5" s="1"/>
  <c r="AQ387" i="5" s="1"/>
  <c r="AO380" i="5"/>
  <c r="AP380" i="5" s="1"/>
  <c r="AQ380" i="5" s="1"/>
  <c r="AL319" i="5"/>
  <c r="Q318" i="5"/>
  <c r="AL216" i="5"/>
  <c r="AL172" i="5"/>
  <c r="AO172" i="5" s="1"/>
  <c r="AP172" i="5" s="1"/>
  <c r="AQ172" i="5" s="1"/>
  <c r="AE445" i="5"/>
  <c r="AI445" i="5" s="1"/>
  <c r="AD445" i="5"/>
  <c r="AH445" i="5" s="1"/>
  <c r="AM445" i="5"/>
  <c r="AO445" i="5" s="1"/>
  <c r="AP445" i="5" s="1"/>
  <c r="AQ445" i="5" s="1"/>
  <c r="AC445" i="5"/>
  <c r="AG445" i="5" s="1"/>
  <c r="AE443" i="5"/>
  <c r="AI443" i="5" s="1"/>
  <c r="AD443" i="5"/>
  <c r="AH443" i="5" s="1"/>
  <c r="AM443" i="5"/>
  <c r="AO443" i="5" s="1"/>
  <c r="AP443" i="5" s="1"/>
  <c r="AQ443" i="5" s="1"/>
  <c r="AC443" i="5"/>
  <c r="AG443" i="5" s="1"/>
  <c r="AE441" i="5"/>
  <c r="AI441" i="5" s="1"/>
  <c r="AD441" i="5"/>
  <c r="AM441" i="5"/>
  <c r="AH441" i="5"/>
  <c r="AC441" i="5"/>
  <c r="AG441" i="5" s="1"/>
  <c r="AE439" i="5"/>
  <c r="AI439" i="5" s="1"/>
  <c r="AD439" i="5"/>
  <c r="AH439" i="5" s="1"/>
  <c r="AM439" i="5"/>
  <c r="AC439" i="5"/>
  <c r="AG439" i="5" s="1"/>
  <c r="AM430" i="5"/>
  <c r="AO430" i="5" s="1"/>
  <c r="AP430" i="5" s="1"/>
  <c r="AQ430" i="5" s="1"/>
  <c r="AD430" i="5"/>
  <c r="AH430" i="5" s="1"/>
  <c r="AC430" i="5"/>
  <c r="AG430" i="5" s="1"/>
  <c r="AM424" i="5"/>
  <c r="AC423" i="5"/>
  <c r="AG423" i="5" s="1"/>
  <c r="AE423" i="5"/>
  <c r="AI423" i="5" s="1"/>
  <c r="AD423" i="5"/>
  <c r="AH423" i="5" s="1"/>
  <c r="AM423" i="5"/>
  <c r="AC419" i="5"/>
  <c r="AG419" i="5" s="1"/>
  <c r="AE419" i="5"/>
  <c r="AI419" i="5" s="1"/>
  <c r="AD419" i="5"/>
  <c r="AH419" i="5" s="1"/>
  <c r="AC415" i="5"/>
  <c r="AG415" i="5" s="1"/>
  <c r="AE415" i="5"/>
  <c r="AI415" i="5" s="1"/>
  <c r="AD415" i="5"/>
  <c r="AH415" i="5" s="1"/>
  <c r="AE430" i="5"/>
  <c r="AI430" i="5" s="1"/>
  <c r="AE409" i="5"/>
  <c r="AI409" i="5" s="1"/>
  <c r="AD409" i="5"/>
  <c r="AH409" i="5" s="1"/>
  <c r="AC409" i="5"/>
  <c r="AG409" i="5" s="1"/>
  <c r="AM409" i="5"/>
  <c r="AO409" i="5" s="1"/>
  <c r="AP409" i="5" s="1"/>
  <c r="AQ409" i="5" s="1"/>
  <c r="AE405" i="5"/>
  <c r="AI405" i="5" s="1"/>
  <c r="AD405" i="5"/>
  <c r="AC405" i="5"/>
  <c r="AG405" i="5" s="1"/>
  <c r="AH405" i="5"/>
  <c r="AM405" i="5"/>
  <c r="Z400" i="5"/>
  <c r="AC400" i="5"/>
  <c r="AG400" i="5" s="1"/>
  <c r="AA400" i="5"/>
  <c r="AE389" i="5"/>
  <c r="AC389" i="5"/>
  <c r="AD389" i="5"/>
  <c r="AH389" i="5" s="1"/>
  <c r="AE392" i="5"/>
  <c r="AE384" i="5"/>
  <c r="AI384" i="5" s="1"/>
  <c r="AD384" i="5"/>
  <c r="AH384" i="5" s="1"/>
  <c r="AC384" i="5"/>
  <c r="AG384" i="5" s="1"/>
  <c r="AM386" i="5"/>
  <c r="AO386" i="5" s="1"/>
  <c r="AP386" i="5" s="1"/>
  <c r="AQ386" i="5" s="1"/>
  <c r="AR354" i="4"/>
  <c r="AT354" i="4" s="1"/>
  <c r="Q354" i="4" s="1"/>
  <c r="AR327" i="4"/>
  <c r="AT327" i="4" s="1"/>
  <c r="Q320" i="5"/>
  <c r="AR320" i="4"/>
  <c r="AT320" i="4" s="1"/>
  <c r="AO216" i="5"/>
  <c r="AP216" i="5" s="1"/>
  <c r="AQ216" i="5" s="1"/>
  <c r="Q320" i="4"/>
  <c r="AC448" i="5"/>
  <c r="AG448" i="5" s="1"/>
  <c r="AE448" i="5"/>
  <c r="AI448" i="5" s="1"/>
  <c r="AD448" i="5"/>
  <c r="AH448" i="5" s="1"/>
  <c r="AA447" i="5"/>
  <c r="AO447" i="5" s="1"/>
  <c r="AP447" i="5" s="1"/>
  <c r="AQ447" i="5" s="1"/>
  <c r="AO432" i="5"/>
  <c r="AP432" i="5" s="1"/>
  <c r="AQ432" i="5" s="1"/>
  <c r="AE438" i="5"/>
  <c r="AI438" i="5" s="1"/>
  <c r="AD438" i="5"/>
  <c r="AM438" i="5"/>
  <c r="AC438" i="5"/>
  <c r="AG438" i="5" s="1"/>
  <c r="AH438" i="5"/>
  <c r="AE437" i="5"/>
  <c r="AI437" i="5" s="1"/>
  <c r="AD437" i="5"/>
  <c r="AH437" i="5" s="1"/>
  <c r="AM437" i="5"/>
  <c r="AC437" i="5"/>
  <c r="AG437" i="5" s="1"/>
  <c r="AE436" i="5"/>
  <c r="AI436" i="5" s="1"/>
  <c r="AD436" i="5"/>
  <c r="AH436" i="5" s="1"/>
  <c r="AM436" i="5"/>
  <c r="AC436" i="5"/>
  <c r="AG436" i="5" s="1"/>
  <c r="AE435" i="5"/>
  <c r="AI435" i="5" s="1"/>
  <c r="AD435" i="5"/>
  <c r="AH435" i="5" s="1"/>
  <c r="AM435" i="5"/>
  <c r="AC435" i="5"/>
  <c r="AG435" i="5" s="1"/>
  <c r="AL432" i="5"/>
  <c r="AM429" i="5"/>
  <c r="AO429" i="5" s="1"/>
  <c r="AP429" i="5" s="1"/>
  <c r="AQ429" i="5" s="1"/>
  <c r="AG429" i="5"/>
  <c r="AD429" i="5"/>
  <c r="AH429" i="5" s="1"/>
  <c r="AO405" i="5"/>
  <c r="AP405" i="5" s="1"/>
  <c r="AQ405" i="5" s="1"/>
  <c r="AE412" i="5"/>
  <c r="AI412" i="5" s="1"/>
  <c r="AD412" i="5"/>
  <c r="AH412" i="5" s="1"/>
  <c r="AC412" i="5"/>
  <c r="AG412" i="5" s="1"/>
  <c r="AM412" i="5"/>
  <c r="AO412" i="5" s="1"/>
  <c r="AP412" i="5" s="1"/>
  <c r="AQ412" i="5" s="1"/>
  <c r="AE408" i="5"/>
  <c r="AI408" i="5" s="1"/>
  <c r="AD408" i="5"/>
  <c r="AH408" i="5" s="1"/>
  <c r="AC408" i="5"/>
  <c r="AG408" i="5" s="1"/>
  <c r="AM408" i="5"/>
  <c r="AO408" i="5" s="1"/>
  <c r="AP408" i="5" s="1"/>
  <c r="AQ408" i="5" s="1"/>
  <c r="AM419" i="5"/>
  <c r="AD404" i="5"/>
  <c r="AH404" i="5" s="1"/>
  <c r="AD403" i="5"/>
  <c r="AH403" i="5" s="1"/>
  <c r="AC395" i="5"/>
  <c r="AG395" i="5" s="1"/>
  <c r="AE395" i="5"/>
  <c r="AI395" i="5" s="1"/>
  <c r="AD395" i="5"/>
  <c r="AH395" i="5" s="1"/>
  <c r="Z389" i="5"/>
  <c r="AI389" i="5"/>
  <c r="AA389" i="5"/>
  <c r="AO378" i="5"/>
  <c r="AP378" i="5" s="1"/>
  <c r="AQ378" i="5" s="1"/>
  <c r="AL366" i="5"/>
  <c r="AR337" i="4"/>
  <c r="AT337" i="4" s="1"/>
  <c r="Q316" i="5"/>
  <c r="AR316" i="4"/>
  <c r="AT316" i="4" s="1"/>
  <c r="Q316" i="4" s="1"/>
  <c r="AL224" i="5"/>
  <c r="AO224" i="5" s="1"/>
  <c r="AP224" i="5" s="1"/>
  <c r="AQ224" i="5" s="1"/>
  <c r="AE446" i="5"/>
  <c r="AI446" i="5" s="1"/>
  <c r="AD446" i="5"/>
  <c r="AH446" i="5" s="1"/>
  <c r="AM446" i="5"/>
  <c r="AO446" i="5" s="1"/>
  <c r="AP446" i="5" s="1"/>
  <c r="AQ446" i="5" s="1"/>
  <c r="AC446" i="5"/>
  <c r="AG446" i="5" s="1"/>
  <c r="AE444" i="5"/>
  <c r="AI444" i="5" s="1"/>
  <c r="AD444" i="5"/>
  <c r="AH444" i="5" s="1"/>
  <c r="AM444" i="5"/>
  <c r="AO444" i="5" s="1"/>
  <c r="AP444" i="5" s="1"/>
  <c r="AQ444" i="5" s="1"/>
  <c r="AC444" i="5"/>
  <c r="AG444" i="5" s="1"/>
  <c r="AE442" i="5"/>
  <c r="AI442" i="5" s="1"/>
  <c r="AD442" i="5"/>
  <c r="AH442" i="5" s="1"/>
  <c r="AM442" i="5"/>
  <c r="AO442" i="5" s="1"/>
  <c r="AP442" i="5" s="1"/>
  <c r="AQ442" i="5" s="1"/>
  <c r="AC442" i="5"/>
  <c r="AG442" i="5" s="1"/>
  <c r="AE440" i="5"/>
  <c r="AI440" i="5" s="1"/>
  <c r="AD440" i="5"/>
  <c r="AH440" i="5" s="1"/>
  <c r="AM440" i="5"/>
  <c r="AC440" i="5"/>
  <c r="AG440" i="5" s="1"/>
  <c r="AM428" i="5"/>
  <c r="AO428" i="5" s="1"/>
  <c r="AP428" i="5" s="1"/>
  <c r="AQ428" i="5" s="1"/>
  <c r="AC428" i="5"/>
  <c r="AG428" i="5" s="1"/>
  <c r="AL428" i="5" s="1"/>
  <c r="AC421" i="5"/>
  <c r="AG421" i="5" s="1"/>
  <c r="AE421" i="5"/>
  <c r="AI421" i="5" s="1"/>
  <c r="AD421" i="5"/>
  <c r="AH421" i="5" s="1"/>
  <c r="AC417" i="5"/>
  <c r="AG417" i="5" s="1"/>
  <c r="AE417" i="5"/>
  <c r="AI417" i="5" s="1"/>
  <c r="AD417" i="5"/>
  <c r="AH417" i="5" s="1"/>
  <c r="AM417" i="5"/>
  <c r="AC413" i="5"/>
  <c r="AG413" i="5" s="1"/>
  <c r="AE413" i="5"/>
  <c r="AD413" i="5"/>
  <c r="AH413" i="5" s="1"/>
  <c r="AM413" i="5"/>
  <c r="AO413" i="5" s="1"/>
  <c r="AP413" i="5" s="1"/>
  <c r="AQ413" i="5" s="1"/>
  <c r="AI413" i="5"/>
  <c r="AM431" i="5"/>
  <c r="AO431" i="5" s="1"/>
  <c r="AP431" i="5" s="1"/>
  <c r="AQ431" i="5" s="1"/>
  <c r="AG431" i="5"/>
  <c r="AD431" i="5"/>
  <c r="AH431" i="5" s="1"/>
  <c r="AM421" i="5"/>
  <c r="AE400" i="5"/>
  <c r="AI400" i="5" s="1"/>
  <c r="AE411" i="5"/>
  <c r="AI411" i="5" s="1"/>
  <c r="AD411" i="5"/>
  <c r="AH411" i="5" s="1"/>
  <c r="AC411" i="5"/>
  <c r="AG411" i="5" s="1"/>
  <c r="AM411" i="5"/>
  <c r="AO411" i="5" s="1"/>
  <c r="AP411" i="5" s="1"/>
  <c r="AQ411" i="5" s="1"/>
  <c r="AE407" i="5"/>
  <c r="AI407" i="5" s="1"/>
  <c r="AD407" i="5"/>
  <c r="AH407" i="5" s="1"/>
  <c r="AC407" i="5"/>
  <c r="AG407" i="5" s="1"/>
  <c r="AM407" i="5"/>
  <c r="AO407" i="5" s="1"/>
  <c r="AP407" i="5" s="1"/>
  <c r="AQ407" i="5" s="1"/>
  <c r="Z404" i="5"/>
  <c r="AA404" i="5"/>
  <c r="AE404" i="5"/>
  <c r="AI404" i="5" s="1"/>
  <c r="AM415" i="5"/>
  <c r="AM384" i="5"/>
  <c r="AE387" i="5"/>
  <c r="AI387" i="5" s="1"/>
  <c r="AD387" i="5"/>
  <c r="AH387" i="5" s="1"/>
  <c r="AC387" i="5"/>
  <c r="AG387" i="5" s="1"/>
  <c r="AL354" i="5"/>
  <c r="AC422" i="5"/>
  <c r="AG422" i="5" s="1"/>
  <c r="AE422" i="5"/>
  <c r="AI422" i="5" s="1"/>
  <c r="AD422" i="5"/>
  <c r="AH422" i="5" s="1"/>
  <c r="AC418" i="5"/>
  <c r="AG418" i="5" s="1"/>
  <c r="AE418" i="5"/>
  <c r="AI418" i="5" s="1"/>
  <c r="AD418" i="5"/>
  <c r="AH418" i="5" s="1"/>
  <c r="AC414" i="5"/>
  <c r="AG414" i="5" s="1"/>
  <c r="AE414" i="5"/>
  <c r="AI414" i="5" s="1"/>
  <c r="AD414" i="5"/>
  <c r="AH414" i="5" s="1"/>
  <c r="AE424" i="5"/>
  <c r="AI424" i="5" s="1"/>
  <c r="AD424" i="5"/>
  <c r="AH424" i="5" s="1"/>
  <c r="AC424" i="5"/>
  <c r="AG424" i="5" s="1"/>
  <c r="AE402" i="5"/>
  <c r="AI402" i="5" s="1"/>
  <c r="AM422" i="5"/>
  <c r="AM403" i="5"/>
  <c r="AC398" i="5"/>
  <c r="AG398" i="5" s="1"/>
  <c r="AE398" i="5"/>
  <c r="AI398" i="5" s="1"/>
  <c r="AD398" i="5"/>
  <c r="AH398" i="5" s="1"/>
  <c r="AM398" i="5"/>
  <c r="AE385" i="5"/>
  <c r="AI385" i="5" s="1"/>
  <c r="AC385" i="5"/>
  <c r="AG385" i="5" s="1"/>
  <c r="AD385" i="5"/>
  <c r="AH385" i="5" s="1"/>
  <c r="AM414" i="5"/>
  <c r="AO414" i="5" s="1"/>
  <c r="AP414" i="5" s="1"/>
  <c r="AQ414" i="5" s="1"/>
  <c r="AE391" i="5"/>
  <c r="AI391" i="5" s="1"/>
  <c r="AD391" i="5"/>
  <c r="AH391" i="5" s="1"/>
  <c r="AC391" i="5"/>
  <c r="AG391" i="5" s="1"/>
  <c r="AM382" i="5"/>
  <c r="AO388" i="5"/>
  <c r="AP388" i="5" s="1"/>
  <c r="AQ388" i="5" s="1"/>
  <c r="AE355" i="5"/>
  <c r="AI355" i="5" s="1"/>
  <c r="AD355" i="5"/>
  <c r="AH355" i="5" s="1"/>
  <c r="AC355" i="5"/>
  <c r="AG355" i="5" s="1"/>
  <c r="AM360" i="5"/>
  <c r="AM355" i="5"/>
  <c r="AC352" i="5"/>
  <c r="AG352" i="5" s="1"/>
  <c r="AA351" i="5"/>
  <c r="Z351" i="5"/>
  <c r="Z349" i="5"/>
  <c r="AA349" i="5"/>
  <c r="Z345" i="5"/>
  <c r="AA345" i="5"/>
  <c r="Z341" i="5"/>
  <c r="AA341" i="5"/>
  <c r="AD372" i="5"/>
  <c r="AH372" i="5" s="1"/>
  <c r="AL317" i="5"/>
  <c r="AL313" i="5"/>
  <c r="AC360" i="5"/>
  <c r="AG360" i="5" s="1"/>
  <c r="AE365" i="5"/>
  <c r="AI365" i="5" s="1"/>
  <c r="AD357" i="5"/>
  <c r="AH357" i="5" s="1"/>
  <c r="AI341" i="5"/>
  <c r="AI339" i="5"/>
  <c r="AD345" i="5"/>
  <c r="AH345" i="5" s="1"/>
  <c r="AC341" i="5"/>
  <c r="AG341" i="5" s="1"/>
  <c r="AE361" i="5"/>
  <c r="AI361" i="5" s="1"/>
  <c r="AE351" i="5"/>
  <c r="AI351" i="5" s="1"/>
  <c r="AL351" i="5" s="1"/>
  <c r="AD347" i="5"/>
  <c r="AH347" i="5" s="1"/>
  <c r="AD339" i="5"/>
  <c r="AH339" i="5" s="1"/>
  <c r="Z294" i="5"/>
  <c r="AA294" i="5"/>
  <c r="Z290" i="5"/>
  <c r="AO290" i="5" s="1"/>
  <c r="AP290" i="5" s="1"/>
  <c r="AQ290" i="5" s="1"/>
  <c r="AA290" i="5"/>
  <c r="Z286" i="5"/>
  <c r="AA286" i="5"/>
  <c r="Z282" i="5"/>
  <c r="AA282" i="5"/>
  <c r="Z278" i="5"/>
  <c r="AA278" i="5"/>
  <c r="Z274" i="5"/>
  <c r="Z270" i="5"/>
  <c r="Z266" i="5"/>
  <c r="Z262" i="5"/>
  <c r="Z258" i="5"/>
  <c r="AC342" i="5"/>
  <c r="AG342" i="5" s="1"/>
  <c r="AL304" i="5"/>
  <c r="AO304" i="5" s="1"/>
  <c r="AP304" i="5" s="1"/>
  <c r="AQ304" i="5" s="1"/>
  <c r="AE270" i="5"/>
  <c r="AI270" i="5" s="1"/>
  <c r="AC270" i="5"/>
  <c r="AG270" i="5" s="1"/>
  <c r="AD270" i="5"/>
  <c r="AH270" i="5" s="1"/>
  <c r="AE262" i="5"/>
  <c r="AI262" i="5" s="1"/>
  <c r="AC262" i="5"/>
  <c r="AG262" i="5" s="1"/>
  <c r="AD262" i="5"/>
  <c r="AH262" i="5" s="1"/>
  <c r="AD346" i="5"/>
  <c r="AH346" i="5" s="1"/>
  <c r="AL306" i="5"/>
  <c r="AO306" i="5" s="1"/>
  <c r="AP306" i="5" s="1"/>
  <c r="AQ306" i="5" s="1"/>
  <c r="AD294" i="5"/>
  <c r="AH294" i="5" s="1"/>
  <c r="AC290" i="5"/>
  <c r="AG290" i="5" s="1"/>
  <c r="AD286" i="5"/>
  <c r="AH286" i="5" s="1"/>
  <c r="AC282" i="5"/>
  <c r="AG282" i="5" s="1"/>
  <c r="Z248" i="5"/>
  <c r="AI248" i="5"/>
  <c r="AC248" i="5"/>
  <c r="AG248" i="5" s="1"/>
  <c r="AA244" i="5"/>
  <c r="AA240" i="5"/>
  <c r="AA236" i="5"/>
  <c r="AA232" i="5"/>
  <c r="AC295" i="5"/>
  <c r="AG295" i="5" s="1"/>
  <c r="AE240" i="5"/>
  <c r="AI240" i="5" s="1"/>
  <c r="AE232" i="5"/>
  <c r="AI232" i="5" s="1"/>
  <c r="AE275" i="5"/>
  <c r="AM269" i="5"/>
  <c r="AM264" i="5"/>
  <c r="AC247" i="5"/>
  <c r="AG247" i="5" s="1"/>
  <c r="AD243" i="5"/>
  <c r="AH243" i="5" s="1"/>
  <c r="AC239" i="5"/>
  <c r="AG239" i="5" s="1"/>
  <c r="AI238" i="5"/>
  <c r="AD235" i="5"/>
  <c r="AH235" i="5" s="1"/>
  <c r="AC231" i="5"/>
  <c r="AG231" i="5" s="1"/>
  <c r="AA230" i="5"/>
  <c r="AD283" i="5"/>
  <c r="AH283" i="5" s="1"/>
  <c r="AM274" i="5"/>
  <c r="AA270" i="5"/>
  <c r="AM263" i="5"/>
  <c r="AM258" i="5"/>
  <c r="AL255" i="5"/>
  <c r="AO255" i="5" s="1"/>
  <c r="AP255" i="5" s="1"/>
  <c r="AQ255" i="5" s="1"/>
  <c r="AC244" i="5"/>
  <c r="AG244" i="5" s="1"/>
  <c r="AD240" i="5"/>
  <c r="AH240" i="5" s="1"/>
  <c r="AC236" i="5"/>
  <c r="AG236" i="5" s="1"/>
  <c r="AD232" i="5"/>
  <c r="AH232" i="5" s="1"/>
  <c r="Z194" i="5"/>
  <c r="AA194" i="5"/>
  <c r="Z190" i="5"/>
  <c r="AA190" i="5"/>
  <c r="Z186" i="5"/>
  <c r="AA186" i="5"/>
  <c r="Z182" i="5"/>
  <c r="AA182" i="5"/>
  <c r="Z178" i="5"/>
  <c r="AA178" i="5"/>
  <c r="Z174" i="5"/>
  <c r="AA174" i="5"/>
  <c r="AM298" i="5"/>
  <c r="AO298" i="5" s="1"/>
  <c r="AP298" i="5" s="1"/>
  <c r="AQ298" i="5" s="1"/>
  <c r="AD298" i="5"/>
  <c r="AH298" i="5" s="1"/>
  <c r="AG298" i="5"/>
  <c r="AE210" i="5"/>
  <c r="AC210" i="5"/>
  <c r="AG210" i="5" s="1"/>
  <c r="AD210" i="5"/>
  <c r="AH210" i="5" s="1"/>
  <c r="AE206" i="5"/>
  <c r="AC206" i="5"/>
  <c r="AG206" i="5" s="1"/>
  <c r="AD206" i="5"/>
  <c r="AH206" i="5" s="1"/>
  <c r="AD202" i="5"/>
  <c r="AH202" i="5" s="1"/>
  <c r="AC191" i="5"/>
  <c r="AG191" i="5" s="1"/>
  <c r="AE187" i="5"/>
  <c r="AC183" i="5"/>
  <c r="AG183" i="5" s="1"/>
  <c r="AE179" i="5"/>
  <c r="AC175" i="5"/>
  <c r="AG175" i="5" s="1"/>
  <c r="AM170" i="5"/>
  <c r="AM212" i="5"/>
  <c r="AM210" i="5"/>
  <c r="AM208" i="5"/>
  <c r="AM206" i="5"/>
  <c r="AM204" i="5"/>
  <c r="AM200" i="5"/>
  <c r="AD192" i="5"/>
  <c r="AH192" i="5" s="1"/>
  <c r="AD188" i="5"/>
  <c r="AH188" i="5" s="1"/>
  <c r="AD184" i="5"/>
  <c r="AH184" i="5" s="1"/>
  <c r="AD180" i="5"/>
  <c r="AH180" i="5" s="1"/>
  <c r="AD176" i="5"/>
  <c r="AH176" i="5" s="1"/>
  <c r="AC287" i="5"/>
  <c r="AG287" i="5" s="1"/>
  <c r="AA227" i="5"/>
  <c r="AD223" i="5"/>
  <c r="AH223" i="5" s="1"/>
  <c r="AC223" i="5"/>
  <c r="AG223" i="5" s="1"/>
  <c r="AE223" i="5"/>
  <c r="AI210" i="5"/>
  <c r="AI206" i="5"/>
  <c r="AD167" i="5"/>
  <c r="AH167" i="5" s="1"/>
  <c r="AM393" i="5"/>
  <c r="AE390" i="5"/>
  <c r="AI390" i="5" s="1"/>
  <c r="AD390" i="5"/>
  <c r="AH390" i="5" s="1"/>
  <c r="AC390" i="5"/>
  <c r="AG390" i="5" s="1"/>
  <c r="AM385" i="5"/>
  <c r="AO385" i="5" s="1"/>
  <c r="AP385" i="5" s="1"/>
  <c r="AQ385" i="5" s="1"/>
  <c r="AE382" i="5"/>
  <c r="AI382" i="5" s="1"/>
  <c r="AD382" i="5"/>
  <c r="AH382" i="5" s="1"/>
  <c r="AC382" i="5"/>
  <c r="AG382" i="5" s="1"/>
  <c r="AC379" i="5"/>
  <c r="AG379" i="5" s="1"/>
  <c r="AM375" i="5"/>
  <c r="AM371" i="5"/>
  <c r="AO371" i="5" s="1"/>
  <c r="AP371" i="5" s="1"/>
  <c r="AQ371" i="5" s="1"/>
  <c r="AD371" i="5"/>
  <c r="AH371" i="5" s="1"/>
  <c r="AL363" i="5"/>
  <c r="AO363" i="5" s="1"/>
  <c r="AP363" i="5" s="1"/>
  <c r="AQ363" i="5" s="1"/>
  <c r="AD379" i="5"/>
  <c r="AH379" i="5" s="1"/>
  <c r="AM370" i="5"/>
  <c r="AO370" i="5" s="1"/>
  <c r="AP370" i="5" s="1"/>
  <c r="AQ370" i="5" s="1"/>
  <c r="AG370" i="5"/>
  <c r="AD370" i="5"/>
  <c r="AH370" i="5" s="1"/>
  <c r="AE353" i="5"/>
  <c r="AI353" i="5" s="1"/>
  <c r="AD353" i="5"/>
  <c r="AH353" i="5" s="1"/>
  <c r="AC353" i="5"/>
  <c r="AC375" i="5"/>
  <c r="AG375" i="5" s="1"/>
  <c r="AE371" i="5"/>
  <c r="AI371" i="5" s="1"/>
  <c r="AM364" i="5"/>
  <c r="AA352" i="5"/>
  <c r="Z352" i="5"/>
  <c r="Z348" i="5"/>
  <c r="AA348" i="5"/>
  <c r="Z344" i="5"/>
  <c r="AA344" i="5"/>
  <c r="Z340" i="5"/>
  <c r="AA340" i="5"/>
  <c r="AE372" i="5"/>
  <c r="AI372" i="5" s="1"/>
  <c r="AD364" i="5"/>
  <c r="AH364" i="5" s="1"/>
  <c r="AL328" i="5"/>
  <c r="AO328" i="5" s="1"/>
  <c r="AP328" i="5" s="1"/>
  <c r="AQ328" i="5" s="1"/>
  <c r="AL324" i="5"/>
  <c r="AO324" i="5" s="1"/>
  <c r="AP324" i="5" s="1"/>
  <c r="AQ324" i="5" s="1"/>
  <c r="AL316" i="5"/>
  <c r="Q333" i="5"/>
  <c r="AR333" i="4"/>
  <c r="AT333" i="4" s="1"/>
  <c r="AR317" i="4"/>
  <c r="AT317" i="4" s="1"/>
  <c r="AC369" i="5"/>
  <c r="AG369" i="5" s="1"/>
  <c r="AD348" i="5"/>
  <c r="AH348" i="5" s="1"/>
  <c r="AC344" i="5"/>
  <c r="AG344" i="5" s="1"/>
  <c r="AD340" i="5"/>
  <c r="AH340" i="5" s="1"/>
  <c r="Q299" i="5"/>
  <c r="AR299" i="4"/>
  <c r="AT299" i="4" s="1"/>
  <c r="Z297" i="5"/>
  <c r="AI297" i="5"/>
  <c r="AA297" i="5"/>
  <c r="Z293" i="5"/>
  <c r="AO293" i="5" s="1"/>
  <c r="AP293" i="5" s="1"/>
  <c r="AQ293" i="5" s="1"/>
  <c r="AA293" i="5"/>
  <c r="Z289" i="5"/>
  <c r="AA289" i="5"/>
  <c r="Z285" i="5"/>
  <c r="AA285" i="5"/>
  <c r="Z281" i="5"/>
  <c r="AI281" i="5"/>
  <c r="AA281" i="5"/>
  <c r="Z277" i="5"/>
  <c r="AA277" i="5"/>
  <c r="Z273" i="5"/>
  <c r="Z269" i="5"/>
  <c r="AO269" i="5" s="1"/>
  <c r="AP269" i="5" s="1"/>
  <c r="AQ269" i="5" s="1"/>
  <c r="Z265" i="5"/>
  <c r="Z261" i="5"/>
  <c r="Z257" i="5"/>
  <c r="AE268" i="5"/>
  <c r="AI268" i="5" s="1"/>
  <c r="AC268" i="5"/>
  <c r="AG268" i="5" s="1"/>
  <c r="AD268" i="5"/>
  <c r="AH268" i="5" s="1"/>
  <c r="AE260" i="5"/>
  <c r="AC260" i="5"/>
  <c r="AG260" i="5" s="1"/>
  <c r="AD260" i="5"/>
  <c r="AH260" i="5" s="1"/>
  <c r="AL303" i="5"/>
  <c r="AO303" i="5" s="1"/>
  <c r="AP303" i="5" s="1"/>
  <c r="AQ303" i="5" s="1"/>
  <c r="AC297" i="5"/>
  <c r="AG297" i="5" s="1"/>
  <c r="AE293" i="5"/>
  <c r="AI293" i="5" s="1"/>
  <c r="AD289" i="5"/>
  <c r="AH289" i="5" s="1"/>
  <c r="AC281" i="5"/>
  <c r="AG281" i="5" s="1"/>
  <c r="AE277" i="5"/>
  <c r="AI277" i="5" s="1"/>
  <c r="Z245" i="5"/>
  <c r="AE245" i="5"/>
  <c r="AI245" i="5" s="1"/>
  <c r="Z241" i="5"/>
  <c r="AE241" i="5"/>
  <c r="AI241" i="5" s="1"/>
  <c r="Z237" i="5"/>
  <c r="AE237" i="5"/>
  <c r="AI237" i="5" s="1"/>
  <c r="Z233" i="5"/>
  <c r="AE233" i="5"/>
  <c r="AE346" i="5"/>
  <c r="AI346" i="5" s="1"/>
  <c r="AD338" i="5"/>
  <c r="AH338" i="5" s="1"/>
  <c r="AE294" i="5"/>
  <c r="AI294" i="5" s="1"/>
  <c r="AE286" i="5"/>
  <c r="AI286" i="5" s="1"/>
  <c r="AE278" i="5"/>
  <c r="AI278" i="5" s="1"/>
  <c r="AE273" i="5"/>
  <c r="AI273" i="5" s="1"/>
  <c r="AC273" i="5"/>
  <c r="AD273" i="5"/>
  <c r="AH273" i="5" s="1"/>
  <c r="AE269" i="5"/>
  <c r="AI269" i="5" s="1"/>
  <c r="AC269" i="5"/>
  <c r="AG269" i="5" s="1"/>
  <c r="AD269" i="5"/>
  <c r="AH269" i="5" s="1"/>
  <c r="AE265" i="5"/>
  <c r="AI265" i="5" s="1"/>
  <c r="AC265" i="5"/>
  <c r="AG265" i="5" s="1"/>
  <c r="AD265" i="5"/>
  <c r="AH265" i="5" s="1"/>
  <c r="AD261" i="5"/>
  <c r="AH261" i="5" s="1"/>
  <c r="AE257" i="5"/>
  <c r="AI257" i="5" s="1"/>
  <c r="AC257" i="5"/>
  <c r="AD257" i="5"/>
  <c r="AH257" i="5" s="1"/>
  <c r="Z252" i="5"/>
  <c r="AI252" i="5"/>
  <c r="AC252" i="5"/>
  <c r="AG252" i="5" s="1"/>
  <c r="AA247" i="5"/>
  <c r="AA243" i="5"/>
  <c r="AA239" i="5"/>
  <c r="AA235" i="5"/>
  <c r="AA231" i="5"/>
  <c r="AD279" i="5"/>
  <c r="AH279" i="5" s="1"/>
  <c r="AD291" i="5"/>
  <c r="AH291" i="5" s="1"/>
  <c r="AG273" i="5"/>
  <c r="AM273" i="5"/>
  <c r="AM268" i="5"/>
  <c r="AG257" i="5"/>
  <c r="AM257" i="5"/>
  <c r="AC245" i="5"/>
  <c r="AG245" i="5" s="1"/>
  <c r="AD241" i="5"/>
  <c r="AH241" i="5" s="1"/>
  <c r="AC237" i="5"/>
  <c r="AG237" i="5" s="1"/>
  <c r="AD233" i="5"/>
  <c r="AH233" i="5" s="1"/>
  <c r="AL301" i="5"/>
  <c r="AE283" i="5"/>
  <c r="AI283" i="5" s="1"/>
  <c r="AA274" i="5"/>
  <c r="AM267" i="5"/>
  <c r="AM262" i="5"/>
  <c r="AA258" i="5"/>
  <c r="AE254" i="5"/>
  <c r="AI254" i="5" s="1"/>
  <c r="AD254" i="5"/>
  <c r="AH254" i="5" s="1"/>
  <c r="AC254" i="5"/>
  <c r="AG254" i="5" s="1"/>
  <c r="AD246" i="5"/>
  <c r="AH246" i="5" s="1"/>
  <c r="AC242" i="5"/>
  <c r="AG242" i="5" s="1"/>
  <c r="AD238" i="5"/>
  <c r="AH238" i="5" s="1"/>
  <c r="AC234" i="5"/>
  <c r="AG234" i="5" s="1"/>
  <c r="AI233" i="5"/>
  <c r="AL225" i="5"/>
  <c r="AO225" i="5" s="1"/>
  <c r="AP225" i="5" s="1"/>
  <c r="AQ225" i="5" s="1"/>
  <c r="Z193" i="5"/>
  <c r="AA193" i="5"/>
  <c r="Z189" i="5"/>
  <c r="AA189" i="5"/>
  <c r="Z185" i="5"/>
  <c r="AA185" i="5"/>
  <c r="Z181" i="5"/>
  <c r="AA181" i="5"/>
  <c r="Z177" i="5"/>
  <c r="AA177" i="5"/>
  <c r="Z173" i="5"/>
  <c r="AA173" i="5"/>
  <c r="AE211" i="5"/>
  <c r="AC211" i="5"/>
  <c r="AG211" i="5" s="1"/>
  <c r="AD211" i="5"/>
  <c r="AH211" i="5" s="1"/>
  <c r="AE207" i="5"/>
  <c r="AC207" i="5"/>
  <c r="AG207" i="5" s="1"/>
  <c r="AD207" i="5"/>
  <c r="AH207" i="5" s="1"/>
  <c r="AE203" i="5"/>
  <c r="AI203" i="5" s="1"/>
  <c r="AC203" i="5"/>
  <c r="AD203" i="5"/>
  <c r="AH203" i="5" s="1"/>
  <c r="AE199" i="5"/>
  <c r="AC199" i="5"/>
  <c r="AD199" i="5"/>
  <c r="AH199" i="5" s="1"/>
  <c r="AC193" i="5"/>
  <c r="AG193" i="5" s="1"/>
  <c r="AE189" i="5"/>
  <c r="AI189" i="5" s="1"/>
  <c r="AC185" i="5"/>
  <c r="AG185" i="5" s="1"/>
  <c r="AE181" i="5"/>
  <c r="AI181" i="5" s="1"/>
  <c r="AC177" i="5"/>
  <c r="AG177" i="5" s="1"/>
  <c r="AE173" i="5"/>
  <c r="AI173" i="5" s="1"/>
  <c r="AM169" i="5"/>
  <c r="AM251" i="5"/>
  <c r="AD251" i="5"/>
  <c r="AH251" i="5" s="1"/>
  <c r="AE195" i="5"/>
  <c r="AC195" i="5"/>
  <c r="AG195" i="5" s="1"/>
  <c r="AD195" i="5"/>
  <c r="AH195" i="5" s="1"/>
  <c r="AD219" i="5"/>
  <c r="AC219" i="5"/>
  <c r="AG219" i="5" s="1"/>
  <c r="AE219" i="5"/>
  <c r="AI219" i="5" s="1"/>
  <c r="AH219" i="5"/>
  <c r="AC194" i="5"/>
  <c r="AG194" i="5" s="1"/>
  <c r="AE190" i="5"/>
  <c r="AI190" i="5" s="1"/>
  <c r="AC186" i="5"/>
  <c r="AG186" i="5" s="1"/>
  <c r="AE182" i="5"/>
  <c r="AI182" i="5" s="1"/>
  <c r="AC178" i="5"/>
  <c r="AG178" i="5" s="1"/>
  <c r="AE174" i="5"/>
  <c r="AI174" i="5" s="1"/>
  <c r="AE196" i="5"/>
  <c r="AI196" i="5" s="1"/>
  <c r="AC196" i="5"/>
  <c r="AG196" i="5" s="1"/>
  <c r="AD196" i="5"/>
  <c r="AH196" i="5" s="1"/>
  <c r="AM196" i="5"/>
  <c r="AD171" i="5"/>
  <c r="AH171" i="5" s="1"/>
  <c r="AE167" i="5"/>
  <c r="AI167" i="5" s="1"/>
  <c r="AM195" i="5"/>
  <c r="AD170" i="5"/>
  <c r="AH170" i="5" s="1"/>
  <c r="AD187" i="5"/>
  <c r="AH187" i="5" s="1"/>
  <c r="AD179" i="5"/>
  <c r="AH179" i="5" s="1"/>
  <c r="AC420" i="5"/>
  <c r="AG420" i="5" s="1"/>
  <c r="AE420" i="5"/>
  <c r="AI420" i="5" s="1"/>
  <c r="AD420" i="5"/>
  <c r="AH420" i="5" s="1"/>
  <c r="AC416" i="5"/>
  <c r="AG416" i="5" s="1"/>
  <c r="AE416" i="5"/>
  <c r="AI416" i="5" s="1"/>
  <c r="AD416" i="5"/>
  <c r="AH416" i="5" s="1"/>
  <c r="AM427" i="5"/>
  <c r="AO427" i="5" s="1"/>
  <c r="AP427" i="5" s="1"/>
  <c r="AQ427" i="5" s="1"/>
  <c r="AG427" i="5"/>
  <c r="AE427" i="5"/>
  <c r="AI427" i="5" s="1"/>
  <c r="AG402" i="5"/>
  <c r="AM402" i="5"/>
  <c r="AA402" i="5"/>
  <c r="AI399" i="5"/>
  <c r="AC396" i="5"/>
  <c r="AG396" i="5" s="1"/>
  <c r="AE396" i="5"/>
  <c r="AI396" i="5" s="1"/>
  <c r="AD396" i="5"/>
  <c r="AH396" i="5" s="1"/>
  <c r="AE393" i="5"/>
  <c r="AI393" i="5" s="1"/>
  <c r="AC393" i="5"/>
  <c r="AG393" i="5" s="1"/>
  <c r="AD393" i="5"/>
  <c r="AH393" i="5" s="1"/>
  <c r="AD399" i="5"/>
  <c r="AH399" i="5" s="1"/>
  <c r="AE388" i="5"/>
  <c r="AI388" i="5" s="1"/>
  <c r="AD388" i="5"/>
  <c r="AH388" i="5" s="1"/>
  <c r="AC388" i="5"/>
  <c r="AG388" i="5" s="1"/>
  <c r="AE379" i="5"/>
  <c r="AI379" i="5" s="1"/>
  <c r="AM418" i="5"/>
  <c r="AA399" i="5"/>
  <c r="AM390" i="5"/>
  <c r="AO390" i="5" s="1"/>
  <c r="AP390" i="5" s="1"/>
  <c r="AQ390" i="5" s="1"/>
  <c r="AE383" i="5"/>
  <c r="AI383" i="5" s="1"/>
  <c r="AH383" i="5"/>
  <c r="AD383" i="5"/>
  <c r="AC383" i="5"/>
  <c r="AG383" i="5" s="1"/>
  <c r="AM373" i="5"/>
  <c r="AO373" i="5" s="1"/>
  <c r="AP373" i="5" s="1"/>
  <c r="AQ373" i="5" s="1"/>
  <c r="AG373" i="5"/>
  <c r="AD375" i="5"/>
  <c r="AH375" i="5" s="1"/>
  <c r="AC371" i="5"/>
  <c r="AG371" i="5" s="1"/>
  <c r="AM368" i="5"/>
  <c r="AO368" i="5" s="1"/>
  <c r="AP368" i="5" s="1"/>
  <c r="AQ368" i="5" s="1"/>
  <c r="AG368" i="5"/>
  <c r="AM353" i="5"/>
  <c r="AO353" i="5" s="1"/>
  <c r="AP353" i="5" s="1"/>
  <c r="AQ353" i="5" s="1"/>
  <c r="AG353" i="5"/>
  <c r="Z347" i="5"/>
  <c r="AO347" i="5" s="1"/>
  <c r="AP347" i="5" s="1"/>
  <c r="AQ347" i="5" s="1"/>
  <c r="AA347" i="5"/>
  <c r="Z343" i="5"/>
  <c r="AA343" i="5"/>
  <c r="Z339" i="5"/>
  <c r="AO339" i="5" s="1"/>
  <c r="AP339" i="5" s="1"/>
  <c r="AQ339" i="5" s="1"/>
  <c r="AA339" i="5"/>
  <c r="AE364" i="5"/>
  <c r="AI364" i="5" s="1"/>
  <c r="AL323" i="5"/>
  <c r="AO323" i="5" s="1"/>
  <c r="AP323" i="5" s="1"/>
  <c r="AQ323" i="5" s="1"/>
  <c r="AL315" i="5"/>
  <c r="AD368" i="5"/>
  <c r="AH368" i="5" s="1"/>
  <c r="AD360" i="5"/>
  <c r="AH360" i="5" s="1"/>
  <c r="AD373" i="5"/>
  <c r="AH373" i="5" s="1"/>
  <c r="AI344" i="5"/>
  <c r="AI338" i="5"/>
  <c r="AE349" i="5"/>
  <c r="AI349" i="5" s="1"/>
  <c r="AL349" i="5" s="1"/>
  <c r="AC345" i="5"/>
  <c r="AG345" i="5" s="1"/>
  <c r="AL345" i="5" s="1"/>
  <c r="AD341" i="5"/>
  <c r="AH341" i="5" s="1"/>
  <c r="Q313" i="5"/>
  <c r="AR313" i="4"/>
  <c r="AT313" i="4" s="1"/>
  <c r="AE348" i="5"/>
  <c r="AI348" i="5" s="1"/>
  <c r="AE340" i="5"/>
  <c r="AI340" i="5" s="1"/>
  <c r="AC347" i="5"/>
  <c r="AG347" i="5" s="1"/>
  <c r="AL347" i="5" s="1"/>
  <c r="AD343" i="5"/>
  <c r="AH343" i="5" s="1"/>
  <c r="AC339" i="5"/>
  <c r="AG339" i="5" s="1"/>
  <c r="Q335" i="5"/>
  <c r="AR335" i="4"/>
  <c r="AT335" i="4" s="1"/>
  <c r="Q331" i="5"/>
  <c r="AR331" i="4"/>
  <c r="AT331" i="4" s="1"/>
  <c r="Q319" i="5"/>
  <c r="AR319" i="4"/>
  <c r="AT319" i="4" s="1"/>
  <c r="Z296" i="5"/>
  <c r="AI296" i="5"/>
  <c r="AA296" i="5"/>
  <c r="Z292" i="5"/>
  <c r="AA292" i="5"/>
  <c r="Z288" i="5"/>
  <c r="AA288" i="5"/>
  <c r="Z284" i="5"/>
  <c r="AA284" i="5"/>
  <c r="Z280" i="5"/>
  <c r="AI280" i="5"/>
  <c r="AA280" i="5"/>
  <c r="Z276" i="5"/>
  <c r="AI276" i="5"/>
  <c r="AL276" i="5" s="1"/>
  <c r="AA276" i="5"/>
  <c r="Z272" i="5"/>
  <c r="Z268" i="5"/>
  <c r="Z264" i="5"/>
  <c r="Z260" i="5"/>
  <c r="AI260" i="5"/>
  <c r="AD296" i="5"/>
  <c r="AH296" i="5" s="1"/>
  <c r="AC288" i="5"/>
  <c r="AG288" i="5" s="1"/>
  <c r="AE284" i="5"/>
  <c r="AI284" i="5" s="1"/>
  <c r="AL284" i="5" s="1"/>
  <c r="AD280" i="5"/>
  <c r="AH280" i="5" s="1"/>
  <c r="AL280" i="5" s="1"/>
  <c r="AE274" i="5"/>
  <c r="AI274" i="5" s="1"/>
  <c r="AC274" i="5"/>
  <c r="AG274" i="5" s="1"/>
  <c r="AD274" i="5"/>
  <c r="AH274" i="5" s="1"/>
  <c r="AE266" i="5"/>
  <c r="AI266" i="5" s="1"/>
  <c r="AC266" i="5"/>
  <c r="AG266" i="5" s="1"/>
  <c r="AD266" i="5"/>
  <c r="AH266" i="5" s="1"/>
  <c r="AE258" i="5"/>
  <c r="AI258" i="5" s="1"/>
  <c r="AC258" i="5"/>
  <c r="AG258" i="5" s="1"/>
  <c r="AD258" i="5"/>
  <c r="AH258" i="5" s="1"/>
  <c r="AA252" i="5"/>
  <c r="AC293" i="5"/>
  <c r="AG293" i="5" s="1"/>
  <c r="AE289" i="5"/>
  <c r="AI289" i="5" s="1"/>
  <c r="AD285" i="5"/>
  <c r="AH285" i="5" s="1"/>
  <c r="AC277" i="5"/>
  <c r="AG277" i="5" s="1"/>
  <c r="AC294" i="5"/>
  <c r="AG294" i="5" s="1"/>
  <c r="AD290" i="5"/>
  <c r="AH290" i="5" s="1"/>
  <c r="AC286" i="5"/>
  <c r="AG286" i="5" s="1"/>
  <c r="AD282" i="5"/>
  <c r="AH282" i="5" s="1"/>
  <c r="AC278" i="5"/>
  <c r="AG278" i="5" s="1"/>
  <c r="AA246" i="5"/>
  <c r="AA242" i="5"/>
  <c r="AA238" i="5"/>
  <c r="AA234" i="5"/>
  <c r="AE244" i="5"/>
  <c r="AI244" i="5" s="1"/>
  <c r="AE236" i="5"/>
  <c r="AI236" i="5" s="1"/>
  <c r="AM272" i="5"/>
  <c r="AA268" i="5"/>
  <c r="AM254" i="5"/>
  <c r="AD247" i="5"/>
  <c r="AH247" i="5" s="1"/>
  <c r="AI242" i="5"/>
  <c r="AD239" i="5"/>
  <c r="AH239" i="5" s="1"/>
  <c r="AI234" i="5"/>
  <c r="AD231" i="5"/>
  <c r="AH231" i="5" s="1"/>
  <c r="AM271" i="5"/>
  <c r="AM266" i="5"/>
  <c r="AA262" i="5"/>
  <c r="AC251" i="5"/>
  <c r="AG251" i="5" s="1"/>
  <c r="AL251" i="5" s="1"/>
  <c r="AO251" i="5" s="1"/>
  <c r="AP251" i="5" s="1"/>
  <c r="AQ251" i="5" s="1"/>
  <c r="AD244" i="5"/>
  <c r="AH244" i="5" s="1"/>
  <c r="AC240" i="5"/>
  <c r="AG240" i="5" s="1"/>
  <c r="AD236" i="5"/>
  <c r="AH236" i="5" s="1"/>
  <c r="AC232" i="5"/>
  <c r="AG232" i="5" s="1"/>
  <c r="Z192" i="5"/>
  <c r="AA192" i="5"/>
  <c r="AI192" i="5"/>
  <c r="Z188" i="5"/>
  <c r="AA188" i="5"/>
  <c r="Z184" i="5"/>
  <c r="AA184" i="5"/>
  <c r="AI184" i="5"/>
  <c r="Z180" i="5"/>
  <c r="AA180" i="5"/>
  <c r="Z176" i="5"/>
  <c r="AA176" i="5"/>
  <c r="AE250" i="5"/>
  <c r="AI250" i="5" s="1"/>
  <c r="AD250" i="5"/>
  <c r="AH250" i="5" s="1"/>
  <c r="AC250" i="5"/>
  <c r="AG250" i="5" s="1"/>
  <c r="AE212" i="5"/>
  <c r="AI212" i="5" s="1"/>
  <c r="AC212" i="5"/>
  <c r="AG212" i="5" s="1"/>
  <c r="AD212" i="5"/>
  <c r="AH212" i="5" s="1"/>
  <c r="AE208" i="5"/>
  <c r="AI208" i="5" s="1"/>
  <c r="AC208" i="5"/>
  <c r="AG208" i="5" s="1"/>
  <c r="AD208" i="5"/>
  <c r="AH208" i="5" s="1"/>
  <c r="AE204" i="5"/>
  <c r="AI204" i="5" s="1"/>
  <c r="AC204" i="5"/>
  <c r="AG204" i="5" s="1"/>
  <c r="AD204" i="5"/>
  <c r="AH204" i="5" s="1"/>
  <c r="AE200" i="5"/>
  <c r="AI200" i="5" s="1"/>
  <c r="AC200" i="5"/>
  <c r="AG200" i="5" s="1"/>
  <c r="AD200" i="5"/>
  <c r="AH200" i="5" s="1"/>
  <c r="AM168" i="5"/>
  <c r="AM213" i="5"/>
  <c r="AM211" i="5"/>
  <c r="AM209" i="5"/>
  <c r="AM207" i="5"/>
  <c r="AM205" i="5"/>
  <c r="AM203" i="5"/>
  <c r="AG203" i="5"/>
  <c r="AM201" i="5"/>
  <c r="AM199" i="5"/>
  <c r="AG199" i="5"/>
  <c r="AE197" i="5"/>
  <c r="AI197" i="5" s="1"/>
  <c r="AC197" i="5"/>
  <c r="AG197" i="5" s="1"/>
  <c r="AD197" i="5"/>
  <c r="AH197" i="5" s="1"/>
  <c r="AD194" i="5"/>
  <c r="AH194" i="5" s="1"/>
  <c r="AD190" i="5"/>
  <c r="AH190" i="5" s="1"/>
  <c r="AD186" i="5"/>
  <c r="AH186" i="5" s="1"/>
  <c r="AD182" i="5"/>
  <c r="AH182" i="5" s="1"/>
  <c r="AD178" i="5"/>
  <c r="AH178" i="5" s="1"/>
  <c r="AD174" i="5"/>
  <c r="AH174" i="5" s="1"/>
  <c r="AI223" i="5"/>
  <c r="AD215" i="5"/>
  <c r="AH215" i="5" s="1"/>
  <c r="AC215" i="5"/>
  <c r="AG215" i="5" s="1"/>
  <c r="AE215" i="5"/>
  <c r="AI215" i="5" s="1"/>
  <c r="AC192" i="5"/>
  <c r="AG192" i="5" s="1"/>
  <c r="AE188" i="5"/>
  <c r="AI188" i="5" s="1"/>
  <c r="AC184" i="5"/>
  <c r="AG184" i="5" s="1"/>
  <c r="AE180" i="5"/>
  <c r="AI180" i="5" s="1"/>
  <c r="AC176" i="5"/>
  <c r="AG176" i="5" s="1"/>
  <c r="AE198" i="5"/>
  <c r="AI198" i="5" s="1"/>
  <c r="AC198" i="5"/>
  <c r="AG198" i="5" s="1"/>
  <c r="AD198" i="5"/>
  <c r="AH198" i="5" s="1"/>
  <c r="AM198" i="5"/>
  <c r="AE170" i="5"/>
  <c r="AI170" i="5" s="1"/>
  <c r="AD189" i="5"/>
  <c r="AH189" i="5" s="1"/>
  <c r="AD181" i="5"/>
  <c r="AH181" i="5" s="1"/>
  <c r="AD173" i="5"/>
  <c r="AH173" i="5" s="1"/>
  <c r="AE168" i="5"/>
  <c r="AI168" i="5" s="1"/>
  <c r="AE394" i="5"/>
  <c r="AI394" i="5" s="1"/>
  <c r="AD394" i="5"/>
  <c r="AH394" i="5" s="1"/>
  <c r="AC394" i="5"/>
  <c r="AG394" i="5" s="1"/>
  <c r="AM389" i="5"/>
  <c r="AG389" i="5"/>
  <c r="AE386" i="5"/>
  <c r="AI386" i="5" s="1"/>
  <c r="AH386" i="5"/>
  <c r="AD386" i="5"/>
  <c r="AC386" i="5"/>
  <c r="AG386" i="5" s="1"/>
  <c r="AL362" i="5"/>
  <c r="AO362" i="5" s="1"/>
  <c r="AP362" i="5" s="1"/>
  <c r="AQ362" i="5" s="1"/>
  <c r="AM369" i="5"/>
  <c r="AO369" i="5" s="1"/>
  <c r="AP369" i="5" s="1"/>
  <c r="AQ369" i="5" s="1"/>
  <c r="AM365" i="5"/>
  <c r="AO365" i="5" s="1"/>
  <c r="AP365" i="5" s="1"/>
  <c r="AQ365" i="5" s="1"/>
  <c r="AG365" i="5"/>
  <c r="AM361" i="5"/>
  <c r="AG361" i="5"/>
  <c r="AM357" i="5"/>
  <c r="AL376" i="5"/>
  <c r="AO376" i="5" s="1"/>
  <c r="AP376" i="5" s="1"/>
  <c r="AQ376" i="5" s="1"/>
  <c r="AM372" i="5"/>
  <c r="AO372" i="5" s="1"/>
  <c r="AP372" i="5" s="1"/>
  <c r="AQ372" i="5" s="1"/>
  <c r="AG372" i="5"/>
  <c r="AA350" i="5"/>
  <c r="Z350" i="5"/>
  <c r="Z346" i="5"/>
  <c r="AA346" i="5"/>
  <c r="Z342" i="5"/>
  <c r="AA342" i="5"/>
  <c r="Z338" i="5"/>
  <c r="AA338" i="5"/>
  <c r="AC364" i="5"/>
  <c r="AG364" i="5" s="1"/>
  <c r="AE350" i="5"/>
  <c r="AI350" i="5" s="1"/>
  <c r="AL350" i="5" s="1"/>
  <c r="AL330" i="5"/>
  <c r="AD365" i="5"/>
  <c r="AH365" i="5" s="1"/>
  <c r="AC357" i="5"/>
  <c r="AG357" i="5" s="1"/>
  <c r="AE369" i="5"/>
  <c r="AI369" i="5" s="1"/>
  <c r="AD361" i="5"/>
  <c r="AH361" i="5" s="1"/>
  <c r="AC348" i="5"/>
  <c r="AG348" i="5" s="1"/>
  <c r="AD344" i="5"/>
  <c r="AH344" i="5" s="1"/>
  <c r="AC340" i="5"/>
  <c r="AG340" i="5" s="1"/>
  <c r="AE343" i="5"/>
  <c r="AI343" i="5" s="1"/>
  <c r="Z295" i="5"/>
  <c r="AO295" i="5" s="1"/>
  <c r="AP295" i="5" s="1"/>
  <c r="AQ295" i="5" s="1"/>
  <c r="AA295" i="5"/>
  <c r="Z291" i="5"/>
  <c r="AI291" i="5"/>
  <c r="AA291" i="5"/>
  <c r="Z287" i="5"/>
  <c r="AA287" i="5"/>
  <c r="Z283" i="5"/>
  <c r="AA283" i="5"/>
  <c r="Z279" i="5"/>
  <c r="AI279" i="5"/>
  <c r="AA279" i="5"/>
  <c r="Z275" i="5"/>
  <c r="AI275" i="5"/>
  <c r="AA275" i="5"/>
  <c r="Z271" i="5"/>
  <c r="AO271" i="5" s="1"/>
  <c r="AP271" i="5" s="1"/>
  <c r="AQ271" i="5" s="1"/>
  <c r="Z267" i="5"/>
  <c r="Z263" i="5"/>
  <c r="Z259" i="5"/>
  <c r="AE342" i="5"/>
  <c r="AI342" i="5" s="1"/>
  <c r="AE272" i="5"/>
  <c r="AI272" i="5" s="1"/>
  <c r="AC272" i="5"/>
  <c r="AG272" i="5" s="1"/>
  <c r="AD272" i="5"/>
  <c r="AH272" i="5" s="1"/>
  <c r="AE264" i="5"/>
  <c r="AI264" i="5" s="1"/>
  <c r="AC264" i="5"/>
  <c r="AG264" i="5" s="1"/>
  <c r="AD264" i="5"/>
  <c r="AH264" i="5" s="1"/>
  <c r="AL311" i="5"/>
  <c r="AD297" i="5"/>
  <c r="AH297" i="5" s="1"/>
  <c r="AC289" i="5"/>
  <c r="AG289" i="5" s="1"/>
  <c r="AE285" i="5"/>
  <c r="AI285" i="5" s="1"/>
  <c r="AD281" i="5"/>
  <c r="AH281" i="5" s="1"/>
  <c r="Z247" i="5"/>
  <c r="AE247" i="5"/>
  <c r="AI247" i="5" s="1"/>
  <c r="Z243" i="5"/>
  <c r="AE243" i="5"/>
  <c r="AI243" i="5" s="1"/>
  <c r="Z239" i="5"/>
  <c r="AE239" i="5"/>
  <c r="AI239" i="5" s="1"/>
  <c r="Z235" i="5"/>
  <c r="AE235" i="5"/>
  <c r="AI235" i="5" s="1"/>
  <c r="Z231" i="5"/>
  <c r="AE231" i="5"/>
  <c r="AI231" i="5" s="1"/>
  <c r="AC338" i="5"/>
  <c r="AG338" i="5" s="1"/>
  <c r="AE290" i="5"/>
  <c r="AI290" i="5" s="1"/>
  <c r="AE282" i="5"/>
  <c r="AI282" i="5" s="1"/>
  <c r="AE271" i="5"/>
  <c r="AI271" i="5" s="1"/>
  <c r="AC271" i="5"/>
  <c r="AG271" i="5" s="1"/>
  <c r="AD271" i="5"/>
  <c r="AH271" i="5" s="1"/>
  <c r="AE267" i="5"/>
  <c r="AI267" i="5" s="1"/>
  <c r="AC267" i="5"/>
  <c r="AG267" i="5" s="1"/>
  <c r="AD267" i="5"/>
  <c r="AH267" i="5" s="1"/>
  <c r="AE263" i="5"/>
  <c r="AI263" i="5" s="1"/>
  <c r="AC263" i="5"/>
  <c r="AG263" i="5" s="1"/>
  <c r="AD263" i="5"/>
  <c r="AH263" i="5" s="1"/>
  <c r="AE259" i="5"/>
  <c r="AI259" i="5" s="1"/>
  <c r="AC259" i="5"/>
  <c r="AG259" i="5" s="1"/>
  <c r="AD259" i="5"/>
  <c r="AH259" i="5" s="1"/>
  <c r="AA245" i="5"/>
  <c r="AA241" i="5"/>
  <c r="AA237" i="5"/>
  <c r="AA233" i="5"/>
  <c r="AE295" i="5"/>
  <c r="AI295" i="5" s="1"/>
  <c r="AC279" i="5"/>
  <c r="AG279" i="5" s="1"/>
  <c r="AC291" i="5"/>
  <c r="AG291" i="5" s="1"/>
  <c r="AD275" i="5"/>
  <c r="AH275" i="5" s="1"/>
  <c r="AA272" i="5"/>
  <c r="AM265" i="5"/>
  <c r="AM260" i="5"/>
  <c r="AD245" i="5"/>
  <c r="AH245" i="5" s="1"/>
  <c r="AC241" i="5"/>
  <c r="AG241" i="5" s="1"/>
  <c r="AD237" i="5"/>
  <c r="AH237" i="5" s="1"/>
  <c r="AC233" i="5"/>
  <c r="AG233" i="5" s="1"/>
  <c r="AM270" i="5"/>
  <c r="AA266" i="5"/>
  <c r="AM259" i="5"/>
  <c r="AC246" i="5"/>
  <c r="AG246" i="5" s="1"/>
  <c r="AD242" i="5"/>
  <c r="AH242" i="5" s="1"/>
  <c r="AC238" i="5"/>
  <c r="AG238" i="5" s="1"/>
  <c r="AD234" i="5"/>
  <c r="AH234" i="5" s="1"/>
  <c r="Z191" i="5"/>
  <c r="AA191" i="5"/>
  <c r="Z187" i="5"/>
  <c r="AA187" i="5"/>
  <c r="AI187" i="5"/>
  <c r="Z183" i="5"/>
  <c r="AA183" i="5"/>
  <c r="AI183" i="5"/>
  <c r="Z179" i="5"/>
  <c r="AA179" i="5"/>
  <c r="AI179" i="5"/>
  <c r="Z175" i="5"/>
  <c r="AA175" i="5"/>
  <c r="AA250" i="5"/>
  <c r="AE213" i="5"/>
  <c r="AI213" i="5" s="1"/>
  <c r="AC213" i="5"/>
  <c r="AG213" i="5" s="1"/>
  <c r="AD213" i="5"/>
  <c r="AH213" i="5" s="1"/>
  <c r="AE209" i="5"/>
  <c r="AI209" i="5" s="1"/>
  <c r="AC209" i="5"/>
  <c r="AG209" i="5" s="1"/>
  <c r="AD209" i="5"/>
  <c r="AH209" i="5" s="1"/>
  <c r="AE205" i="5"/>
  <c r="AI205" i="5" s="1"/>
  <c r="AC205" i="5"/>
  <c r="AG205" i="5" s="1"/>
  <c r="AD205" i="5"/>
  <c r="AH205" i="5" s="1"/>
  <c r="AE201" i="5"/>
  <c r="AI201" i="5" s="1"/>
  <c r="AC201" i="5"/>
  <c r="AG201" i="5" s="1"/>
  <c r="AD201" i="5"/>
  <c r="AH201" i="5" s="1"/>
  <c r="AE193" i="5"/>
  <c r="AI193" i="5" s="1"/>
  <c r="AC189" i="5"/>
  <c r="AG189" i="5" s="1"/>
  <c r="AE185" i="5"/>
  <c r="AI185" i="5" s="1"/>
  <c r="AC181" i="5"/>
  <c r="AG181" i="5" s="1"/>
  <c r="AE177" i="5"/>
  <c r="AI177" i="5" s="1"/>
  <c r="AC173" i="5"/>
  <c r="AG173" i="5" s="1"/>
  <c r="AM171" i="5"/>
  <c r="AM167" i="5"/>
  <c r="AG167" i="5"/>
  <c r="AL167" i="5" s="1"/>
  <c r="AO167" i="5" s="1"/>
  <c r="AP167" i="5" s="1"/>
  <c r="AQ167" i="5" s="1"/>
  <c r="AR167" i="4" s="1"/>
  <c r="AI195" i="5"/>
  <c r="AE287" i="5"/>
  <c r="AI287" i="5" s="1"/>
  <c r="AD256" i="5"/>
  <c r="AH256" i="5" s="1"/>
  <c r="AD227" i="5"/>
  <c r="AH227" i="5" s="1"/>
  <c r="AC227" i="5"/>
  <c r="AG227" i="5" s="1"/>
  <c r="AE227" i="5"/>
  <c r="AI227" i="5" s="1"/>
  <c r="AA215" i="5"/>
  <c r="AI211" i="5"/>
  <c r="AI207" i="5"/>
  <c r="AI199" i="5"/>
  <c r="AE194" i="5"/>
  <c r="AI194" i="5" s="1"/>
  <c r="AC190" i="5"/>
  <c r="AG190" i="5" s="1"/>
  <c r="AE186" i="5"/>
  <c r="AI186" i="5" s="1"/>
  <c r="AC182" i="5"/>
  <c r="AG182" i="5" s="1"/>
  <c r="AE178" i="5"/>
  <c r="AI178" i="5" s="1"/>
  <c r="AC174" i="5"/>
  <c r="AG174" i="5" s="1"/>
  <c r="AC171" i="5"/>
  <c r="AG171" i="5" s="1"/>
  <c r="AC170" i="5"/>
  <c r="AG170" i="5" s="1"/>
  <c r="AD191" i="5"/>
  <c r="AH191" i="5" s="1"/>
  <c r="AD183" i="5"/>
  <c r="AH183" i="5" s="1"/>
  <c r="AD175" i="5"/>
  <c r="AH175" i="5" s="1"/>
  <c r="AC168" i="5"/>
  <c r="AG168" i="5" s="1"/>
  <c r="AL206" i="4"/>
  <c r="AO313" i="4"/>
  <c r="Q313" i="4" s="1"/>
  <c r="AL202" i="4"/>
  <c r="AL292" i="4"/>
  <c r="AE223" i="4"/>
  <c r="AI223" i="4" s="1"/>
  <c r="AC223" i="4"/>
  <c r="AG223" i="4" s="1"/>
  <c r="AD223" i="4"/>
  <c r="AH223" i="4" s="1"/>
  <c r="AC216" i="4"/>
  <c r="AE216" i="4"/>
  <c r="AI216" i="4" s="1"/>
  <c r="AD216" i="4"/>
  <c r="AH216" i="4" s="1"/>
  <c r="AM222" i="4"/>
  <c r="AO222" i="4" s="1"/>
  <c r="AL171" i="4"/>
  <c r="AO171" i="4" s="1"/>
  <c r="AL175" i="4"/>
  <c r="AO175" i="4" s="1"/>
  <c r="AL179" i="4"/>
  <c r="AL183" i="4"/>
  <c r="AA196" i="4"/>
  <c r="AA197" i="4"/>
  <c r="AA198" i="4"/>
  <c r="AC200" i="4"/>
  <c r="AG200" i="4" s="1"/>
  <c r="AL200" i="4" s="1"/>
  <c r="AD200" i="4"/>
  <c r="AH200" i="4" s="1"/>
  <c r="AE200" i="4"/>
  <c r="AL209" i="4"/>
  <c r="AO209" i="4" s="1"/>
  <c r="AM218" i="4"/>
  <c r="AE225" i="4"/>
  <c r="AC225" i="4"/>
  <c r="AG225" i="4" s="1"/>
  <c r="AD225" i="4"/>
  <c r="AH225" i="4" s="1"/>
  <c r="AM225" i="4"/>
  <c r="AO225" i="4" s="1"/>
  <c r="Z230" i="4"/>
  <c r="AA230" i="4"/>
  <c r="AL204" i="4"/>
  <c r="AC218" i="4"/>
  <c r="AG218" i="4" s="1"/>
  <c r="AH218" i="4"/>
  <c r="AE218" i="4"/>
  <c r="AI218" i="4"/>
  <c r="AD218" i="4"/>
  <c r="AE232" i="4"/>
  <c r="AI232" i="4" s="1"/>
  <c r="AC232" i="4"/>
  <c r="AG232" i="4" s="1"/>
  <c r="AD232" i="4"/>
  <c r="AH232" i="4" s="1"/>
  <c r="AM232" i="4"/>
  <c r="AM219" i="4"/>
  <c r="AD219" i="4"/>
  <c r="AH219" i="4" s="1"/>
  <c r="AE224" i="4"/>
  <c r="AI224" i="4" s="1"/>
  <c r="AD224" i="4"/>
  <c r="AH224" i="4" s="1"/>
  <c r="AC224" i="4"/>
  <c r="AE248" i="4"/>
  <c r="AD248" i="4"/>
  <c r="AH248" i="4" s="1"/>
  <c r="AC248" i="4"/>
  <c r="AG248" i="4" s="1"/>
  <c r="AE250" i="4"/>
  <c r="AI250" i="4" s="1"/>
  <c r="AD250" i="4"/>
  <c r="AH250" i="4" s="1"/>
  <c r="AC250" i="4"/>
  <c r="AG250" i="4" s="1"/>
  <c r="AE252" i="4"/>
  <c r="AI252" i="4" s="1"/>
  <c r="AD252" i="4"/>
  <c r="AH252" i="4" s="1"/>
  <c r="AC252" i="4"/>
  <c r="AG252" i="4" s="1"/>
  <c r="AE254" i="4"/>
  <c r="AI254" i="4" s="1"/>
  <c r="AD254" i="4"/>
  <c r="AH254" i="4" s="1"/>
  <c r="AC254" i="4"/>
  <c r="AG254" i="4" s="1"/>
  <c r="AM217" i="4"/>
  <c r="AD217" i="4"/>
  <c r="AH217" i="4" s="1"/>
  <c r="AD268" i="4"/>
  <c r="AH268" i="4" s="1"/>
  <c r="AE268" i="4"/>
  <c r="AI268" i="4" s="1"/>
  <c r="AC268" i="4"/>
  <c r="AG268" i="4" s="1"/>
  <c r="AA252" i="4"/>
  <c r="AD267" i="4"/>
  <c r="AH267" i="4"/>
  <c r="AE267" i="4"/>
  <c r="AI267" i="4" s="1"/>
  <c r="AM267" i="4"/>
  <c r="AC267" i="4"/>
  <c r="AG267" i="4" s="1"/>
  <c r="AA229" i="4"/>
  <c r="AM268" i="4"/>
  <c r="AD276" i="4"/>
  <c r="AH276" i="4" s="1"/>
  <c r="AE276" i="4"/>
  <c r="AI276" i="4" s="1"/>
  <c r="AC276" i="4"/>
  <c r="AG276" i="4" s="1"/>
  <c r="AM276" i="4"/>
  <c r="AL261" i="4"/>
  <c r="AO261" i="4" s="1"/>
  <c r="AA255" i="4"/>
  <c r="AO255" i="4" s="1"/>
  <c r="AD272" i="4"/>
  <c r="AC272" i="4"/>
  <c r="AG272" i="4" s="1"/>
  <c r="AM272" i="4"/>
  <c r="AE272" i="4"/>
  <c r="AI272" i="4" s="1"/>
  <c r="AH272" i="4"/>
  <c r="AL295" i="4"/>
  <c r="AM301" i="4"/>
  <c r="AC310" i="4"/>
  <c r="AG310" i="4" s="1"/>
  <c r="AE310" i="4"/>
  <c r="AI310" i="4" s="1"/>
  <c r="AD310" i="4"/>
  <c r="AH310" i="4" s="1"/>
  <c r="AM317" i="4"/>
  <c r="AO317" i="4" s="1"/>
  <c r="AC326" i="4"/>
  <c r="AG326" i="4" s="1"/>
  <c r="AE326" i="4"/>
  <c r="AI326" i="4" s="1"/>
  <c r="AD326" i="4"/>
  <c r="AH326" i="4" s="1"/>
  <c r="AM333" i="4"/>
  <c r="AM299" i="4"/>
  <c r="AM315" i="4"/>
  <c r="AM331" i="4"/>
  <c r="AC346" i="4"/>
  <c r="AG346" i="4" s="1"/>
  <c r="AE346" i="4"/>
  <c r="AI346" i="4" s="1"/>
  <c r="AD346" i="4"/>
  <c r="AH346" i="4" s="1"/>
  <c r="AC350" i="4"/>
  <c r="AG350" i="4" s="1"/>
  <c r="AE350" i="4"/>
  <c r="AI350" i="4" s="1"/>
  <c r="AD350" i="4"/>
  <c r="AH350" i="4" s="1"/>
  <c r="AC354" i="4"/>
  <c r="AG354" i="4" s="1"/>
  <c r="AE354" i="4"/>
  <c r="AI354" i="4" s="1"/>
  <c r="AD354" i="4"/>
  <c r="AH354" i="4" s="1"/>
  <c r="AM254" i="4"/>
  <c r="AE282" i="4"/>
  <c r="AI282" i="4" s="1"/>
  <c r="AL284" i="4"/>
  <c r="AO284" i="4" s="1"/>
  <c r="AD305" i="4"/>
  <c r="AH305" i="4" s="1"/>
  <c r="AD321" i="4"/>
  <c r="AH321" i="4" s="1"/>
  <c r="AD337" i="4"/>
  <c r="AH337" i="4" s="1"/>
  <c r="AG341" i="4"/>
  <c r="AM341" i="4"/>
  <c r="AM355" i="4"/>
  <c r="AD333" i="4"/>
  <c r="AH333" i="4" s="1"/>
  <c r="AA368" i="4"/>
  <c r="AC303" i="4"/>
  <c r="AG303" i="4" s="1"/>
  <c r="AD303" i="4"/>
  <c r="AH303" i="4"/>
  <c r="AE303" i="4"/>
  <c r="AC311" i="4"/>
  <c r="AG311" i="4" s="1"/>
  <c r="AD311" i="4"/>
  <c r="AH311" i="4"/>
  <c r="AE311" i="4"/>
  <c r="AC319" i="4"/>
  <c r="AD319" i="4"/>
  <c r="AH319" i="4"/>
  <c r="AE319" i="4"/>
  <c r="AC327" i="4"/>
  <c r="AG327" i="4" s="1"/>
  <c r="AD327" i="4"/>
  <c r="AH327" i="4"/>
  <c r="AE327" i="4"/>
  <c r="AC335" i="4"/>
  <c r="AG335" i="4" s="1"/>
  <c r="AD335" i="4"/>
  <c r="AH335" i="4"/>
  <c r="AE335" i="4"/>
  <c r="AC342" i="4"/>
  <c r="AG342" i="4" s="1"/>
  <c r="AE342" i="4"/>
  <c r="AI342" i="4" s="1"/>
  <c r="AD342" i="4"/>
  <c r="AH342" i="4" s="1"/>
  <c r="AA364" i="4"/>
  <c r="AC341" i="4"/>
  <c r="AH341" i="4"/>
  <c r="AE341" i="4"/>
  <c r="AI341" i="4"/>
  <c r="AD341" i="4"/>
  <c r="AM344" i="4"/>
  <c r="AM358" i="4"/>
  <c r="AG366" i="4"/>
  <c r="AM366" i="4"/>
  <c r="AL375" i="4"/>
  <c r="AO375" i="4" s="1"/>
  <c r="AL377" i="4"/>
  <c r="AO377" i="4" s="1"/>
  <c r="AL379" i="4"/>
  <c r="AO379" i="4" s="1"/>
  <c r="AL383" i="4"/>
  <c r="AL385" i="4"/>
  <c r="AL389" i="4"/>
  <c r="AL391" i="4"/>
  <c r="AL393" i="4"/>
  <c r="AL395" i="4"/>
  <c r="AO395" i="4" s="1"/>
  <c r="AL401" i="4"/>
  <c r="AO401" i="4" s="1"/>
  <c r="AL403" i="4"/>
  <c r="AO403" i="4" s="1"/>
  <c r="AL405" i="4"/>
  <c r="AL445" i="4"/>
  <c r="AL447" i="4"/>
  <c r="AE301" i="4"/>
  <c r="AI301" i="4" s="1"/>
  <c r="AE360" i="4"/>
  <c r="AC360" i="4"/>
  <c r="AG360" i="4" s="1"/>
  <c r="AL360" i="4" s="1"/>
  <c r="AD360" i="4"/>
  <c r="AH360" i="4" s="1"/>
  <c r="AD191" i="4"/>
  <c r="AH191" i="4"/>
  <c r="AE191" i="4"/>
  <c r="AI191" i="4" s="1"/>
  <c r="AM191" i="4"/>
  <c r="AC191" i="4"/>
  <c r="AG191" i="4" s="1"/>
  <c r="AM199" i="4"/>
  <c r="AM200" i="4"/>
  <c r="AC220" i="4"/>
  <c r="AG220" i="4" s="1"/>
  <c r="AE220" i="4"/>
  <c r="AI220" i="4" s="1"/>
  <c r="AD220" i="4"/>
  <c r="AH220" i="4" s="1"/>
  <c r="AG216" i="4"/>
  <c r="AM216" i="4"/>
  <c r="AE231" i="4"/>
  <c r="AI231" i="4" s="1"/>
  <c r="AD231" i="4"/>
  <c r="AH231" i="4" s="1"/>
  <c r="AC231" i="4"/>
  <c r="AG231" i="4" s="1"/>
  <c r="AE226" i="4"/>
  <c r="AD226" i="4"/>
  <c r="AH226" i="4" s="1"/>
  <c r="AC226" i="4"/>
  <c r="AG226" i="4" s="1"/>
  <c r="AI200" i="4"/>
  <c r="AD264" i="4"/>
  <c r="AH264" i="4" s="1"/>
  <c r="AE264" i="4"/>
  <c r="AC264" i="4"/>
  <c r="AG264" i="4" s="1"/>
  <c r="AI264" i="4"/>
  <c r="AL265" i="4"/>
  <c r="AO265" i="4" s="1"/>
  <c r="Z276" i="4"/>
  <c r="AO276" i="4" s="1"/>
  <c r="AA276" i="4"/>
  <c r="AL270" i="4"/>
  <c r="AC281" i="4"/>
  <c r="AG281" i="4" s="1"/>
  <c r="AD281" i="4"/>
  <c r="AH281" i="4" s="1"/>
  <c r="AE281" i="4"/>
  <c r="AI281" i="4" s="1"/>
  <c r="AC314" i="4"/>
  <c r="AG314" i="4" s="1"/>
  <c r="AE314" i="4"/>
  <c r="AI314" i="4" s="1"/>
  <c r="AD314" i="4"/>
  <c r="AH314" i="4" s="1"/>
  <c r="AD259" i="4"/>
  <c r="AH259" i="4" s="1"/>
  <c r="AE259" i="4"/>
  <c r="AI259" i="4" s="1"/>
  <c r="AM259" i="4"/>
  <c r="AC259" i="4"/>
  <c r="AG259" i="4" s="1"/>
  <c r="AL293" i="4"/>
  <c r="AL297" i="4"/>
  <c r="AM311" i="4"/>
  <c r="AO311" i="4" s="1"/>
  <c r="AM327" i="4"/>
  <c r="AC351" i="4"/>
  <c r="AG351" i="4" s="1"/>
  <c r="AE351" i="4"/>
  <c r="AI351" i="4" s="1"/>
  <c r="AD351" i="4"/>
  <c r="AH351" i="4" s="1"/>
  <c r="AC355" i="4"/>
  <c r="AG355" i="4" s="1"/>
  <c r="AE355" i="4"/>
  <c r="AI355" i="4" s="1"/>
  <c r="AD355" i="4"/>
  <c r="AH355" i="4" s="1"/>
  <c r="AM351" i="4"/>
  <c r="AO351" i="4" s="1"/>
  <c r="AG372" i="4"/>
  <c r="AL372" i="4" s="1"/>
  <c r="AM372" i="4"/>
  <c r="AC372" i="4"/>
  <c r="AE362" i="4"/>
  <c r="AI362" i="4" s="1"/>
  <c r="AH362" i="4"/>
  <c r="AD362" i="4"/>
  <c r="AC362" i="4"/>
  <c r="AE366" i="4"/>
  <c r="AH366" i="4"/>
  <c r="AC366" i="4"/>
  <c r="AD366" i="4"/>
  <c r="AC299" i="4"/>
  <c r="AG299" i="4" s="1"/>
  <c r="AD299" i="4"/>
  <c r="AH299" i="4" s="1"/>
  <c r="AE299" i="4"/>
  <c r="AI299" i="4" s="1"/>
  <c r="AC307" i="4"/>
  <c r="AD307" i="4"/>
  <c r="AH307" i="4" s="1"/>
  <c r="AE307" i="4"/>
  <c r="AI307" i="4" s="1"/>
  <c r="AC315" i="4"/>
  <c r="AG315" i="4" s="1"/>
  <c r="AD315" i="4"/>
  <c r="AH315" i="4" s="1"/>
  <c r="AE315" i="4"/>
  <c r="AI315" i="4" s="1"/>
  <c r="AC323" i="4"/>
  <c r="AD323" i="4"/>
  <c r="AH323" i="4" s="1"/>
  <c r="AE323" i="4"/>
  <c r="AI323" i="4" s="1"/>
  <c r="AC331" i="4"/>
  <c r="AG331" i="4" s="1"/>
  <c r="AD331" i="4"/>
  <c r="AH331" i="4" s="1"/>
  <c r="AE331" i="4"/>
  <c r="AI331" i="4" s="1"/>
  <c r="AM348" i="4"/>
  <c r="AO348" i="4" s="1"/>
  <c r="AM360" i="4"/>
  <c r="AM368" i="4"/>
  <c r="AD372" i="4"/>
  <c r="AH372" i="4" s="1"/>
  <c r="AA360" i="4"/>
  <c r="AL374" i="4"/>
  <c r="AL441" i="4"/>
  <c r="AO441" i="4" s="1"/>
  <c r="AL443" i="4"/>
  <c r="AO372" i="4"/>
  <c r="AD192" i="4"/>
  <c r="AH192" i="4" s="1"/>
  <c r="AE192" i="4"/>
  <c r="AI192" i="4" s="1"/>
  <c r="AC192" i="4"/>
  <c r="AG192" i="4" s="1"/>
  <c r="AL169" i="4"/>
  <c r="AO169" i="4" s="1"/>
  <c r="AL173" i="4"/>
  <c r="AO173" i="4" s="1"/>
  <c r="AL177" i="4"/>
  <c r="AO177" i="4" s="1"/>
  <c r="AL181" i="4"/>
  <c r="AL185" i="4"/>
  <c r="AL189" i="4"/>
  <c r="AO189" i="4" s="1"/>
  <c r="AD196" i="4"/>
  <c r="AH196" i="4" s="1"/>
  <c r="AC196" i="4"/>
  <c r="AG196" i="4" s="1"/>
  <c r="AE196" i="4"/>
  <c r="AI196" i="4" s="1"/>
  <c r="AD197" i="4"/>
  <c r="AH197" i="4" s="1"/>
  <c r="AC197" i="4"/>
  <c r="AG197" i="4" s="1"/>
  <c r="AE197" i="4"/>
  <c r="AI197" i="4" s="1"/>
  <c r="AD198" i="4"/>
  <c r="AH198" i="4" s="1"/>
  <c r="AC198" i="4"/>
  <c r="AG198" i="4" s="1"/>
  <c r="AE198" i="4"/>
  <c r="AI198" i="4" s="1"/>
  <c r="AC199" i="4"/>
  <c r="AG199" i="4" s="1"/>
  <c r="AD199" i="4"/>
  <c r="AH199" i="4" s="1"/>
  <c r="AE199" i="4"/>
  <c r="AI199" i="4" s="1"/>
  <c r="AA200" i="4"/>
  <c r="AC221" i="4"/>
  <c r="AE221" i="4"/>
  <c r="AI221" i="4" s="1"/>
  <c r="AD221" i="4"/>
  <c r="AH221" i="4" s="1"/>
  <c r="AL201" i="4"/>
  <c r="Z226" i="4"/>
  <c r="AA226" i="4"/>
  <c r="AL212" i="4"/>
  <c r="AO212" i="4" s="1"/>
  <c r="AE230" i="4"/>
  <c r="AI230" i="4" s="1"/>
  <c r="AD230" i="4"/>
  <c r="AH230" i="4" s="1"/>
  <c r="AC230" i="4"/>
  <c r="AG230" i="4" s="1"/>
  <c r="AG224" i="4"/>
  <c r="AM224" i="4"/>
  <c r="AM230" i="4"/>
  <c r="AE249" i="4"/>
  <c r="AI249" i="4" s="1"/>
  <c r="AD249" i="4"/>
  <c r="AH249" i="4"/>
  <c r="AC249" i="4"/>
  <c r="AG249" i="4" s="1"/>
  <c r="AE251" i="4"/>
  <c r="AI251" i="4" s="1"/>
  <c r="AD251" i="4"/>
  <c r="AH251" i="4"/>
  <c r="AC251" i="4"/>
  <c r="AG251" i="4" s="1"/>
  <c r="AE253" i="4"/>
  <c r="AI253" i="4" s="1"/>
  <c r="AD253" i="4"/>
  <c r="AH253" i="4"/>
  <c r="AC253" i="4"/>
  <c r="AG253" i="4" s="1"/>
  <c r="AD255" i="4"/>
  <c r="AH255" i="4" s="1"/>
  <c r="AE255" i="4"/>
  <c r="AI255" i="4" s="1"/>
  <c r="AC255" i="4"/>
  <c r="AG255" i="4" s="1"/>
  <c r="AL207" i="4"/>
  <c r="AO207" i="4" s="1"/>
  <c r="AL215" i="4"/>
  <c r="AO215" i="4" s="1"/>
  <c r="AD260" i="4"/>
  <c r="AH260" i="4" s="1"/>
  <c r="AE260" i="4"/>
  <c r="AI260" i="4" s="1"/>
  <c r="AC260" i="4"/>
  <c r="AG260" i="4" s="1"/>
  <c r="AA248" i="4"/>
  <c r="AM253" i="4"/>
  <c r="AM264" i="4"/>
  <c r="AO278" i="4"/>
  <c r="AA233" i="4"/>
  <c r="AA234" i="4"/>
  <c r="AA235" i="4"/>
  <c r="AA236" i="4"/>
  <c r="AA237" i="4"/>
  <c r="AA238" i="4"/>
  <c r="AA239" i="4"/>
  <c r="AA240" i="4"/>
  <c r="AA241" i="4"/>
  <c r="AO241" i="4" s="1"/>
  <c r="AA242" i="4"/>
  <c r="AA243" i="4"/>
  <c r="AA244" i="4"/>
  <c r="AA245" i="4"/>
  <c r="AO245" i="4" s="1"/>
  <c r="AA246" i="4"/>
  <c r="AA247" i="4"/>
  <c r="AL290" i="4"/>
  <c r="AL294" i="4"/>
  <c r="AL298" i="4"/>
  <c r="AL257" i="4"/>
  <c r="AA272" i="4"/>
  <c r="AL273" i="4"/>
  <c r="AE278" i="4"/>
  <c r="AI278" i="4" s="1"/>
  <c r="AL278" i="4" s="1"/>
  <c r="AO280" i="4"/>
  <c r="AA281" i="4"/>
  <c r="AC302" i="4"/>
  <c r="AG302" i="4" s="1"/>
  <c r="AE302" i="4"/>
  <c r="AI302" i="4" s="1"/>
  <c r="AD302" i="4"/>
  <c r="AH302" i="4" s="1"/>
  <c r="AG309" i="4"/>
  <c r="AM309" i="4"/>
  <c r="AH318" i="4"/>
  <c r="AC318" i="4"/>
  <c r="AG318" i="4" s="1"/>
  <c r="AE318" i="4"/>
  <c r="AI318" i="4" s="1"/>
  <c r="AD318" i="4"/>
  <c r="AG325" i="4"/>
  <c r="AM325" i="4"/>
  <c r="AH334" i="4"/>
  <c r="AC334" i="4"/>
  <c r="AG334" i="4" s="1"/>
  <c r="AE334" i="4"/>
  <c r="AI334" i="4" s="1"/>
  <c r="AD334" i="4"/>
  <c r="AA253" i="4"/>
  <c r="AG307" i="4"/>
  <c r="AM307" i="4"/>
  <c r="AG323" i="4"/>
  <c r="AM323" i="4"/>
  <c r="AC344" i="4"/>
  <c r="AG344" i="4" s="1"/>
  <c r="AE344" i="4"/>
  <c r="AI344" i="4" s="1"/>
  <c r="AD344" i="4"/>
  <c r="AH344" i="4" s="1"/>
  <c r="AC348" i="4"/>
  <c r="AG348" i="4" s="1"/>
  <c r="AE348" i="4"/>
  <c r="AI348" i="4" s="1"/>
  <c r="AD348" i="4"/>
  <c r="AH348" i="4" s="1"/>
  <c r="AC352" i="4"/>
  <c r="AG352" i="4" s="1"/>
  <c r="AE352" i="4"/>
  <c r="AI352" i="4" s="1"/>
  <c r="AD352" i="4"/>
  <c r="AH352" i="4" s="1"/>
  <c r="AE356" i="4"/>
  <c r="AI356" i="4" s="1"/>
  <c r="AD356" i="4"/>
  <c r="AH356" i="4" s="1"/>
  <c r="AC356" i="4"/>
  <c r="AG356" i="4" s="1"/>
  <c r="AC301" i="4"/>
  <c r="AG301" i="4" s="1"/>
  <c r="AC317" i="4"/>
  <c r="AG317" i="4" s="1"/>
  <c r="AC333" i="4"/>
  <c r="AG333" i="4" s="1"/>
  <c r="AM347" i="4"/>
  <c r="AO347" i="4" s="1"/>
  <c r="AE357" i="4"/>
  <c r="AI357" i="4" s="1"/>
  <c r="AC357" i="4"/>
  <c r="AG357" i="4" s="1"/>
  <c r="AD357" i="4"/>
  <c r="AH357" i="4"/>
  <c r="AE359" i="4"/>
  <c r="AI359" i="4" s="1"/>
  <c r="AC359" i="4"/>
  <c r="AG359" i="4" s="1"/>
  <c r="AD359" i="4"/>
  <c r="AH359" i="4"/>
  <c r="AE361" i="4"/>
  <c r="AI361" i="4" s="1"/>
  <c r="AC361" i="4"/>
  <c r="AG361" i="4" s="1"/>
  <c r="AD361" i="4"/>
  <c r="AH361" i="4"/>
  <c r="AE363" i="4"/>
  <c r="AI363" i="4" s="1"/>
  <c r="AC363" i="4"/>
  <c r="AG363" i="4" s="1"/>
  <c r="AD363" i="4"/>
  <c r="AH363" i="4"/>
  <c r="AE365" i="4"/>
  <c r="AI365" i="4" s="1"/>
  <c r="AC365" i="4"/>
  <c r="AG365" i="4" s="1"/>
  <c r="AD365" i="4"/>
  <c r="AH365" i="4"/>
  <c r="AE367" i="4"/>
  <c r="AI367" i="4" s="1"/>
  <c r="AC367" i="4"/>
  <c r="AG367" i="4" s="1"/>
  <c r="AD367" i="4"/>
  <c r="AH367" i="4"/>
  <c r="AE369" i="4"/>
  <c r="AI369" i="4" s="1"/>
  <c r="AC369" i="4"/>
  <c r="AG369" i="4" s="1"/>
  <c r="AD369" i="4"/>
  <c r="AH369" i="4"/>
  <c r="AD309" i="4"/>
  <c r="AH309" i="4" s="1"/>
  <c r="AE333" i="4"/>
  <c r="AI333" i="4" s="1"/>
  <c r="AE358" i="4"/>
  <c r="AH358" i="4"/>
  <c r="AC358" i="4"/>
  <c r="AG358" i="4" s="1"/>
  <c r="AD358" i="4"/>
  <c r="AE370" i="4"/>
  <c r="AH370" i="4"/>
  <c r="AC370" i="4"/>
  <c r="AG370" i="4" s="1"/>
  <c r="AD370" i="4"/>
  <c r="AO319" i="4"/>
  <c r="AO335" i="4"/>
  <c r="AM357" i="4"/>
  <c r="AI360" i="4"/>
  <c r="AM363" i="4"/>
  <c r="AM369" i="4"/>
  <c r="AO369" i="4" s="1"/>
  <c r="AM340" i="4"/>
  <c r="AO340" i="4" s="1"/>
  <c r="AA362" i="4"/>
  <c r="AA366" i="4"/>
  <c r="AO366" i="4" s="1"/>
  <c r="AO298" i="4"/>
  <c r="AA299" i="4"/>
  <c r="AO299" i="4" s="1"/>
  <c r="AA307" i="4"/>
  <c r="AA315" i="4"/>
  <c r="AO315" i="4" s="1"/>
  <c r="AA323" i="4"/>
  <c r="AA331" i="4"/>
  <c r="AM352" i="4"/>
  <c r="AO352" i="4" s="1"/>
  <c r="AG362" i="4"/>
  <c r="AM362" i="4"/>
  <c r="AM370" i="4"/>
  <c r="AL376" i="4"/>
  <c r="AO376" i="4" s="1"/>
  <c r="AL378" i="4"/>
  <c r="AO378" i="4" s="1"/>
  <c r="AL382" i="4"/>
  <c r="AO382" i="4" s="1"/>
  <c r="AL384" i="4"/>
  <c r="AO384" i="4" s="1"/>
  <c r="AL386" i="4"/>
  <c r="AL390" i="4"/>
  <c r="AL394" i="4"/>
  <c r="AL396" i="4"/>
  <c r="AO396" i="4" s="1"/>
  <c r="AL398" i="4"/>
  <c r="AO398" i="4" s="1"/>
  <c r="AL400" i="4"/>
  <c r="AO400" i="4" s="1"/>
  <c r="AL402" i="4"/>
  <c r="AO402" i="4" s="1"/>
  <c r="AL404" i="4"/>
  <c r="AO404" i="4" s="1"/>
  <c r="AL406" i="4"/>
  <c r="AD277" i="4"/>
  <c r="AE277" i="4"/>
  <c r="AI277" i="4" s="1"/>
  <c r="AH277" i="4"/>
  <c r="AC277" i="4"/>
  <c r="AG277" i="4" s="1"/>
  <c r="AD301" i="4"/>
  <c r="AH301" i="4" s="1"/>
  <c r="AI358" i="4"/>
  <c r="AE372" i="4"/>
  <c r="AI372" i="4" s="1"/>
  <c r="AI226" i="4"/>
  <c r="AL279" i="4"/>
  <c r="AM305" i="4"/>
  <c r="AC305" i="4"/>
  <c r="AG305" i="4" s="1"/>
  <c r="AL305" i="4" s="1"/>
  <c r="AO305" i="4" s="1"/>
  <c r="AM321" i="4"/>
  <c r="AC321" i="4"/>
  <c r="AG321" i="4" s="1"/>
  <c r="AL321" i="4" s="1"/>
  <c r="AO321" i="4" s="1"/>
  <c r="AC330" i="4"/>
  <c r="AG330" i="4" s="1"/>
  <c r="AE330" i="4"/>
  <c r="AI330" i="4" s="1"/>
  <c r="AD330" i="4"/>
  <c r="AH330" i="4" s="1"/>
  <c r="AM337" i="4"/>
  <c r="AO337" i="4" s="1"/>
  <c r="AC337" i="4"/>
  <c r="AG337" i="4" s="1"/>
  <c r="AL337" i="4" s="1"/>
  <c r="AL285" i="4"/>
  <c r="AO285" i="4" s="1"/>
  <c r="AL289" i="4"/>
  <c r="AC347" i="4"/>
  <c r="AG347" i="4" s="1"/>
  <c r="AH347" i="4"/>
  <c r="AE347" i="4"/>
  <c r="AI347" i="4" s="1"/>
  <c r="AD347" i="4"/>
  <c r="AG339" i="4"/>
  <c r="AM339" i="4"/>
  <c r="AO339" i="4" s="1"/>
  <c r="AO368" i="4"/>
  <c r="AL371" i="4"/>
  <c r="AC340" i="4"/>
  <c r="AG340" i="4" s="1"/>
  <c r="AH340" i="4"/>
  <c r="AE340" i="4"/>
  <c r="AI340" i="4" s="1"/>
  <c r="AD340" i="4"/>
  <c r="AL168" i="4"/>
  <c r="AO168" i="4" s="1"/>
  <c r="AL172" i="4"/>
  <c r="AO172" i="4" s="1"/>
  <c r="AL176" i="4"/>
  <c r="AO176" i="4" s="1"/>
  <c r="AL180" i="4"/>
  <c r="AL184" i="4"/>
  <c r="AD188" i="4"/>
  <c r="AH188" i="4" s="1"/>
  <c r="AE188" i="4"/>
  <c r="AI188" i="4" s="1"/>
  <c r="AC188" i="4"/>
  <c r="AG188" i="4" s="1"/>
  <c r="AM188" i="4"/>
  <c r="AE222" i="4"/>
  <c r="AI222" i="4" s="1"/>
  <c r="AD222" i="4"/>
  <c r="AH222" i="4" s="1"/>
  <c r="AC222" i="4"/>
  <c r="AG222" i="4" s="1"/>
  <c r="AL213" i="4"/>
  <c r="AO213" i="4" s="1"/>
  <c r="AG221" i="4"/>
  <c r="AM221" i="4"/>
  <c r="AO221" i="4" s="1"/>
  <c r="AE227" i="4"/>
  <c r="AI227" i="4" s="1"/>
  <c r="AD227" i="4"/>
  <c r="AH227" i="4" s="1"/>
  <c r="AC227" i="4"/>
  <c r="AG227" i="4" s="1"/>
  <c r="AL208" i="4"/>
  <c r="AO208" i="4" s="1"/>
  <c r="AC217" i="4"/>
  <c r="AG217" i="4" s="1"/>
  <c r="AL217" i="4" s="1"/>
  <c r="AO217" i="4" s="1"/>
  <c r="AC219" i="4"/>
  <c r="AG219" i="4" s="1"/>
  <c r="AL219" i="4" s="1"/>
  <c r="AO219" i="4" s="1"/>
  <c r="AM223" i="4"/>
  <c r="AO223" i="4" s="1"/>
  <c r="AE228" i="4"/>
  <c r="AI228" i="4" s="1"/>
  <c r="AC228" i="4"/>
  <c r="AG228" i="4" s="1"/>
  <c r="AD228" i="4"/>
  <c r="AH228" i="4" s="1"/>
  <c r="AM228" i="4"/>
  <c r="AM226" i="4"/>
  <c r="AI248" i="4"/>
  <c r="AD256" i="4"/>
  <c r="AH256" i="4" s="1"/>
  <c r="AE256" i="4"/>
  <c r="AI256" i="4" s="1"/>
  <c r="AC256" i="4"/>
  <c r="AG256" i="4" s="1"/>
  <c r="AI225" i="4"/>
  <c r="AM227" i="4"/>
  <c r="AM231" i="4"/>
  <c r="AA254" i="4"/>
  <c r="AE229" i="4"/>
  <c r="AI229" i="4" s="1"/>
  <c r="AC229" i="4"/>
  <c r="AG229" i="4" s="1"/>
  <c r="AD229" i="4"/>
  <c r="AH229" i="4"/>
  <c r="AA282" i="4"/>
  <c r="AO282" i="4" s="1"/>
  <c r="AE233" i="4"/>
  <c r="AI233" i="4" s="1"/>
  <c r="AM233" i="4"/>
  <c r="AD233" i="4"/>
  <c r="AH233" i="4"/>
  <c r="AC233" i="4"/>
  <c r="AG233" i="4" s="1"/>
  <c r="AE234" i="4"/>
  <c r="AI234" i="4" s="1"/>
  <c r="AM234" i="4"/>
  <c r="AD234" i="4"/>
  <c r="AH234" i="4" s="1"/>
  <c r="AC234" i="4"/>
  <c r="AG234" i="4" s="1"/>
  <c r="AE235" i="4"/>
  <c r="AI235" i="4" s="1"/>
  <c r="AM235" i="4"/>
  <c r="AD235" i="4"/>
  <c r="AH235" i="4"/>
  <c r="AC235" i="4"/>
  <c r="AG235" i="4" s="1"/>
  <c r="AE236" i="4"/>
  <c r="AI236" i="4" s="1"/>
  <c r="AM236" i="4"/>
  <c r="AD236" i="4"/>
  <c r="AH236" i="4" s="1"/>
  <c r="AC236" i="4"/>
  <c r="AG236" i="4" s="1"/>
  <c r="AE237" i="4"/>
  <c r="AI237" i="4" s="1"/>
  <c r="AM237" i="4"/>
  <c r="AD237" i="4"/>
  <c r="AH237" i="4"/>
  <c r="AC237" i="4"/>
  <c r="AG237" i="4" s="1"/>
  <c r="AE238" i="4"/>
  <c r="AI238" i="4" s="1"/>
  <c r="AM238" i="4"/>
  <c r="AD238" i="4"/>
  <c r="AH238" i="4" s="1"/>
  <c r="AC238" i="4"/>
  <c r="AG238" i="4" s="1"/>
  <c r="AE239" i="4"/>
  <c r="AI239" i="4" s="1"/>
  <c r="AM239" i="4"/>
  <c r="AD239" i="4"/>
  <c r="AH239" i="4"/>
  <c r="AC239" i="4"/>
  <c r="AG239" i="4" s="1"/>
  <c r="AL239" i="4" s="1"/>
  <c r="AE240" i="4"/>
  <c r="AI240" i="4" s="1"/>
  <c r="AM240" i="4"/>
  <c r="AD240" i="4"/>
  <c r="AH240" i="4"/>
  <c r="AC240" i="4"/>
  <c r="AG240" i="4" s="1"/>
  <c r="AE241" i="4"/>
  <c r="AI241" i="4" s="1"/>
  <c r="AM241" i="4"/>
  <c r="AD241" i="4"/>
  <c r="AH241" i="4" s="1"/>
  <c r="AC241" i="4"/>
  <c r="AG241" i="4" s="1"/>
  <c r="AE242" i="4"/>
  <c r="AI242" i="4" s="1"/>
  <c r="AM242" i="4"/>
  <c r="AD242" i="4"/>
  <c r="AH242" i="4" s="1"/>
  <c r="AC242" i="4"/>
  <c r="AG242" i="4" s="1"/>
  <c r="AE243" i="4"/>
  <c r="AI243" i="4" s="1"/>
  <c r="AM243" i="4"/>
  <c r="AD243" i="4"/>
  <c r="AH243" i="4"/>
  <c r="AC243" i="4"/>
  <c r="AG243" i="4" s="1"/>
  <c r="AL243" i="4" s="1"/>
  <c r="AE244" i="4"/>
  <c r="AI244" i="4" s="1"/>
  <c r="AM244" i="4"/>
  <c r="AD244" i="4"/>
  <c r="AH244" i="4"/>
  <c r="AC244" i="4"/>
  <c r="AG244" i="4" s="1"/>
  <c r="AE245" i="4"/>
  <c r="AI245" i="4" s="1"/>
  <c r="AM245" i="4"/>
  <c r="AD245" i="4"/>
  <c r="AH245" i="4"/>
  <c r="AC245" i="4"/>
  <c r="AG245" i="4" s="1"/>
  <c r="AE246" i="4"/>
  <c r="AI246" i="4" s="1"/>
  <c r="AM246" i="4"/>
  <c r="AD246" i="4"/>
  <c r="AH246" i="4" s="1"/>
  <c r="AC246" i="4"/>
  <c r="AG246" i="4" s="1"/>
  <c r="AE247" i="4"/>
  <c r="AI247" i="4" s="1"/>
  <c r="AD247" i="4"/>
  <c r="AH247" i="4" s="1"/>
  <c r="AM247" i="4"/>
  <c r="AC247" i="4"/>
  <c r="AG247" i="4" s="1"/>
  <c r="AD263" i="4"/>
  <c r="AH263" i="4" s="1"/>
  <c r="AE263" i="4"/>
  <c r="AI263" i="4" s="1"/>
  <c r="AM263" i="4"/>
  <c r="AC263" i="4"/>
  <c r="AG263" i="4" s="1"/>
  <c r="AM281" i="4"/>
  <c r="AM250" i="4"/>
  <c r="AM252" i="4"/>
  <c r="AC306" i="4"/>
  <c r="AG306" i="4" s="1"/>
  <c r="AE306" i="4"/>
  <c r="AI306" i="4" s="1"/>
  <c r="AD306" i="4"/>
  <c r="AH306" i="4" s="1"/>
  <c r="AM313" i="4"/>
  <c r="AC313" i="4"/>
  <c r="AG313" i="4" s="1"/>
  <c r="AL313" i="4" s="1"/>
  <c r="AC322" i="4"/>
  <c r="AG322" i="4" s="1"/>
  <c r="AE322" i="4"/>
  <c r="AI322" i="4" s="1"/>
  <c r="AD322" i="4"/>
  <c r="AH322" i="4" s="1"/>
  <c r="AM329" i="4"/>
  <c r="AC329" i="4"/>
  <c r="AG329" i="4" s="1"/>
  <c r="AM338" i="4"/>
  <c r="AO338" i="4" s="1"/>
  <c r="AC338" i="4"/>
  <c r="AG338" i="4" s="1"/>
  <c r="AE338" i="4"/>
  <c r="AI338" i="4" s="1"/>
  <c r="AD338" i="4"/>
  <c r="AH338" i="4" s="1"/>
  <c r="AO259" i="4"/>
  <c r="AL271" i="4"/>
  <c r="AM303" i="4"/>
  <c r="AG319" i="4"/>
  <c r="AM319" i="4"/>
  <c r="AM335" i="4"/>
  <c r="AC345" i="4"/>
  <c r="AG345" i="4" s="1"/>
  <c r="AE345" i="4"/>
  <c r="AI345" i="4" s="1"/>
  <c r="AD345" i="4"/>
  <c r="AH345" i="4" s="1"/>
  <c r="AC349" i="4"/>
  <c r="AG349" i="4" s="1"/>
  <c r="AE349" i="4"/>
  <c r="AD349" i="4"/>
  <c r="AH349" i="4" s="1"/>
  <c r="AI349" i="4"/>
  <c r="AC353" i="4"/>
  <c r="AG353" i="4" s="1"/>
  <c r="AE353" i="4"/>
  <c r="AI353" i="4"/>
  <c r="AD353" i="4"/>
  <c r="AH353" i="4" s="1"/>
  <c r="AC282" i="4"/>
  <c r="AG282" i="4" s="1"/>
  <c r="AL282" i="4" s="1"/>
  <c r="AM343" i="4"/>
  <c r="AE317" i="4"/>
  <c r="AI317" i="4" s="1"/>
  <c r="AE325" i="4"/>
  <c r="AI325" i="4" s="1"/>
  <c r="AC339" i="4"/>
  <c r="AE339" i="4"/>
  <c r="AI339" i="4" s="1"/>
  <c r="AD339" i="4"/>
  <c r="AH339" i="4" s="1"/>
  <c r="AM342" i="4"/>
  <c r="AA358" i="4"/>
  <c r="AE368" i="4"/>
  <c r="AI368" i="4" s="1"/>
  <c r="AD368" i="4"/>
  <c r="AH368" i="4" s="1"/>
  <c r="AC368" i="4"/>
  <c r="AG368" i="4" s="1"/>
  <c r="AA370" i="4"/>
  <c r="AO370" i="4" s="1"/>
  <c r="AA251" i="4"/>
  <c r="AI303" i="4"/>
  <c r="AI311" i="4"/>
  <c r="AI319" i="4"/>
  <c r="AI327" i="4"/>
  <c r="AI335" i="4"/>
  <c r="AM350" i="4"/>
  <c r="AO350" i="4" s="1"/>
  <c r="AM361" i="4"/>
  <c r="AI366" i="4"/>
  <c r="AE364" i="4"/>
  <c r="AI364" i="4" s="1"/>
  <c r="AD364" i="4"/>
  <c r="AH364" i="4" s="1"/>
  <c r="AC364" i="4"/>
  <c r="AG364" i="4" s="1"/>
  <c r="AL364" i="4" s="1"/>
  <c r="AC343" i="4"/>
  <c r="AG343" i="4" s="1"/>
  <c r="AL343" i="4" s="1"/>
  <c r="AO343" i="4" s="1"/>
  <c r="AE343" i="4"/>
  <c r="AI343" i="4"/>
  <c r="AD343" i="4"/>
  <c r="AH343" i="4" s="1"/>
  <c r="AM356" i="4"/>
  <c r="AM364" i="4"/>
  <c r="AM349" i="4"/>
  <c r="AO349" i="4" s="1"/>
  <c r="AI370" i="4"/>
  <c r="X166" i="5"/>
  <c r="W166" i="5"/>
  <c r="Z166" i="5" s="1"/>
  <c r="T166" i="5"/>
  <c r="S166" i="5"/>
  <c r="P166" i="5"/>
  <c r="N166" i="5"/>
  <c r="X165" i="5"/>
  <c r="W165" i="5"/>
  <c r="T165" i="5"/>
  <c r="S165" i="5"/>
  <c r="P165" i="5"/>
  <c r="N165" i="5"/>
  <c r="X164" i="5"/>
  <c r="W164" i="5"/>
  <c r="Z164" i="5" s="1"/>
  <c r="T164" i="5"/>
  <c r="S164" i="5"/>
  <c r="P164" i="5"/>
  <c r="N164" i="5"/>
  <c r="X163" i="5"/>
  <c r="W163" i="5"/>
  <c r="T163" i="5"/>
  <c r="S163" i="5"/>
  <c r="P163" i="5"/>
  <c r="N163" i="5"/>
  <c r="X162" i="5"/>
  <c r="W162" i="5"/>
  <c r="Z162" i="5" s="1"/>
  <c r="T162" i="5"/>
  <c r="S162" i="5"/>
  <c r="P162" i="5"/>
  <c r="N162" i="5"/>
  <c r="X161" i="5"/>
  <c r="W161" i="5"/>
  <c r="T161" i="5"/>
  <c r="S161" i="5"/>
  <c r="P161" i="5"/>
  <c r="N161" i="5"/>
  <c r="X160" i="5"/>
  <c r="W160" i="5"/>
  <c r="Z160" i="5" s="1"/>
  <c r="T160" i="5"/>
  <c r="S160" i="5"/>
  <c r="P160" i="5"/>
  <c r="N160" i="5"/>
  <c r="X159" i="5"/>
  <c r="W159" i="5"/>
  <c r="T159" i="5"/>
  <c r="S159" i="5"/>
  <c r="P159" i="5"/>
  <c r="N159" i="5"/>
  <c r="X158" i="5"/>
  <c r="W158" i="5"/>
  <c r="Z158" i="5" s="1"/>
  <c r="T158" i="5"/>
  <c r="S158" i="5"/>
  <c r="P158" i="5"/>
  <c r="N158" i="5"/>
  <c r="X157" i="5"/>
  <c r="W157" i="5"/>
  <c r="T157" i="5"/>
  <c r="S157" i="5"/>
  <c r="P157" i="5"/>
  <c r="N157" i="5"/>
  <c r="X156" i="5"/>
  <c r="W156" i="5"/>
  <c r="Z156" i="5" s="1"/>
  <c r="T156" i="5"/>
  <c r="S156" i="5"/>
  <c r="P156" i="5"/>
  <c r="N156" i="5"/>
  <c r="X155" i="5"/>
  <c r="W155" i="5"/>
  <c r="T155" i="5"/>
  <c r="V155" i="5" s="1"/>
  <c r="S155" i="5"/>
  <c r="P155" i="5"/>
  <c r="N155" i="5"/>
  <c r="X154" i="5"/>
  <c r="W154" i="5"/>
  <c r="T154" i="5"/>
  <c r="S154" i="5"/>
  <c r="P154" i="5"/>
  <c r="N154" i="5"/>
  <c r="X153" i="5"/>
  <c r="W153" i="5"/>
  <c r="T153" i="5"/>
  <c r="S153" i="5"/>
  <c r="P153" i="5"/>
  <c r="N153" i="5"/>
  <c r="X152" i="5"/>
  <c r="W152" i="5"/>
  <c r="T152" i="5"/>
  <c r="S152" i="5"/>
  <c r="P152" i="5"/>
  <c r="N152" i="5"/>
  <c r="X151" i="5"/>
  <c r="W151" i="5"/>
  <c r="T151" i="5"/>
  <c r="S151" i="5"/>
  <c r="P151" i="5"/>
  <c r="N151" i="5"/>
  <c r="X150" i="5"/>
  <c r="V150" i="5" s="1"/>
  <c r="W150" i="5"/>
  <c r="Z150" i="5" s="1"/>
  <c r="T150" i="5"/>
  <c r="S150" i="5"/>
  <c r="P150" i="5"/>
  <c r="N150" i="5"/>
  <c r="X149" i="5"/>
  <c r="W149" i="5"/>
  <c r="T149" i="5"/>
  <c r="V149" i="5" s="1"/>
  <c r="S149" i="5"/>
  <c r="P149" i="5"/>
  <c r="N149" i="5"/>
  <c r="X148" i="5"/>
  <c r="W148" i="5"/>
  <c r="Z148" i="5" s="1"/>
  <c r="T148" i="5"/>
  <c r="S148" i="5"/>
  <c r="P148" i="5"/>
  <c r="N148" i="5"/>
  <c r="X147" i="5"/>
  <c r="W147" i="5"/>
  <c r="T147" i="5"/>
  <c r="S147" i="5"/>
  <c r="P147" i="5"/>
  <c r="N147" i="5"/>
  <c r="X146" i="5"/>
  <c r="V146" i="5" s="1"/>
  <c r="W146" i="5"/>
  <c r="Z146" i="5" s="1"/>
  <c r="T146" i="5"/>
  <c r="S146" i="5"/>
  <c r="P146" i="5"/>
  <c r="N146" i="5"/>
  <c r="X145" i="5"/>
  <c r="W145" i="5"/>
  <c r="T145" i="5"/>
  <c r="S145" i="5"/>
  <c r="P145" i="5"/>
  <c r="N145" i="5"/>
  <c r="X144" i="5"/>
  <c r="W144" i="5"/>
  <c r="T144" i="5"/>
  <c r="S144" i="5"/>
  <c r="P144" i="5"/>
  <c r="N144" i="5"/>
  <c r="X143" i="5"/>
  <c r="W143" i="5"/>
  <c r="T143" i="5"/>
  <c r="S143" i="5"/>
  <c r="P143" i="5"/>
  <c r="N143" i="5"/>
  <c r="X142" i="5"/>
  <c r="W142" i="5"/>
  <c r="T142" i="5"/>
  <c r="S142" i="5"/>
  <c r="P142" i="5"/>
  <c r="N142" i="5"/>
  <c r="X141" i="5"/>
  <c r="W141" i="5"/>
  <c r="T141" i="5"/>
  <c r="V141" i="5" s="1"/>
  <c r="S141" i="5"/>
  <c r="P141" i="5"/>
  <c r="N141" i="5"/>
  <c r="X140" i="5"/>
  <c r="V140" i="5" s="1"/>
  <c r="W140" i="5"/>
  <c r="T140" i="5"/>
  <c r="S140" i="5"/>
  <c r="AA140" i="5" s="1"/>
  <c r="P140" i="5"/>
  <c r="N140" i="5"/>
  <c r="X139" i="5"/>
  <c r="W139" i="5"/>
  <c r="T139" i="5"/>
  <c r="S139" i="5"/>
  <c r="P139" i="5"/>
  <c r="N139" i="5"/>
  <c r="X138" i="5"/>
  <c r="V138" i="5" s="1"/>
  <c r="W138" i="5"/>
  <c r="T138" i="5"/>
  <c r="S138" i="5"/>
  <c r="P138" i="5"/>
  <c r="N138" i="5"/>
  <c r="X137" i="5"/>
  <c r="W137" i="5"/>
  <c r="T137" i="5"/>
  <c r="S137" i="5"/>
  <c r="P137" i="5"/>
  <c r="N137" i="5"/>
  <c r="X136" i="5"/>
  <c r="W136" i="5"/>
  <c r="T136" i="5"/>
  <c r="S136" i="5"/>
  <c r="P136" i="5"/>
  <c r="N136" i="5"/>
  <c r="X135" i="5"/>
  <c r="W135" i="5"/>
  <c r="T135" i="5"/>
  <c r="S135" i="5"/>
  <c r="P135" i="5"/>
  <c r="N135" i="5"/>
  <c r="X134" i="5"/>
  <c r="W134" i="5"/>
  <c r="T134" i="5"/>
  <c r="S134" i="5"/>
  <c r="P134" i="5"/>
  <c r="N134" i="5"/>
  <c r="X133" i="5"/>
  <c r="W133" i="5"/>
  <c r="T133" i="5"/>
  <c r="S133" i="5"/>
  <c r="P133" i="5"/>
  <c r="N133" i="5"/>
  <c r="X132" i="5"/>
  <c r="W132" i="5"/>
  <c r="T132" i="5"/>
  <c r="S132" i="5"/>
  <c r="AA132" i="5" s="1"/>
  <c r="P132" i="5"/>
  <c r="N132" i="5"/>
  <c r="X131" i="5"/>
  <c r="W131" i="5"/>
  <c r="Z131" i="5" s="1"/>
  <c r="T131" i="5"/>
  <c r="S131" i="5"/>
  <c r="P131" i="5"/>
  <c r="N131" i="5"/>
  <c r="X130" i="5"/>
  <c r="W130" i="5"/>
  <c r="T130" i="5"/>
  <c r="S130" i="5"/>
  <c r="AA130" i="5" s="1"/>
  <c r="P130" i="5"/>
  <c r="N130" i="5"/>
  <c r="X129" i="5"/>
  <c r="W129" i="5"/>
  <c r="Z129" i="5" s="1"/>
  <c r="T129" i="5"/>
  <c r="S129" i="5"/>
  <c r="P129" i="5"/>
  <c r="N129" i="5"/>
  <c r="X128" i="5"/>
  <c r="W128" i="5"/>
  <c r="T128" i="5"/>
  <c r="S128" i="5"/>
  <c r="AA128" i="5" s="1"/>
  <c r="P128" i="5"/>
  <c r="N128" i="5"/>
  <c r="X127" i="5"/>
  <c r="W127" i="5"/>
  <c r="Z127" i="5" s="1"/>
  <c r="T127" i="5"/>
  <c r="S127" i="5"/>
  <c r="P127" i="5"/>
  <c r="N127" i="5"/>
  <c r="X126" i="5"/>
  <c r="W126" i="5"/>
  <c r="T126" i="5"/>
  <c r="S126" i="5"/>
  <c r="AA126" i="5" s="1"/>
  <c r="P126" i="5"/>
  <c r="N126" i="5"/>
  <c r="X125" i="5"/>
  <c r="W125" i="5"/>
  <c r="Z125" i="5" s="1"/>
  <c r="T125" i="5"/>
  <c r="S125" i="5"/>
  <c r="P125" i="5"/>
  <c r="N125" i="5"/>
  <c r="X124" i="5"/>
  <c r="W124" i="5"/>
  <c r="T124" i="5"/>
  <c r="S124" i="5"/>
  <c r="AA124" i="5" s="1"/>
  <c r="P124" i="5"/>
  <c r="N124" i="5"/>
  <c r="X123" i="5"/>
  <c r="W123" i="5"/>
  <c r="Z123" i="5" s="1"/>
  <c r="T123" i="5"/>
  <c r="S123" i="5"/>
  <c r="P123" i="5"/>
  <c r="N123" i="5"/>
  <c r="X122" i="5"/>
  <c r="W122" i="5"/>
  <c r="T122" i="5"/>
  <c r="S122" i="5"/>
  <c r="AA122" i="5" s="1"/>
  <c r="P122" i="5"/>
  <c r="N122" i="5"/>
  <c r="X121" i="5"/>
  <c r="W121" i="5"/>
  <c r="Z121" i="5" s="1"/>
  <c r="T121" i="5"/>
  <c r="S121" i="5"/>
  <c r="P121" i="5"/>
  <c r="N121" i="5"/>
  <c r="X120" i="5"/>
  <c r="W120" i="5"/>
  <c r="T120" i="5"/>
  <c r="S120" i="5"/>
  <c r="AA120" i="5" s="1"/>
  <c r="P120" i="5"/>
  <c r="N120" i="5"/>
  <c r="X119" i="5"/>
  <c r="W119" i="5"/>
  <c r="Z119" i="5" s="1"/>
  <c r="T119" i="5"/>
  <c r="S119" i="5"/>
  <c r="P119" i="5"/>
  <c r="N119" i="5"/>
  <c r="X118" i="5"/>
  <c r="W118" i="5"/>
  <c r="T118" i="5"/>
  <c r="S118" i="5"/>
  <c r="AA118" i="5" s="1"/>
  <c r="P118" i="5"/>
  <c r="N118" i="5"/>
  <c r="X117" i="5"/>
  <c r="W117" i="5"/>
  <c r="Z117" i="5" s="1"/>
  <c r="T117" i="5"/>
  <c r="S117" i="5"/>
  <c r="P117" i="5"/>
  <c r="N117" i="5"/>
  <c r="X116" i="5"/>
  <c r="W116" i="5"/>
  <c r="T116" i="5"/>
  <c r="S116" i="5"/>
  <c r="AA116" i="5" s="1"/>
  <c r="P116" i="5"/>
  <c r="N116" i="5"/>
  <c r="X115" i="5"/>
  <c r="W115" i="5"/>
  <c r="Z115" i="5" s="1"/>
  <c r="T115" i="5"/>
  <c r="S115" i="5"/>
  <c r="P115" i="5"/>
  <c r="N115" i="5"/>
  <c r="X114" i="5"/>
  <c r="W114" i="5"/>
  <c r="Z114" i="5" s="1"/>
  <c r="U114" i="5"/>
  <c r="T114" i="5"/>
  <c r="V114" i="5" s="1"/>
  <c r="S114" i="5"/>
  <c r="AA114" i="5" s="1"/>
  <c r="P114" i="5"/>
  <c r="N114" i="5"/>
  <c r="X113" i="5"/>
  <c r="W113" i="5"/>
  <c r="T113" i="5"/>
  <c r="S113" i="5"/>
  <c r="P113" i="5"/>
  <c r="N113" i="5"/>
  <c r="X112" i="5"/>
  <c r="W112" i="5"/>
  <c r="T112" i="5"/>
  <c r="S112" i="5"/>
  <c r="P112" i="5"/>
  <c r="N112" i="5"/>
  <c r="X111" i="5"/>
  <c r="W111" i="5"/>
  <c r="T111" i="5"/>
  <c r="S111" i="5"/>
  <c r="P111" i="5"/>
  <c r="N111" i="5"/>
  <c r="X110" i="5"/>
  <c r="W110" i="5"/>
  <c r="T110" i="5"/>
  <c r="S110" i="5"/>
  <c r="P110" i="5"/>
  <c r="N110" i="5"/>
  <c r="X109" i="5"/>
  <c r="W109" i="5"/>
  <c r="T109" i="5"/>
  <c r="S109" i="5"/>
  <c r="P109" i="5"/>
  <c r="N109" i="5"/>
  <c r="X108" i="5"/>
  <c r="W108" i="5"/>
  <c r="T108" i="5"/>
  <c r="S108" i="5"/>
  <c r="P108" i="5"/>
  <c r="N108" i="5"/>
  <c r="X107" i="5"/>
  <c r="W107" i="5"/>
  <c r="T107" i="5"/>
  <c r="S107" i="5"/>
  <c r="P107" i="5"/>
  <c r="N107" i="5"/>
  <c r="X106" i="5"/>
  <c r="W106" i="5"/>
  <c r="T106" i="5"/>
  <c r="S106" i="5"/>
  <c r="P106" i="5"/>
  <c r="N106" i="5"/>
  <c r="X105" i="5"/>
  <c r="W105" i="5"/>
  <c r="T105" i="5"/>
  <c r="S105" i="5"/>
  <c r="P105" i="5"/>
  <c r="N105" i="5"/>
  <c r="X104" i="5"/>
  <c r="W104" i="5"/>
  <c r="T104" i="5"/>
  <c r="S104" i="5"/>
  <c r="P104" i="5"/>
  <c r="N104" i="5"/>
  <c r="X103" i="5"/>
  <c r="W103" i="5"/>
  <c r="T103" i="5"/>
  <c r="S103" i="5"/>
  <c r="P103" i="5"/>
  <c r="N103" i="5"/>
  <c r="X102" i="5"/>
  <c r="W102" i="5"/>
  <c r="T102" i="5"/>
  <c r="S102" i="5"/>
  <c r="P102" i="5"/>
  <c r="N102" i="5"/>
  <c r="X101" i="5"/>
  <c r="W101" i="5"/>
  <c r="T101" i="5"/>
  <c r="V101" i="5" s="1"/>
  <c r="S101" i="5"/>
  <c r="P101" i="5"/>
  <c r="N101" i="5"/>
  <c r="X100" i="5"/>
  <c r="W100" i="5"/>
  <c r="T100" i="5"/>
  <c r="S100" i="5"/>
  <c r="P100" i="5"/>
  <c r="N100" i="5"/>
  <c r="X99" i="5"/>
  <c r="W99" i="5"/>
  <c r="T99" i="5"/>
  <c r="S99" i="5"/>
  <c r="P99" i="5"/>
  <c r="N99" i="5"/>
  <c r="X98" i="5"/>
  <c r="W98" i="5"/>
  <c r="T98" i="5"/>
  <c r="S98" i="5"/>
  <c r="P98" i="5"/>
  <c r="N98" i="5"/>
  <c r="X97" i="5"/>
  <c r="W97" i="5"/>
  <c r="T97" i="5"/>
  <c r="S97" i="5"/>
  <c r="P97" i="5"/>
  <c r="N97" i="5"/>
  <c r="X96" i="5"/>
  <c r="V96" i="5" s="1"/>
  <c r="W96" i="5"/>
  <c r="Z96" i="5" s="1"/>
  <c r="T96" i="5"/>
  <c r="S96" i="5"/>
  <c r="P96" i="5"/>
  <c r="N96" i="5"/>
  <c r="X95" i="5"/>
  <c r="W95" i="5"/>
  <c r="T95" i="5"/>
  <c r="S95" i="5"/>
  <c r="P95" i="5"/>
  <c r="N95" i="5"/>
  <c r="X94" i="5"/>
  <c r="W94" i="5"/>
  <c r="Z94" i="5" s="1"/>
  <c r="T94" i="5"/>
  <c r="S94" i="5"/>
  <c r="P94" i="5"/>
  <c r="N94" i="5"/>
  <c r="X93" i="5"/>
  <c r="W93" i="5"/>
  <c r="T93" i="5"/>
  <c r="S93" i="5"/>
  <c r="P93" i="5"/>
  <c r="N93" i="5"/>
  <c r="X92" i="5"/>
  <c r="W92" i="5"/>
  <c r="Z92" i="5" s="1"/>
  <c r="T92" i="5"/>
  <c r="S92" i="5"/>
  <c r="P92" i="5"/>
  <c r="N92" i="5"/>
  <c r="X91" i="5"/>
  <c r="W91" i="5"/>
  <c r="T91" i="5"/>
  <c r="S91" i="5"/>
  <c r="P91" i="5"/>
  <c r="N91" i="5"/>
  <c r="X90" i="5"/>
  <c r="W90" i="5"/>
  <c r="Z90" i="5" s="1"/>
  <c r="T90" i="5"/>
  <c r="S90" i="5"/>
  <c r="P90" i="5"/>
  <c r="N90" i="5"/>
  <c r="X89" i="5"/>
  <c r="W89" i="5"/>
  <c r="T89" i="5"/>
  <c r="S89" i="5"/>
  <c r="P89" i="5"/>
  <c r="N89" i="5"/>
  <c r="X88" i="5"/>
  <c r="W88" i="5"/>
  <c r="Z88" i="5" s="1"/>
  <c r="T88" i="5"/>
  <c r="S88" i="5"/>
  <c r="P88" i="5"/>
  <c r="N88" i="5"/>
  <c r="X87" i="5"/>
  <c r="W87" i="5"/>
  <c r="T87" i="5"/>
  <c r="V87" i="5" s="1"/>
  <c r="S87" i="5"/>
  <c r="P87" i="5"/>
  <c r="N87" i="5"/>
  <c r="X86" i="5"/>
  <c r="V86" i="5" s="1"/>
  <c r="W86" i="5"/>
  <c r="Z86" i="5" s="1"/>
  <c r="T86" i="5"/>
  <c r="S86" i="5"/>
  <c r="P86" i="5"/>
  <c r="N86" i="5"/>
  <c r="X85" i="5"/>
  <c r="W85" i="5"/>
  <c r="T85" i="5"/>
  <c r="S85" i="5"/>
  <c r="P85" i="5"/>
  <c r="N85" i="5"/>
  <c r="X84" i="5"/>
  <c r="W84" i="5"/>
  <c r="Z84" i="5" s="1"/>
  <c r="T84" i="5"/>
  <c r="S84" i="5"/>
  <c r="P84" i="5"/>
  <c r="N84" i="5"/>
  <c r="X83" i="5"/>
  <c r="W83" i="5"/>
  <c r="T83" i="5"/>
  <c r="S83" i="5"/>
  <c r="P83" i="5"/>
  <c r="N83" i="5"/>
  <c r="X82" i="5"/>
  <c r="W82" i="5"/>
  <c r="Z82" i="5" s="1"/>
  <c r="T82" i="5"/>
  <c r="S82" i="5"/>
  <c r="AA82" i="5" s="1"/>
  <c r="P82" i="5"/>
  <c r="N82" i="5"/>
  <c r="X81" i="5"/>
  <c r="W81" i="5"/>
  <c r="Z81" i="5" s="1"/>
  <c r="T81" i="5"/>
  <c r="V81" i="5" s="1"/>
  <c r="S81" i="5"/>
  <c r="P81" i="5"/>
  <c r="N81" i="5"/>
  <c r="X80" i="5"/>
  <c r="W80" i="5"/>
  <c r="T80" i="5"/>
  <c r="S80" i="5"/>
  <c r="P80" i="5"/>
  <c r="N80" i="5"/>
  <c r="X79" i="5"/>
  <c r="W79" i="5"/>
  <c r="T79" i="5"/>
  <c r="S79" i="5"/>
  <c r="P79" i="5"/>
  <c r="N79" i="5"/>
  <c r="X78" i="5"/>
  <c r="W78" i="5"/>
  <c r="T78" i="5"/>
  <c r="S78" i="5"/>
  <c r="P78" i="5"/>
  <c r="N78" i="5"/>
  <c r="X77" i="5"/>
  <c r="W77" i="5"/>
  <c r="T77" i="5"/>
  <c r="S77" i="5"/>
  <c r="P77" i="5"/>
  <c r="N77" i="5"/>
  <c r="X76" i="5"/>
  <c r="W76" i="5"/>
  <c r="T76" i="5"/>
  <c r="S76" i="5"/>
  <c r="P76" i="5"/>
  <c r="N76" i="5"/>
  <c r="X75" i="5"/>
  <c r="W75" i="5"/>
  <c r="T75" i="5"/>
  <c r="S75" i="5"/>
  <c r="P75" i="5"/>
  <c r="N75" i="5"/>
  <c r="X74" i="5"/>
  <c r="W74" i="5"/>
  <c r="T74" i="5"/>
  <c r="S74" i="5"/>
  <c r="P74" i="5"/>
  <c r="N74" i="5"/>
  <c r="X73" i="5"/>
  <c r="W73" i="5"/>
  <c r="T73" i="5"/>
  <c r="S73" i="5"/>
  <c r="P73" i="5"/>
  <c r="N73" i="5"/>
  <c r="X72" i="5"/>
  <c r="W72" i="5"/>
  <c r="T72" i="5"/>
  <c r="S72" i="5"/>
  <c r="P72" i="5"/>
  <c r="N72" i="5"/>
  <c r="X71" i="5"/>
  <c r="W71" i="5"/>
  <c r="T71" i="5"/>
  <c r="S71" i="5"/>
  <c r="P71" i="5"/>
  <c r="N71" i="5"/>
  <c r="X70" i="5"/>
  <c r="W70" i="5"/>
  <c r="T70" i="5"/>
  <c r="V70" i="5" s="1"/>
  <c r="S70" i="5"/>
  <c r="P70" i="5"/>
  <c r="N70" i="5"/>
  <c r="X69" i="5"/>
  <c r="V69" i="5" s="1"/>
  <c r="W69" i="5"/>
  <c r="Z69" i="5" s="1"/>
  <c r="T69" i="5"/>
  <c r="S69" i="5"/>
  <c r="P69" i="5"/>
  <c r="N69" i="5"/>
  <c r="X68" i="5"/>
  <c r="W68" i="5"/>
  <c r="T68" i="5"/>
  <c r="V68" i="5" s="1"/>
  <c r="S68" i="5"/>
  <c r="P68" i="5"/>
  <c r="N68" i="5"/>
  <c r="X67" i="5"/>
  <c r="W67" i="5"/>
  <c r="Z67" i="5" s="1"/>
  <c r="T67" i="5"/>
  <c r="S67" i="5"/>
  <c r="P67" i="5"/>
  <c r="N67" i="5"/>
  <c r="X66" i="5"/>
  <c r="W66" i="5"/>
  <c r="Z66" i="5" s="1"/>
  <c r="V66" i="5"/>
  <c r="T66" i="5"/>
  <c r="S66" i="5"/>
  <c r="AA66" i="5" s="1"/>
  <c r="P66" i="5"/>
  <c r="N66" i="5"/>
  <c r="X65" i="5"/>
  <c r="W65" i="5"/>
  <c r="T65" i="5"/>
  <c r="S65" i="5"/>
  <c r="P65" i="5"/>
  <c r="N65" i="5"/>
  <c r="X64" i="5"/>
  <c r="V64" i="5" s="1"/>
  <c r="W64" i="5"/>
  <c r="Z64" i="5" s="1"/>
  <c r="T64" i="5"/>
  <c r="S64" i="5"/>
  <c r="P64" i="5"/>
  <c r="N64" i="5"/>
  <c r="X63" i="5"/>
  <c r="W63" i="5"/>
  <c r="T63" i="5"/>
  <c r="V63" i="5" s="1"/>
  <c r="S63" i="5"/>
  <c r="P63" i="5"/>
  <c r="N63" i="5"/>
  <c r="X62" i="5"/>
  <c r="W62" i="5"/>
  <c r="Z62" i="5" s="1"/>
  <c r="T62" i="5"/>
  <c r="S62" i="5"/>
  <c r="P62" i="5"/>
  <c r="N62" i="5"/>
  <c r="X61" i="5"/>
  <c r="W61" i="5"/>
  <c r="Z61" i="5" s="1"/>
  <c r="V61" i="5"/>
  <c r="T61" i="5"/>
  <c r="S61" i="5"/>
  <c r="AA61" i="5" s="1"/>
  <c r="P61" i="5"/>
  <c r="N61" i="5"/>
  <c r="X60" i="5"/>
  <c r="W60" i="5"/>
  <c r="T60" i="5"/>
  <c r="V60" i="5" s="1"/>
  <c r="S60" i="5"/>
  <c r="P60" i="5"/>
  <c r="N60" i="5"/>
  <c r="X59" i="5"/>
  <c r="W59" i="5"/>
  <c r="T59" i="5"/>
  <c r="S59" i="5"/>
  <c r="AA59" i="5" s="1"/>
  <c r="P59" i="5"/>
  <c r="N59" i="5"/>
  <c r="X58" i="5"/>
  <c r="W58" i="5"/>
  <c r="T58" i="5"/>
  <c r="S58" i="5"/>
  <c r="P58" i="5"/>
  <c r="N58" i="5"/>
  <c r="X57" i="5"/>
  <c r="W57" i="5"/>
  <c r="T57" i="5"/>
  <c r="S57" i="5"/>
  <c r="P57" i="5"/>
  <c r="N57" i="5"/>
  <c r="X56" i="5"/>
  <c r="W56" i="5"/>
  <c r="T56" i="5"/>
  <c r="V56" i="5" s="1"/>
  <c r="S56" i="5"/>
  <c r="P56" i="5"/>
  <c r="N56" i="5"/>
  <c r="X55" i="5"/>
  <c r="W55" i="5"/>
  <c r="Z55" i="5" s="1"/>
  <c r="T55" i="5"/>
  <c r="S55" i="5"/>
  <c r="P55" i="5"/>
  <c r="N55" i="5"/>
  <c r="X54" i="5"/>
  <c r="W54" i="5"/>
  <c r="T54" i="5"/>
  <c r="S54" i="5"/>
  <c r="P54" i="5"/>
  <c r="N54" i="5"/>
  <c r="X53" i="5"/>
  <c r="W53" i="5"/>
  <c r="Z53" i="5" s="1"/>
  <c r="T53" i="5"/>
  <c r="S53" i="5"/>
  <c r="P53" i="5"/>
  <c r="N53" i="5"/>
  <c r="X52" i="5"/>
  <c r="W52" i="5"/>
  <c r="T52" i="5"/>
  <c r="S52" i="5"/>
  <c r="P52" i="5"/>
  <c r="N52" i="5"/>
  <c r="X51" i="5"/>
  <c r="W51" i="5"/>
  <c r="Z51" i="5" s="1"/>
  <c r="T51" i="5"/>
  <c r="S51" i="5"/>
  <c r="P51" i="5"/>
  <c r="N51" i="5"/>
  <c r="X50" i="5"/>
  <c r="W50" i="5"/>
  <c r="T50" i="5"/>
  <c r="S50" i="5"/>
  <c r="P50" i="5"/>
  <c r="N50" i="5"/>
  <c r="X49" i="5"/>
  <c r="V49" i="5" s="1"/>
  <c r="W49" i="5"/>
  <c r="Z49" i="5" s="1"/>
  <c r="T49" i="5"/>
  <c r="S49" i="5"/>
  <c r="P49" i="5"/>
  <c r="N49" i="5"/>
  <c r="X48" i="5"/>
  <c r="W48" i="5"/>
  <c r="T48" i="5"/>
  <c r="S48" i="5"/>
  <c r="P48" i="5"/>
  <c r="N48" i="5"/>
  <c r="X47" i="5"/>
  <c r="W47" i="5"/>
  <c r="Z47" i="5" s="1"/>
  <c r="T47" i="5"/>
  <c r="S47" i="5"/>
  <c r="P47" i="5"/>
  <c r="N47" i="5"/>
  <c r="X46" i="5"/>
  <c r="W46" i="5"/>
  <c r="T46" i="5"/>
  <c r="S46" i="5"/>
  <c r="P46" i="5"/>
  <c r="N46" i="5"/>
  <c r="X45" i="5"/>
  <c r="W45" i="5"/>
  <c r="Z45" i="5" s="1"/>
  <c r="T45" i="5"/>
  <c r="S45" i="5"/>
  <c r="P45" i="5"/>
  <c r="N45" i="5"/>
  <c r="X44" i="5"/>
  <c r="W44" i="5"/>
  <c r="T44" i="5"/>
  <c r="S44" i="5"/>
  <c r="P44" i="5"/>
  <c r="N44" i="5"/>
  <c r="X43" i="5"/>
  <c r="W43" i="5"/>
  <c r="Z43" i="5" s="1"/>
  <c r="T43" i="5"/>
  <c r="S43" i="5"/>
  <c r="P43" i="5"/>
  <c r="N43" i="5"/>
  <c r="X42" i="5"/>
  <c r="W42" i="5"/>
  <c r="T42" i="5"/>
  <c r="S42" i="5"/>
  <c r="P42" i="5"/>
  <c r="N42" i="5"/>
  <c r="X41" i="5"/>
  <c r="W41" i="5"/>
  <c r="Z41" i="5" s="1"/>
  <c r="T41" i="5"/>
  <c r="S41" i="5"/>
  <c r="P41" i="5"/>
  <c r="N41" i="5"/>
  <c r="X40" i="5"/>
  <c r="W40" i="5"/>
  <c r="T40" i="5"/>
  <c r="V40" i="5" s="1"/>
  <c r="S40" i="5"/>
  <c r="P40" i="5"/>
  <c r="N40" i="5"/>
  <c r="X39" i="5"/>
  <c r="V39" i="5" s="1"/>
  <c r="W39" i="5"/>
  <c r="T39" i="5"/>
  <c r="S39" i="5"/>
  <c r="AA39" i="5" s="1"/>
  <c r="P39" i="5"/>
  <c r="N39" i="5"/>
  <c r="X38" i="5"/>
  <c r="W38" i="5"/>
  <c r="T38" i="5"/>
  <c r="S38" i="5"/>
  <c r="P38" i="5"/>
  <c r="N38" i="5"/>
  <c r="X37" i="5"/>
  <c r="W37" i="5"/>
  <c r="T37" i="5"/>
  <c r="S37" i="5"/>
  <c r="AA37" i="5" s="1"/>
  <c r="P37" i="5"/>
  <c r="N37" i="5"/>
  <c r="X36" i="5"/>
  <c r="W36" i="5"/>
  <c r="T36" i="5"/>
  <c r="S36" i="5"/>
  <c r="P36" i="5"/>
  <c r="N36" i="5"/>
  <c r="X35" i="5"/>
  <c r="W35" i="5"/>
  <c r="T35" i="5"/>
  <c r="S35" i="5"/>
  <c r="AA35" i="5" s="1"/>
  <c r="P35" i="5"/>
  <c r="N35" i="5"/>
  <c r="X34" i="5"/>
  <c r="W34" i="5"/>
  <c r="T34" i="5"/>
  <c r="S34" i="5"/>
  <c r="P34" i="5"/>
  <c r="N34" i="5"/>
  <c r="X33" i="5"/>
  <c r="W33" i="5"/>
  <c r="T33" i="5"/>
  <c r="S33" i="5"/>
  <c r="AA33" i="5" s="1"/>
  <c r="P33" i="5"/>
  <c r="N33" i="5"/>
  <c r="X32" i="5"/>
  <c r="W32" i="5"/>
  <c r="T32" i="5"/>
  <c r="S32" i="5"/>
  <c r="P32" i="5"/>
  <c r="N32" i="5"/>
  <c r="X31" i="5"/>
  <c r="V31" i="5" s="1"/>
  <c r="W31" i="5"/>
  <c r="T31" i="5"/>
  <c r="S31" i="5"/>
  <c r="AA31" i="5" s="1"/>
  <c r="P31" i="5"/>
  <c r="N31" i="5"/>
  <c r="X30" i="5"/>
  <c r="W30" i="5"/>
  <c r="Z30" i="5" s="1"/>
  <c r="U30" i="5"/>
  <c r="T30" i="5"/>
  <c r="S30" i="5"/>
  <c r="P30" i="5"/>
  <c r="N30" i="5"/>
  <c r="X29" i="5"/>
  <c r="W29" i="5"/>
  <c r="T29" i="5"/>
  <c r="S29" i="5"/>
  <c r="P29" i="5"/>
  <c r="N29" i="5"/>
  <c r="X28" i="5"/>
  <c r="V28" i="5" s="1"/>
  <c r="W28" i="5"/>
  <c r="T28" i="5"/>
  <c r="S28" i="5"/>
  <c r="P28" i="5"/>
  <c r="N28" i="5"/>
  <c r="X27" i="5"/>
  <c r="W27" i="5"/>
  <c r="T27" i="5"/>
  <c r="S27" i="5"/>
  <c r="P27" i="5"/>
  <c r="N27" i="5"/>
  <c r="X26" i="5"/>
  <c r="U26" i="5" s="1"/>
  <c r="W26" i="5"/>
  <c r="T26" i="5"/>
  <c r="S26" i="5"/>
  <c r="P26" i="5"/>
  <c r="N26" i="5"/>
  <c r="X25" i="5"/>
  <c r="W25" i="5"/>
  <c r="T25" i="5"/>
  <c r="S25" i="5"/>
  <c r="P25" i="5"/>
  <c r="N25" i="5"/>
  <c r="X24" i="5"/>
  <c r="V24" i="5" s="1"/>
  <c r="W24" i="5"/>
  <c r="T24" i="5"/>
  <c r="S24" i="5"/>
  <c r="P24" i="5"/>
  <c r="N24" i="5"/>
  <c r="X23" i="5"/>
  <c r="W23" i="5"/>
  <c r="T23" i="5"/>
  <c r="S23" i="5"/>
  <c r="P23" i="5"/>
  <c r="N23" i="5"/>
  <c r="X22" i="5"/>
  <c r="W22" i="5"/>
  <c r="T22" i="5"/>
  <c r="S22" i="5"/>
  <c r="P22" i="5"/>
  <c r="N22" i="5"/>
  <c r="X21" i="5"/>
  <c r="W21" i="5"/>
  <c r="T21" i="5"/>
  <c r="S21" i="5"/>
  <c r="P21" i="5"/>
  <c r="N21" i="5"/>
  <c r="X20" i="5"/>
  <c r="V20" i="5" s="1"/>
  <c r="W20" i="5"/>
  <c r="T20" i="5"/>
  <c r="S20" i="5"/>
  <c r="P20" i="5"/>
  <c r="N20" i="5"/>
  <c r="X19" i="5"/>
  <c r="W19" i="5"/>
  <c r="T19" i="5"/>
  <c r="S19" i="5"/>
  <c r="P19" i="5"/>
  <c r="N19" i="5"/>
  <c r="X18" i="5"/>
  <c r="W18" i="5"/>
  <c r="T18" i="5"/>
  <c r="S18" i="5"/>
  <c r="P18" i="5"/>
  <c r="N18" i="5"/>
  <c r="X17" i="5"/>
  <c r="W17" i="5"/>
  <c r="T17" i="5"/>
  <c r="S17" i="5"/>
  <c r="P17" i="5"/>
  <c r="N17" i="5"/>
  <c r="X16" i="5"/>
  <c r="V16" i="5" s="1"/>
  <c r="W16" i="5"/>
  <c r="T16" i="5"/>
  <c r="S16" i="5"/>
  <c r="P16" i="5"/>
  <c r="N16" i="5"/>
  <c r="X15" i="5"/>
  <c r="W15" i="5"/>
  <c r="T15" i="5"/>
  <c r="S15" i="5"/>
  <c r="P15" i="5"/>
  <c r="N15" i="5"/>
  <c r="X14" i="5"/>
  <c r="W14" i="5"/>
  <c r="T14" i="5"/>
  <c r="S14" i="5"/>
  <c r="P14" i="5"/>
  <c r="N14" i="5"/>
  <c r="X13" i="5"/>
  <c r="U13" i="5" s="1"/>
  <c r="W13" i="5"/>
  <c r="T13" i="5"/>
  <c r="S13" i="5"/>
  <c r="P13" i="5"/>
  <c r="N13" i="5"/>
  <c r="X12" i="5"/>
  <c r="V12" i="5" s="1"/>
  <c r="W12" i="5"/>
  <c r="T12" i="5"/>
  <c r="S12" i="5"/>
  <c r="P12" i="5"/>
  <c r="N12" i="5"/>
  <c r="X11" i="5"/>
  <c r="W11" i="5"/>
  <c r="T11" i="5"/>
  <c r="S11" i="5"/>
  <c r="P11" i="5"/>
  <c r="N11" i="5"/>
  <c r="X10" i="5"/>
  <c r="W10" i="5"/>
  <c r="T10" i="5"/>
  <c r="S10" i="5"/>
  <c r="P10" i="5"/>
  <c r="N10" i="5"/>
  <c r="X9" i="5"/>
  <c r="U9" i="5" s="1"/>
  <c r="W9" i="5"/>
  <c r="T9" i="5"/>
  <c r="S9" i="5"/>
  <c r="P9" i="5"/>
  <c r="N9" i="5"/>
  <c r="X8" i="5"/>
  <c r="W8" i="5"/>
  <c r="T8" i="5"/>
  <c r="S8" i="5"/>
  <c r="P8" i="5"/>
  <c r="N8" i="5"/>
  <c r="X7" i="5"/>
  <c r="W7" i="5"/>
  <c r="T7" i="5"/>
  <c r="S7" i="5"/>
  <c r="P7" i="5"/>
  <c r="N7" i="5"/>
  <c r="X6" i="5"/>
  <c r="W6" i="5"/>
  <c r="T6" i="5"/>
  <c r="S6" i="5"/>
  <c r="P6" i="5"/>
  <c r="N6" i="5"/>
  <c r="X5" i="5"/>
  <c r="U5" i="5" s="1"/>
  <c r="W5" i="5"/>
  <c r="T5" i="5"/>
  <c r="S5" i="5"/>
  <c r="P5" i="5"/>
  <c r="N5" i="5"/>
  <c r="X4" i="5"/>
  <c r="V4" i="5" s="1"/>
  <c r="W4" i="5"/>
  <c r="T4" i="5"/>
  <c r="S4" i="5"/>
  <c r="P4" i="5"/>
  <c r="N4" i="5"/>
  <c r="X3" i="5"/>
  <c r="W3" i="5"/>
  <c r="T3" i="5"/>
  <c r="S3" i="5"/>
  <c r="P3" i="5"/>
  <c r="N3" i="5"/>
  <c r="X2" i="5"/>
  <c r="W2" i="5"/>
  <c r="T2" i="5"/>
  <c r="S2" i="5"/>
  <c r="P2" i="5"/>
  <c r="N2" i="5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3" i="4"/>
  <c r="T2" i="4"/>
  <c r="U12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U20" i="4" s="1"/>
  <c r="S21" i="4"/>
  <c r="S22" i="4"/>
  <c r="S23" i="4"/>
  <c r="S24" i="4"/>
  <c r="U24" i="4" s="1"/>
  <c r="S25" i="4"/>
  <c r="S26" i="4"/>
  <c r="S27" i="4"/>
  <c r="S28" i="4"/>
  <c r="U28" i="4" s="1"/>
  <c r="S29" i="4"/>
  <c r="S30" i="4"/>
  <c r="S31" i="4"/>
  <c r="S32" i="4"/>
  <c r="U32" i="4" s="1"/>
  <c r="S33" i="4"/>
  <c r="S34" i="4"/>
  <c r="S35" i="4"/>
  <c r="S36" i="4"/>
  <c r="U36" i="4" s="1"/>
  <c r="S37" i="4"/>
  <c r="S38" i="4"/>
  <c r="S39" i="4"/>
  <c r="S40" i="4"/>
  <c r="U40" i="4" s="1"/>
  <c r="S41" i="4"/>
  <c r="S42" i="4"/>
  <c r="S43" i="4"/>
  <c r="S44" i="4"/>
  <c r="U44" i="4" s="1"/>
  <c r="S45" i="4"/>
  <c r="S46" i="4"/>
  <c r="S47" i="4"/>
  <c r="S48" i="4"/>
  <c r="U48" i="4" s="1"/>
  <c r="S49" i="4"/>
  <c r="S50" i="4"/>
  <c r="S51" i="4"/>
  <c r="S52" i="4"/>
  <c r="U52" i="4" s="1"/>
  <c r="S53" i="4"/>
  <c r="S54" i="4"/>
  <c r="S55" i="4"/>
  <c r="S56" i="4"/>
  <c r="U56" i="4" s="1"/>
  <c r="S57" i="4"/>
  <c r="S58" i="4"/>
  <c r="S59" i="4"/>
  <c r="S60" i="4"/>
  <c r="U60" i="4" s="1"/>
  <c r="S61" i="4"/>
  <c r="S62" i="4"/>
  <c r="S63" i="4"/>
  <c r="S64" i="4"/>
  <c r="U64" i="4" s="1"/>
  <c r="S65" i="4"/>
  <c r="S66" i="4"/>
  <c r="S67" i="4"/>
  <c r="S68" i="4"/>
  <c r="U68" i="4" s="1"/>
  <c r="S69" i="4"/>
  <c r="S70" i="4"/>
  <c r="S71" i="4"/>
  <c r="S72" i="4"/>
  <c r="U72" i="4" s="1"/>
  <c r="S73" i="4"/>
  <c r="S74" i="4"/>
  <c r="S75" i="4"/>
  <c r="S76" i="4"/>
  <c r="U76" i="4" s="1"/>
  <c r="S77" i="4"/>
  <c r="S78" i="4"/>
  <c r="S79" i="4"/>
  <c r="S80" i="4"/>
  <c r="U80" i="4" s="1"/>
  <c r="S81" i="4"/>
  <c r="S82" i="4"/>
  <c r="S83" i="4"/>
  <c r="S84" i="4"/>
  <c r="U84" i="4" s="1"/>
  <c r="S85" i="4"/>
  <c r="S86" i="4"/>
  <c r="S87" i="4"/>
  <c r="S88" i="4"/>
  <c r="U88" i="4" s="1"/>
  <c r="S89" i="4"/>
  <c r="S90" i="4"/>
  <c r="S91" i="4"/>
  <c r="S92" i="4"/>
  <c r="U92" i="4" s="1"/>
  <c r="S93" i="4"/>
  <c r="S94" i="4"/>
  <c r="S95" i="4"/>
  <c r="S96" i="4"/>
  <c r="U96" i="4" s="1"/>
  <c r="S97" i="4"/>
  <c r="S98" i="4"/>
  <c r="S99" i="4"/>
  <c r="S100" i="4"/>
  <c r="U100" i="4" s="1"/>
  <c r="S101" i="4"/>
  <c r="S102" i="4"/>
  <c r="S103" i="4"/>
  <c r="S104" i="4"/>
  <c r="U104" i="4" s="1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U148" i="4" s="1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U164" i="4" s="1"/>
  <c r="S165" i="4"/>
  <c r="S166" i="4"/>
  <c r="S2" i="4"/>
  <c r="X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2" i="4"/>
  <c r="X166" i="4"/>
  <c r="N166" i="4"/>
  <c r="X165" i="4"/>
  <c r="N165" i="4"/>
  <c r="X164" i="4"/>
  <c r="N164" i="4"/>
  <c r="X163" i="4"/>
  <c r="N163" i="4"/>
  <c r="X162" i="4"/>
  <c r="N162" i="4"/>
  <c r="X161" i="4"/>
  <c r="N161" i="4"/>
  <c r="X160" i="4"/>
  <c r="N160" i="4"/>
  <c r="X159" i="4"/>
  <c r="V159" i="4" s="1"/>
  <c r="N159" i="4"/>
  <c r="X158" i="4"/>
  <c r="N158" i="4"/>
  <c r="X157" i="4"/>
  <c r="N157" i="4"/>
  <c r="X156" i="4"/>
  <c r="N156" i="4"/>
  <c r="X155" i="4"/>
  <c r="N155" i="4"/>
  <c r="X154" i="4"/>
  <c r="N154" i="4"/>
  <c r="X153" i="4"/>
  <c r="N153" i="4"/>
  <c r="X152" i="4"/>
  <c r="N152" i="4"/>
  <c r="X151" i="4"/>
  <c r="N151" i="4"/>
  <c r="X150" i="4"/>
  <c r="N150" i="4"/>
  <c r="X149" i="4"/>
  <c r="N149" i="4"/>
  <c r="X148" i="4"/>
  <c r="N148" i="4"/>
  <c r="X147" i="4"/>
  <c r="N147" i="4"/>
  <c r="X146" i="4"/>
  <c r="N146" i="4"/>
  <c r="X145" i="4"/>
  <c r="N145" i="4"/>
  <c r="X144" i="4"/>
  <c r="N144" i="4"/>
  <c r="X143" i="4"/>
  <c r="V143" i="4" s="1"/>
  <c r="N143" i="4"/>
  <c r="X142" i="4"/>
  <c r="N142" i="4"/>
  <c r="X141" i="4"/>
  <c r="N141" i="4"/>
  <c r="X140" i="4"/>
  <c r="N140" i="4"/>
  <c r="X139" i="4"/>
  <c r="N139" i="4"/>
  <c r="X138" i="4"/>
  <c r="N138" i="4"/>
  <c r="X137" i="4"/>
  <c r="N137" i="4"/>
  <c r="X136" i="4"/>
  <c r="N136" i="4"/>
  <c r="X135" i="4"/>
  <c r="N135" i="4"/>
  <c r="X134" i="4"/>
  <c r="N134" i="4"/>
  <c r="X133" i="4"/>
  <c r="N133" i="4"/>
  <c r="X132" i="4"/>
  <c r="N132" i="4"/>
  <c r="X131" i="4"/>
  <c r="N131" i="4"/>
  <c r="X130" i="4"/>
  <c r="N130" i="4"/>
  <c r="X129" i="4"/>
  <c r="N129" i="4"/>
  <c r="X128" i="4"/>
  <c r="N128" i="4"/>
  <c r="X127" i="4"/>
  <c r="N127" i="4"/>
  <c r="X126" i="4"/>
  <c r="N126" i="4"/>
  <c r="X125" i="4"/>
  <c r="N125" i="4"/>
  <c r="X124" i="4"/>
  <c r="N124" i="4"/>
  <c r="X123" i="4"/>
  <c r="N123" i="4"/>
  <c r="X122" i="4"/>
  <c r="N122" i="4"/>
  <c r="X121" i="4"/>
  <c r="N121" i="4"/>
  <c r="X120" i="4"/>
  <c r="N120" i="4"/>
  <c r="X119" i="4"/>
  <c r="N119" i="4"/>
  <c r="X118" i="4"/>
  <c r="N118" i="4"/>
  <c r="X117" i="4"/>
  <c r="N117" i="4"/>
  <c r="X116" i="4"/>
  <c r="N116" i="4"/>
  <c r="X115" i="4"/>
  <c r="N115" i="4"/>
  <c r="X114" i="4"/>
  <c r="N114" i="4"/>
  <c r="X113" i="4"/>
  <c r="N113" i="4"/>
  <c r="X112" i="4"/>
  <c r="N112" i="4"/>
  <c r="X111" i="4"/>
  <c r="N111" i="4"/>
  <c r="X110" i="4"/>
  <c r="N110" i="4"/>
  <c r="X109" i="4"/>
  <c r="N109" i="4"/>
  <c r="X108" i="4"/>
  <c r="N108" i="4"/>
  <c r="X107" i="4"/>
  <c r="N107" i="4"/>
  <c r="X106" i="4"/>
  <c r="N106" i="4"/>
  <c r="X105" i="4"/>
  <c r="N105" i="4"/>
  <c r="X104" i="4"/>
  <c r="N104" i="4"/>
  <c r="X103" i="4"/>
  <c r="N103" i="4"/>
  <c r="X102" i="4"/>
  <c r="N102" i="4"/>
  <c r="X101" i="4"/>
  <c r="N101" i="4"/>
  <c r="X100" i="4"/>
  <c r="N100" i="4"/>
  <c r="X99" i="4"/>
  <c r="N99" i="4"/>
  <c r="X98" i="4"/>
  <c r="N98" i="4"/>
  <c r="X97" i="4"/>
  <c r="N97" i="4"/>
  <c r="X96" i="4"/>
  <c r="N96" i="4"/>
  <c r="X95" i="4"/>
  <c r="V95" i="4" s="1"/>
  <c r="N95" i="4"/>
  <c r="X94" i="4"/>
  <c r="N94" i="4"/>
  <c r="X93" i="4"/>
  <c r="N93" i="4"/>
  <c r="X92" i="4"/>
  <c r="N92" i="4"/>
  <c r="X91" i="4"/>
  <c r="N91" i="4"/>
  <c r="X90" i="4"/>
  <c r="N90" i="4"/>
  <c r="X89" i="4"/>
  <c r="N89" i="4"/>
  <c r="X88" i="4"/>
  <c r="N88" i="4"/>
  <c r="X87" i="4"/>
  <c r="N87" i="4"/>
  <c r="X86" i="4"/>
  <c r="N86" i="4"/>
  <c r="X85" i="4"/>
  <c r="N85" i="4"/>
  <c r="X84" i="4"/>
  <c r="N84" i="4"/>
  <c r="X83" i="4"/>
  <c r="N83" i="4"/>
  <c r="X82" i="4"/>
  <c r="N82" i="4"/>
  <c r="X81" i="4"/>
  <c r="N81" i="4"/>
  <c r="X80" i="4"/>
  <c r="N80" i="4"/>
  <c r="X79" i="4"/>
  <c r="N79" i="4"/>
  <c r="X78" i="4"/>
  <c r="N78" i="4"/>
  <c r="X77" i="4"/>
  <c r="N77" i="4"/>
  <c r="X76" i="4"/>
  <c r="N76" i="4"/>
  <c r="X75" i="4"/>
  <c r="N75" i="4"/>
  <c r="X74" i="4"/>
  <c r="N74" i="4"/>
  <c r="X73" i="4"/>
  <c r="N73" i="4"/>
  <c r="X72" i="4"/>
  <c r="N72" i="4"/>
  <c r="X71" i="4"/>
  <c r="N71" i="4"/>
  <c r="X70" i="4"/>
  <c r="N70" i="4"/>
  <c r="X69" i="4"/>
  <c r="N69" i="4"/>
  <c r="X68" i="4"/>
  <c r="N68" i="4"/>
  <c r="X67" i="4"/>
  <c r="N67" i="4"/>
  <c r="X66" i="4"/>
  <c r="N66" i="4"/>
  <c r="X65" i="4"/>
  <c r="N65" i="4"/>
  <c r="X64" i="4"/>
  <c r="N64" i="4"/>
  <c r="X63" i="4"/>
  <c r="N63" i="4"/>
  <c r="X62" i="4"/>
  <c r="N62" i="4"/>
  <c r="X61" i="4"/>
  <c r="N61" i="4"/>
  <c r="X60" i="4"/>
  <c r="N60" i="4"/>
  <c r="X59" i="4"/>
  <c r="N59" i="4"/>
  <c r="X58" i="4"/>
  <c r="N58" i="4"/>
  <c r="X57" i="4"/>
  <c r="N57" i="4"/>
  <c r="X56" i="4"/>
  <c r="N56" i="4"/>
  <c r="X55" i="4"/>
  <c r="N55" i="4"/>
  <c r="X54" i="4"/>
  <c r="N54" i="4"/>
  <c r="X53" i="4"/>
  <c r="N53" i="4"/>
  <c r="X52" i="4"/>
  <c r="N52" i="4"/>
  <c r="X51" i="4"/>
  <c r="N51" i="4"/>
  <c r="X50" i="4"/>
  <c r="N50" i="4"/>
  <c r="X49" i="4"/>
  <c r="N49" i="4"/>
  <c r="X48" i="4"/>
  <c r="N48" i="4"/>
  <c r="X47" i="4"/>
  <c r="N47" i="4"/>
  <c r="X46" i="4"/>
  <c r="N46" i="4"/>
  <c r="X45" i="4"/>
  <c r="N45" i="4"/>
  <c r="X44" i="4"/>
  <c r="N44" i="4"/>
  <c r="X43" i="4"/>
  <c r="N43" i="4"/>
  <c r="X42" i="4"/>
  <c r="N42" i="4"/>
  <c r="X41" i="4"/>
  <c r="N41" i="4"/>
  <c r="X40" i="4"/>
  <c r="N40" i="4"/>
  <c r="X39" i="4"/>
  <c r="N39" i="4"/>
  <c r="X38" i="4"/>
  <c r="N38" i="4"/>
  <c r="X37" i="4"/>
  <c r="N37" i="4"/>
  <c r="X36" i="4"/>
  <c r="N36" i="4"/>
  <c r="X35" i="4"/>
  <c r="N35" i="4"/>
  <c r="X34" i="4"/>
  <c r="N34" i="4"/>
  <c r="X33" i="4"/>
  <c r="N33" i="4"/>
  <c r="X32" i="4"/>
  <c r="N32" i="4"/>
  <c r="X31" i="4"/>
  <c r="N31" i="4"/>
  <c r="X30" i="4"/>
  <c r="N30" i="4"/>
  <c r="X29" i="4"/>
  <c r="N29" i="4"/>
  <c r="X28" i="4"/>
  <c r="N28" i="4"/>
  <c r="X27" i="4"/>
  <c r="N27" i="4"/>
  <c r="X26" i="4"/>
  <c r="N26" i="4"/>
  <c r="X25" i="4"/>
  <c r="N25" i="4"/>
  <c r="X24" i="4"/>
  <c r="N24" i="4"/>
  <c r="X23" i="4"/>
  <c r="N23" i="4"/>
  <c r="X22" i="4"/>
  <c r="N22" i="4"/>
  <c r="X21" i="4"/>
  <c r="N21" i="4"/>
  <c r="X20" i="4"/>
  <c r="N20" i="4"/>
  <c r="X19" i="4"/>
  <c r="N19" i="4"/>
  <c r="X18" i="4"/>
  <c r="N18" i="4"/>
  <c r="X17" i="4"/>
  <c r="N17" i="4"/>
  <c r="X16" i="4"/>
  <c r="N16" i="4"/>
  <c r="X15" i="4"/>
  <c r="N15" i="4"/>
  <c r="X14" i="4"/>
  <c r="N14" i="4"/>
  <c r="X13" i="4"/>
  <c r="N13" i="4"/>
  <c r="X12" i="4"/>
  <c r="N12" i="4"/>
  <c r="X11" i="4"/>
  <c r="N11" i="4"/>
  <c r="X10" i="4"/>
  <c r="N10" i="4"/>
  <c r="X9" i="4"/>
  <c r="N9" i="4"/>
  <c r="X8" i="4"/>
  <c r="N8" i="4"/>
  <c r="X7" i="4"/>
  <c r="N7" i="4"/>
  <c r="X6" i="4"/>
  <c r="N6" i="4"/>
  <c r="X5" i="4"/>
  <c r="N5" i="4"/>
  <c r="X4" i="4"/>
  <c r="N4" i="4"/>
  <c r="X3" i="4"/>
  <c r="N3" i="4"/>
  <c r="N2" i="4"/>
  <c r="Q359" i="5" l="1"/>
  <c r="AR359" i="4"/>
  <c r="AT359" i="4" s="1"/>
  <c r="AD332" i="5"/>
  <c r="AH332" i="5" s="1"/>
  <c r="AC332" i="5"/>
  <c r="AG332" i="5" s="1"/>
  <c r="AL332" i="5" s="1"/>
  <c r="AE332" i="5"/>
  <c r="AI332" i="5" s="1"/>
  <c r="AA4" i="5"/>
  <c r="AA6" i="5"/>
  <c r="AA8" i="5"/>
  <c r="AA10" i="5"/>
  <c r="AA12" i="5"/>
  <c r="U14" i="5"/>
  <c r="V57" i="5"/>
  <c r="U58" i="5"/>
  <c r="V73" i="5"/>
  <c r="U75" i="5"/>
  <c r="V77" i="5"/>
  <c r="V82" i="5"/>
  <c r="Z99" i="5"/>
  <c r="AA100" i="5"/>
  <c r="V106" i="5"/>
  <c r="V113" i="5"/>
  <c r="U115" i="5"/>
  <c r="AM115" i="5" s="1"/>
  <c r="AO115" i="5" s="1"/>
  <c r="AP115" i="5" s="1"/>
  <c r="AQ115" i="5" s="1"/>
  <c r="AR115" i="4" s="1"/>
  <c r="AT115" i="4" s="1"/>
  <c r="V117" i="5"/>
  <c r="V123" i="5"/>
  <c r="V127" i="5"/>
  <c r="U129" i="5"/>
  <c r="V132" i="5"/>
  <c r="Z151" i="5"/>
  <c r="Z153" i="5"/>
  <c r="V157" i="5"/>
  <c r="V158" i="5"/>
  <c r="V162" i="5"/>
  <c r="V165" i="5"/>
  <c r="V166" i="5"/>
  <c r="AL168" i="5"/>
  <c r="AO168" i="5" s="1"/>
  <c r="AP168" i="5" s="1"/>
  <c r="AQ168" i="5" s="1"/>
  <c r="AL256" i="5"/>
  <c r="AO256" i="5" s="1"/>
  <c r="AP256" i="5" s="1"/>
  <c r="AQ256" i="5" s="1"/>
  <c r="AL238" i="5"/>
  <c r="AO238" i="5" s="1"/>
  <c r="AP238" i="5" s="1"/>
  <c r="AQ238" i="5" s="1"/>
  <c r="AR238" i="4" s="1"/>
  <c r="AT238" i="4" s="1"/>
  <c r="AL338" i="5"/>
  <c r="AO279" i="5"/>
  <c r="AP279" i="5" s="1"/>
  <c r="AQ279" i="5" s="1"/>
  <c r="AL399" i="5"/>
  <c r="AC261" i="5"/>
  <c r="AG261" i="5" s="1"/>
  <c r="AL261" i="5" s="1"/>
  <c r="AD374" i="5"/>
  <c r="AH374" i="5" s="1"/>
  <c r="AD230" i="5"/>
  <c r="AH230" i="5" s="1"/>
  <c r="AE397" i="5"/>
  <c r="AI397" i="5" s="1"/>
  <c r="AE406" i="5"/>
  <c r="AI406" i="5" s="1"/>
  <c r="AL406" i="5" s="1"/>
  <c r="AR448" i="4"/>
  <c r="AT448" i="4" s="1"/>
  <c r="Q448" i="4" s="1"/>
  <c r="AM305" i="5"/>
  <c r="AL333" i="5"/>
  <c r="AM392" i="5"/>
  <c r="AO392" i="5" s="1"/>
  <c r="AP392" i="5" s="1"/>
  <c r="AQ392" i="5" s="1"/>
  <c r="Q392" i="5" s="1"/>
  <c r="AL299" i="5"/>
  <c r="AC358" i="5"/>
  <c r="AG358" i="5" s="1"/>
  <c r="AL358" i="5" s="1"/>
  <c r="AM300" i="5"/>
  <c r="AO300" i="5" s="1"/>
  <c r="AP300" i="5" s="1"/>
  <c r="AQ300" i="5" s="1"/>
  <c r="AE352" i="5"/>
  <c r="AI352" i="5" s="1"/>
  <c r="AL352" i="5" s="1"/>
  <c r="AM332" i="5"/>
  <c r="AO332" i="5" s="1"/>
  <c r="AP332" i="5" s="1"/>
  <c r="AQ332" i="5" s="1"/>
  <c r="AA42" i="5"/>
  <c r="AA44" i="5"/>
  <c r="AA46" i="5"/>
  <c r="AA48" i="5"/>
  <c r="AA50" i="5"/>
  <c r="AA52" i="5"/>
  <c r="AA54" i="5"/>
  <c r="AA56" i="5"/>
  <c r="U61" i="5"/>
  <c r="AA63" i="5"/>
  <c r="AA65" i="5"/>
  <c r="U66" i="5"/>
  <c r="Z70" i="5"/>
  <c r="AA71" i="5"/>
  <c r="AA73" i="5"/>
  <c r="AA75" i="5"/>
  <c r="AA77" i="5"/>
  <c r="AA79" i="5"/>
  <c r="AA83" i="5"/>
  <c r="AA85" i="5"/>
  <c r="AA87" i="5"/>
  <c r="AA89" i="5"/>
  <c r="AA91" i="5"/>
  <c r="AA93" i="5"/>
  <c r="AA95" i="5"/>
  <c r="V97" i="5"/>
  <c r="Z101" i="5"/>
  <c r="AA102" i="5"/>
  <c r="V151" i="5"/>
  <c r="V154" i="5"/>
  <c r="Z155" i="5"/>
  <c r="AA156" i="5"/>
  <c r="AA158" i="5"/>
  <c r="AA160" i="5"/>
  <c r="AA162" i="5"/>
  <c r="AA164" i="5"/>
  <c r="AC169" i="5"/>
  <c r="AG169" i="5" s="1"/>
  <c r="AC230" i="5"/>
  <c r="AG230" i="5" s="1"/>
  <c r="AM261" i="5"/>
  <c r="AR315" i="4"/>
  <c r="AT315" i="4" s="1"/>
  <c r="Q315" i="4" s="1"/>
  <c r="AL339" i="5"/>
  <c r="AE230" i="5"/>
  <c r="AI230" i="5" s="1"/>
  <c r="AL230" i="5" s="1"/>
  <c r="AO230" i="5" s="1"/>
  <c r="AP230" i="5" s="1"/>
  <c r="AQ230" i="5" s="1"/>
  <c r="AE261" i="5"/>
  <c r="AI261" i="5" s="1"/>
  <c r="AR311" i="4"/>
  <c r="AT311" i="4" s="1"/>
  <c r="Q311" i="4" s="1"/>
  <c r="AG374" i="5"/>
  <c r="AC392" i="5"/>
  <c r="AG392" i="5" s="1"/>
  <c r="AL392" i="5" s="1"/>
  <c r="AR366" i="4"/>
  <c r="AT366" i="4" s="1"/>
  <c r="AC397" i="5"/>
  <c r="AG397" i="5" s="1"/>
  <c r="AL228" i="5"/>
  <c r="AO228" i="5" s="1"/>
  <c r="AP228" i="5" s="1"/>
  <c r="AQ228" i="5" s="1"/>
  <c r="AM288" i="5"/>
  <c r="AO288" i="5" s="1"/>
  <c r="AP288" i="5" s="1"/>
  <c r="AQ288" i="5" s="1"/>
  <c r="AE288" i="5"/>
  <c r="AI288" i="5" s="1"/>
  <c r="Q366" i="4"/>
  <c r="Z14" i="5"/>
  <c r="AA15" i="5"/>
  <c r="Z16" i="5"/>
  <c r="AA17" i="5"/>
  <c r="Z18" i="5"/>
  <c r="AA19" i="5"/>
  <c r="Z20" i="5"/>
  <c r="AA21" i="5"/>
  <c r="Z22" i="5"/>
  <c r="AA23" i="5"/>
  <c r="Z24" i="5"/>
  <c r="AA25" i="5"/>
  <c r="Z26" i="5"/>
  <c r="AA27" i="5"/>
  <c r="Z28" i="5"/>
  <c r="AA29" i="5"/>
  <c r="U57" i="5"/>
  <c r="U62" i="5"/>
  <c r="U67" i="5"/>
  <c r="AA70" i="5"/>
  <c r="AA97" i="5"/>
  <c r="U99" i="5"/>
  <c r="AD99" i="5" s="1"/>
  <c r="AH99" i="5" s="1"/>
  <c r="U107" i="5"/>
  <c r="AA151" i="5"/>
  <c r="AA153" i="5"/>
  <c r="Q335" i="4"/>
  <c r="AL232" i="5"/>
  <c r="AO232" i="5" s="1"/>
  <c r="AP232" i="5" s="1"/>
  <c r="AQ232" i="5" s="1"/>
  <c r="AL371" i="5"/>
  <c r="AI392" i="5"/>
  <c r="AE169" i="5"/>
  <c r="AI169" i="5" s="1"/>
  <c r="Q367" i="5"/>
  <c r="AL321" i="5"/>
  <c r="AO321" i="5" s="1"/>
  <c r="AP321" i="5" s="1"/>
  <c r="AQ321" i="5" s="1"/>
  <c r="AM302" i="5"/>
  <c r="AL359" i="5"/>
  <c r="Q220" i="5"/>
  <c r="AR220" i="4"/>
  <c r="AT220" i="4" s="1"/>
  <c r="Q220" i="4" s="1"/>
  <c r="Z2" i="5"/>
  <c r="U3" i="5"/>
  <c r="AA3" i="5"/>
  <c r="Z4" i="5"/>
  <c r="AA5" i="5"/>
  <c r="Z6" i="5"/>
  <c r="U7" i="5"/>
  <c r="AA7" i="5"/>
  <c r="Z8" i="5"/>
  <c r="AA9" i="5"/>
  <c r="Z10" i="5"/>
  <c r="AA11" i="5"/>
  <c r="Z12" i="5"/>
  <c r="AA13" i="5"/>
  <c r="V15" i="5"/>
  <c r="U21" i="5"/>
  <c r="V22" i="5"/>
  <c r="V23" i="5"/>
  <c r="U25" i="5"/>
  <c r="V30" i="5"/>
  <c r="Z31" i="5"/>
  <c r="AA32" i="5"/>
  <c r="Z33" i="5"/>
  <c r="AA34" i="5"/>
  <c r="Z35" i="5"/>
  <c r="AA36" i="5"/>
  <c r="Z37" i="5"/>
  <c r="AA38" i="5"/>
  <c r="Z39" i="5"/>
  <c r="AA40" i="5"/>
  <c r="U42" i="5"/>
  <c r="V44" i="5"/>
  <c r="U46" i="5"/>
  <c r="AM46" i="5" s="1"/>
  <c r="AO46" i="5" s="1"/>
  <c r="AP46" i="5" s="1"/>
  <c r="AQ46" i="5" s="1"/>
  <c r="AR46" i="4" s="1"/>
  <c r="AT46" i="4" s="1"/>
  <c r="V48" i="5"/>
  <c r="U50" i="5"/>
  <c r="V52" i="5"/>
  <c r="U54" i="5"/>
  <c r="AE54" i="5" s="1"/>
  <c r="AI54" i="5" s="1"/>
  <c r="Z56" i="5"/>
  <c r="AA57" i="5"/>
  <c r="Z57" i="5"/>
  <c r="AA58" i="5"/>
  <c r="Z59" i="5"/>
  <c r="AA60" i="5"/>
  <c r="V65" i="5"/>
  <c r="U70" i="5"/>
  <c r="AD70" i="5" s="1"/>
  <c r="AH70" i="5" s="1"/>
  <c r="Z71" i="5"/>
  <c r="AA72" i="5"/>
  <c r="Z73" i="5"/>
  <c r="AA74" i="5"/>
  <c r="Z75" i="5"/>
  <c r="AA76" i="5"/>
  <c r="Z77" i="5"/>
  <c r="AA78" i="5"/>
  <c r="Z79" i="5"/>
  <c r="AA80" i="5"/>
  <c r="U83" i="5"/>
  <c r="V84" i="5"/>
  <c r="V85" i="5"/>
  <c r="V89" i="5"/>
  <c r="U91" i="5"/>
  <c r="U95" i="5"/>
  <c r="AD95" i="5" s="1"/>
  <c r="AH95" i="5" s="1"/>
  <c r="Z97" i="5"/>
  <c r="AA98" i="5"/>
  <c r="Z102" i="5"/>
  <c r="AA103" i="5"/>
  <c r="Z104" i="5"/>
  <c r="AA105" i="5"/>
  <c r="Z106" i="5"/>
  <c r="AA107" i="5"/>
  <c r="Z108" i="5"/>
  <c r="AA109" i="5"/>
  <c r="Z110" i="5"/>
  <c r="AA111" i="5"/>
  <c r="Z112" i="5"/>
  <c r="AA113" i="5"/>
  <c r="U118" i="5"/>
  <c r="V120" i="5"/>
  <c r="V124" i="5"/>
  <c r="V128" i="5"/>
  <c r="U130" i="5"/>
  <c r="Z132" i="5"/>
  <c r="AA133" i="5"/>
  <c r="Z134" i="5"/>
  <c r="Z136" i="5"/>
  <c r="Z138" i="5"/>
  <c r="Z140" i="5"/>
  <c r="Z142" i="5"/>
  <c r="Z144" i="5"/>
  <c r="AL394" i="5"/>
  <c r="AO280" i="5"/>
  <c r="AP280" i="5" s="1"/>
  <c r="AQ280" i="5" s="1"/>
  <c r="AE308" i="5"/>
  <c r="AI308" i="5" s="1"/>
  <c r="AD308" i="5"/>
  <c r="AH308" i="5" s="1"/>
  <c r="AC308" i="5"/>
  <c r="AG308" i="5" s="1"/>
  <c r="U68" i="5"/>
  <c r="AA68" i="5"/>
  <c r="AL272" i="5"/>
  <c r="AL258" i="5"/>
  <c r="AL252" i="5"/>
  <c r="AO352" i="5"/>
  <c r="AP352" i="5" s="1"/>
  <c r="AQ352" i="5" s="1"/>
  <c r="AO351" i="5"/>
  <c r="AP351" i="5" s="1"/>
  <c r="AQ351" i="5" s="1"/>
  <c r="Q351" i="5" s="1"/>
  <c r="AL229" i="5"/>
  <c r="AO229" i="5" s="1"/>
  <c r="AP229" i="5" s="1"/>
  <c r="AQ229" i="5" s="1"/>
  <c r="AL331" i="5"/>
  <c r="AM406" i="5"/>
  <c r="AO406" i="5" s="1"/>
  <c r="AP406" i="5" s="1"/>
  <c r="AQ406" i="5" s="1"/>
  <c r="U2" i="5"/>
  <c r="AC2" i="5" s="1"/>
  <c r="AG2" i="5" s="1"/>
  <c r="AA2" i="5"/>
  <c r="Z3" i="5"/>
  <c r="Z5" i="5"/>
  <c r="Z7" i="5"/>
  <c r="AO7" i="5" s="1"/>
  <c r="AP7" i="5" s="1"/>
  <c r="AQ7" i="5" s="1"/>
  <c r="AR7" i="4" s="1"/>
  <c r="AT7" i="4" s="1"/>
  <c r="Z9" i="5"/>
  <c r="Z11" i="5"/>
  <c r="Z13" i="5"/>
  <c r="AA14" i="5"/>
  <c r="Z32" i="5"/>
  <c r="Z34" i="5"/>
  <c r="Z36" i="5"/>
  <c r="Z38" i="5"/>
  <c r="Z58" i="5"/>
  <c r="AM61" i="5"/>
  <c r="Z72" i="5"/>
  <c r="Z74" i="5"/>
  <c r="Z76" i="5"/>
  <c r="Z78" i="5"/>
  <c r="Z80" i="5"/>
  <c r="AA81" i="5"/>
  <c r="Z98" i="5"/>
  <c r="AA99" i="5"/>
  <c r="Z103" i="5"/>
  <c r="AA104" i="5"/>
  <c r="Z105" i="5"/>
  <c r="AA106" i="5"/>
  <c r="Z107" i="5"/>
  <c r="AA108" i="5"/>
  <c r="Z109" i="5"/>
  <c r="AA110" i="5"/>
  <c r="Z111" i="5"/>
  <c r="AA112" i="5"/>
  <c r="AM114" i="5"/>
  <c r="Z133" i="5"/>
  <c r="Z135" i="5"/>
  <c r="Z137" i="5"/>
  <c r="Z139" i="5"/>
  <c r="Z141" i="5"/>
  <c r="Z143" i="5"/>
  <c r="Z145" i="5"/>
  <c r="Z147" i="5"/>
  <c r="Z152" i="5"/>
  <c r="Z157" i="5"/>
  <c r="Z159" i="5"/>
  <c r="Z161" i="5"/>
  <c r="Z163" i="5"/>
  <c r="Z165" i="5"/>
  <c r="AL187" i="5"/>
  <c r="AO187" i="5" s="1"/>
  <c r="AP187" i="5" s="1"/>
  <c r="AQ187" i="5" s="1"/>
  <c r="AL434" i="5"/>
  <c r="AD300" i="5"/>
  <c r="AH300" i="5" s="1"/>
  <c r="AC300" i="5"/>
  <c r="AG300" i="5" s="1"/>
  <c r="AE300" i="5"/>
  <c r="AI300" i="5" s="1"/>
  <c r="AD356" i="5"/>
  <c r="AH356" i="5" s="1"/>
  <c r="AE356" i="5"/>
  <c r="AI356" i="5" s="1"/>
  <c r="AM356" i="5"/>
  <c r="AO356" i="5" s="1"/>
  <c r="AP356" i="5" s="1"/>
  <c r="AQ356" i="5" s="1"/>
  <c r="AC356" i="5"/>
  <c r="AG356" i="5" s="1"/>
  <c r="V2" i="5"/>
  <c r="AM2" i="5" s="1"/>
  <c r="AO2" i="5" s="1"/>
  <c r="AP2" i="5" s="1"/>
  <c r="AQ2" i="5" s="1"/>
  <c r="AR2" i="4" s="1"/>
  <c r="AT2" i="4" s="1"/>
  <c r="V3" i="5"/>
  <c r="V7" i="5"/>
  <c r="V11" i="5"/>
  <c r="AD11" i="5" s="1"/>
  <c r="AH11" i="5" s="1"/>
  <c r="V14" i="5"/>
  <c r="Z15" i="5"/>
  <c r="AA16" i="5"/>
  <c r="Z17" i="5"/>
  <c r="AA18" i="5"/>
  <c r="Z19" i="5"/>
  <c r="U20" i="5"/>
  <c r="AA20" i="5"/>
  <c r="Z21" i="5"/>
  <c r="AA22" i="5"/>
  <c r="Z23" i="5"/>
  <c r="AA24" i="5"/>
  <c r="Z25" i="5"/>
  <c r="AA26" i="5"/>
  <c r="Z27" i="5"/>
  <c r="AA28" i="5"/>
  <c r="Z29" i="5"/>
  <c r="AA30" i="5"/>
  <c r="V32" i="5"/>
  <c r="V36" i="5"/>
  <c r="AC36" i="5" s="1"/>
  <c r="AG36" i="5" s="1"/>
  <c r="Z40" i="5"/>
  <c r="AA41" i="5"/>
  <c r="Z42" i="5"/>
  <c r="AA43" i="5"/>
  <c r="Z44" i="5"/>
  <c r="AA45" i="5"/>
  <c r="Z46" i="5"/>
  <c r="AA47" i="5"/>
  <c r="Z48" i="5"/>
  <c r="AA49" i="5"/>
  <c r="Z50" i="5"/>
  <c r="AA51" i="5"/>
  <c r="Z52" i="5"/>
  <c r="AA53" i="5"/>
  <c r="Z54" i="5"/>
  <c r="AA55" i="5"/>
  <c r="Z60" i="5"/>
  <c r="AA62" i="5"/>
  <c r="Z63" i="5"/>
  <c r="AA64" i="5"/>
  <c r="Z65" i="5"/>
  <c r="AA67" i="5"/>
  <c r="Z68" i="5"/>
  <c r="AA69" i="5"/>
  <c r="U82" i="5"/>
  <c r="Z83" i="5"/>
  <c r="AA84" i="5"/>
  <c r="Z85" i="5"/>
  <c r="AA86" i="5"/>
  <c r="Z87" i="5"/>
  <c r="AA88" i="5"/>
  <c r="Z89" i="5"/>
  <c r="AA90" i="5"/>
  <c r="Z91" i="5"/>
  <c r="AA92" i="5"/>
  <c r="Z93" i="5"/>
  <c r="AA94" i="5"/>
  <c r="Z95" i="5"/>
  <c r="U96" i="5"/>
  <c r="AA96" i="5"/>
  <c r="V98" i="5"/>
  <c r="V99" i="5"/>
  <c r="Z100" i="5"/>
  <c r="AA101" i="5"/>
  <c r="V105" i="5"/>
  <c r="V109" i="5"/>
  <c r="Z113" i="5"/>
  <c r="AA115" i="5"/>
  <c r="Z116" i="5"/>
  <c r="AA117" i="5"/>
  <c r="Z118" i="5"/>
  <c r="AA119" i="5"/>
  <c r="Z120" i="5"/>
  <c r="AA121" i="5"/>
  <c r="Z122" i="5"/>
  <c r="AA123" i="5"/>
  <c r="Z124" i="5"/>
  <c r="AA125" i="5"/>
  <c r="Z126" i="5"/>
  <c r="AA127" i="5"/>
  <c r="Z128" i="5"/>
  <c r="AA129" i="5"/>
  <c r="Z130" i="5"/>
  <c r="AA131" i="5"/>
  <c r="V133" i="5"/>
  <c r="V143" i="5"/>
  <c r="V145" i="5"/>
  <c r="Z149" i="5"/>
  <c r="Z154" i="5"/>
  <c r="V159" i="5"/>
  <c r="AL275" i="5"/>
  <c r="AL184" i="5"/>
  <c r="AO184" i="5" s="1"/>
  <c r="AP184" i="5" s="1"/>
  <c r="AQ184" i="5" s="1"/>
  <c r="AO277" i="5"/>
  <c r="AP277" i="5" s="1"/>
  <c r="AQ277" i="5" s="1"/>
  <c r="AL283" i="5"/>
  <c r="AL403" i="5"/>
  <c r="AL312" i="5"/>
  <c r="AE374" i="5"/>
  <c r="AI374" i="5" s="1"/>
  <c r="AM308" i="5"/>
  <c r="AL388" i="4"/>
  <c r="AO243" i="4"/>
  <c r="V166" i="4"/>
  <c r="V162" i="4"/>
  <c r="V158" i="4"/>
  <c r="V154" i="4"/>
  <c r="V150" i="4"/>
  <c r="V146" i="4"/>
  <c r="V142" i="4"/>
  <c r="V138" i="4"/>
  <c r="V134" i="4"/>
  <c r="AC134" i="4" s="1"/>
  <c r="AG134" i="4" s="1"/>
  <c r="V130" i="4"/>
  <c r="V126" i="4"/>
  <c r="V122" i="4"/>
  <c r="V118" i="4"/>
  <c r="AC118" i="4" s="1"/>
  <c r="AG118" i="4" s="1"/>
  <c r="V114" i="4"/>
  <c r="V110" i="4"/>
  <c r="V106" i="4"/>
  <c r="V102" i="4"/>
  <c r="V98" i="4"/>
  <c r="V94" i="4"/>
  <c r="V90" i="4"/>
  <c r="V86" i="4"/>
  <c r="V82" i="4"/>
  <c r="V78" i="4"/>
  <c r="V74" i="4"/>
  <c r="V70" i="4"/>
  <c r="V66" i="4"/>
  <c r="V62" i="4"/>
  <c r="V58" i="4"/>
  <c r="V54" i="4"/>
  <c r="V50" i="4"/>
  <c r="V46" i="4"/>
  <c r="V42" i="4"/>
  <c r="V38" i="4"/>
  <c r="AE38" i="4" s="1"/>
  <c r="AI38" i="4" s="1"/>
  <c r="V34" i="4"/>
  <c r="V30" i="4"/>
  <c r="V26" i="4"/>
  <c r="V22" i="4"/>
  <c r="V18" i="4"/>
  <c r="V14" i="4"/>
  <c r="V10" i="4"/>
  <c r="V6" i="4"/>
  <c r="AL240" i="4"/>
  <c r="AL235" i="4"/>
  <c r="AO331" i="4"/>
  <c r="AL370" i="4"/>
  <c r="AL358" i="4"/>
  <c r="AO358" i="4" s="1"/>
  <c r="AL301" i="4"/>
  <c r="AO301" i="4" s="1"/>
  <c r="AO244" i="4"/>
  <c r="AO240" i="4"/>
  <c r="AO200" i="4"/>
  <c r="AO333" i="4"/>
  <c r="Q333" i="4" s="1"/>
  <c r="AL218" i="4"/>
  <c r="AO218" i="4" s="1"/>
  <c r="AO296" i="4"/>
  <c r="AO447" i="4"/>
  <c r="AL412" i="4"/>
  <c r="AO433" i="4"/>
  <c r="AL283" i="4"/>
  <c r="AO283" i="4" s="1"/>
  <c r="AO239" i="4"/>
  <c r="AO364" i="4"/>
  <c r="AL329" i="4"/>
  <c r="AO329" i="4" s="1"/>
  <c r="AL340" i="4"/>
  <c r="Q319" i="4"/>
  <c r="AL333" i="4"/>
  <c r="AO272" i="4"/>
  <c r="AO246" i="4"/>
  <c r="AO242" i="4"/>
  <c r="Q336" i="4"/>
  <c r="AL373" i="4"/>
  <c r="AO424" i="4"/>
  <c r="AO423" i="4"/>
  <c r="AL287" i="4"/>
  <c r="AO287" i="4" s="1"/>
  <c r="AL356" i="4"/>
  <c r="AO356" i="4" s="1"/>
  <c r="AO235" i="4"/>
  <c r="AL327" i="4"/>
  <c r="AO327" i="4" s="1"/>
  <c r="U45" i="4"/>
  <c r="U53" i="4"/>
  <c r="U109" i="4"/>
  <c r="AM109" i="4" s="1"/>
  <c r="AL368" i="4"/>
  <c r="Q337" i="4"/>
  <c r="AL317" i="4"/>
  <c r="AL325" i="4"/>
  <c r="AO325" i="4" s="1"/>
  <c r="AL351" i="4"/>
  <c r="AO383" i="4"/>
  <c r="AL326" i="4"/>
  <c r="AO326" i="4" s="1"/>
  <c r="Q433" i="4"/>
  <c r="AO417" i="4"/>
  <c r="AL304" i="4"/>
  <c r="AO304" i="4" s="1"/>
  <c r="U33" i="5"/>
  <c r="V33" i="5"/>
  <c r="AL212" i="5"/>
  <c r="AO212" i="5" s="1"/>
  <c r="AP212" i="5" s="1"/>
  <c r="AQ212" i="5" s="1"/>
  <c r="Q212" i="5" s="1"/>
  <c r="AR225" i="4"/>
  <c r="AT225" i="4" s="1"/>
  <c r="Q225" i="5"/>
  <c r="Q214" i="5"/>
  <c r="AR214" i="4"/>
  <c r="AT214" i="4" s="1"/>
  <c r="Q214" i="4" s="1"/>
  <c r="AM7" i="5"/>
  <c r="AR255" i="4"/>
  <c r="AT255" i="4" s="1"/>
  <c r="Q255" i="4" s="1"/>
  <c r="Q255" i="5"/>
  <c r="AR330" i="4"/>
  <c r="AT330" i="4" s="1"/>
  <c r="Q330" i="4" s="1"/>
  <c r="Q330" i="5"/>
  <c r="AR224" i="4"/>
  <c r="AT224" i="4" s="1"/>
  <c r="Q224" i="4" s="1"/>
  <c r="Q224" i="5"/>
  <c r="AR222" i="4"/>
  <c r="AT222" i="4" s="1"/>
  <c r="Q222" i="4" s="1"/>
  <c r="Q222" i="5"/>
  <c r="U53" i="5"/>
  <c r="V53" i="5"/>
  <c r="Q256" i="5"/>
  <c r="AR256" i="4"/>
  <c r="AT256" i="4" s="1"/>
  <c r="Q256" i="4" s="1"/>
  <c r="U29" i="5"/>
  <c r="V29" i="5"/>
  <c r="AL402" i="5"/>
  <c r="AL260" i="5"/>
  <c r="AL210" i="5"/>
  <c r="AO210" i="5" s="1"/>
  <c r="AP210" i="5" s="1"/>
  <c r="AQ210" i="5" s="1"/>
  <c r="AR226" i="4"/>
  <c r="AT226" i="4" s="1"/>
  <c r="Q226" i="5"/>
  <c r="AM425" i="5"/>
  <c r="AO425" i="5" s="1"/>
  <c r="AP425" i="5" s="1"/>
  <c r="AQ425" i="5" s="1"/>
  <c r="AD425" i="5"/>
  <c r="AH425" i="5" s="1"/>
  <c r="AC425" i="5"/>
  <c r="AG425" i="5" s="1"/>
  <c r="AC325" i="5"/>
  <c r="AG325" i="5" s="1"/>
  <c r="AE325" i="5"/>
  <c r="AI325" i="5" s="1"/>
  <c r="AD325" i="5"/>
  <c r="AH325" i="5" s="1"/>
  <c r="AM314" i="5"/>
  <c r="AO314" i="5" s="1"/>
  <c r="AP314" i="5" s="1"/>
  <c r="AQ314" i="5" s="1"/>
  <c r="AE329" i="5"/>
  <c r="AI329" i="5" s="1"/>
  <c r="AD329" i="5"/>
  <c r="AH329" i="5" s="1"/>
  <c r="AC329" i="5"/>
  <c r="U11" i="5"/>
  <c r="AD66" i="5"/>
  <c r="AH66" i="5" s="1"/>
  <c r="U148" i="5"/>
  <c r="Q331" i="4"/>
  <c r="Q225" i="4"/>
  <c r="AL170" i="5"/>
  <c r="AO170" i="5" s="1"/>
  <c r="AP170" i="5" s="1"/>
  <c r="AQ170" i="5" s="1"/>
  <c r="AR170" i="4" s="1"/>
  <c r="AT170" i="4" s="1"/>
  <c r="Q170" i="4" s="1"/>
  <c r="AL192" i="5"/>
  <c r="AL269" i="5"/>
  <c r="AL374" i="5"/>
  <c r="AR312" i="4"/>
  <c r="AT312" i="4" s="1"/>
  <c r="Q312" i="4" s="1"/>
  <c r="AL404" i="5"/>
  <c r="AR391" i="4"/>
  <c r="AT391" i="4" s="1"/>
  <c r="Q391" i="4" s="1"/>
  <c r="AL378" i="5"/>
  <c r="AD334" i="5"/>
  <c r="AH334" i="5" s="1"/>
  <c r="AC334" i="5"/>
  <c r="AG334" i="5" s="1"/>
  <c r="AE334" i="5"/>
  <c r="AI334" i="5" s="1"/>
  <c r="AE253" i="5"/>
  <c r="AI253" i="5" s="1"/>
  <c r="AC253" i="5"/>
  <c r="AG253" i="5" s="1"/>
  <c r="AD253" i="5"/>
  <c r="AH253" i="5" s="1"/>
  <c r="AD221" i="5"/>
  <c r="AH221" i="5" s="1"/>
  <c r="AM221" i="5"/>
  <c r="AM325" i="5"/>
  <c r="AM253" i="5"/>
  <c r="U4" i="5"/>
  <c r="AD4" i="5" s="1"/>
  <c r="AH4" i="5" s="1"/>
  <c r="U19" i="5"/>
  <c r="U27" i="5"/>
  <c r="U28" i="5"/>
  <c r="AE28" i="5" s="1"/>
  <c r="AI28" i="5" s="1"/>
  <c r="U49" i="5"/>
  <c r="AC49" i="5" s="1"/>
  <c r="AG49" i="5" s="1"/>
  <c r="V55" i="5"/>
  <c r="V62" i="5"/>
  <c r="V71" i="5"/>
  <c r="V83" i="5"/>
  <c r="AE83" i="5" s="1"/>
  <c r="AI83" i="5" s="1"/>
  <c r="U86" i="5"/>
  <c r="AE86" i="5" s="1"/>
  <c r="AI86" i="5" s="1"/>
  <c r="V115" i="5"/>
  <c r="Q327" i="4"/>
  <c r="Q317" i="4"/>
  <c r="AL171" i="5"/>
  <c r="AO171" i="5" s="1"/>
  <c r="AP171" i="5" s="1"/>
  <c r="AQ171" i="5" s="1"/>
  <c r="AR171" i="4" s="1"/>
  <c r="AT171" i="4" s="1"/>
  <c r="Q171" i="4" s="1"/>
  <c r="AL201" i="5"/>
  <c r="AO201" i="5" s="1"/>
  <c r="AP201" i="5" s="1"/>
  <c r="AQ201" i="5" s="1"/>
  <c r="AL205" i="5"/>
  <c r="AL209" i="5"/>
  <c r="AO209" i="5" s="1"/>
  <c r="AP209" i="5" s="1"/>
  <c r="AQ209" i="5" s="1"/>
  <c r="Q209" i="5" s="1"/>
  <c r="AL213" i="5"/>
  <c r="AO213" i="5" s="1"/>
  <c r="AP213" i="5" s="1"/>
  <c r="AQ213" i="5" s="1"/>
  <c r="Q213" i="5" s="1"/>
  <c r="AL263" i="5"/>
  <c r="AL267" i="5"/>
  <c r="AL271" i="5"/>
  <c r="AL357" i="5"/>
  <c r="AO357" i="5" s="1"/>
  <c r="AP357" i="5" s="1"/>
  <c r="AQ357" i="5" s="1"/>
  <c r="AR357" i="4" s="1"/>
  <c r="AT357" i="4" s="1"/>
  <c r="AL364" i="5"/>
  <c r="AO364" i="5" s="1"/>
  <c r="AP364" i="5" s="1"/>
  <c r="AQ364" i="5" s="1"/>
  <c r="AL386" i="5"/>
  <c r="AO205" i="5"/>
  <c r="AP205" i="5" s="1"/>
  <c r="AQ205" i="5" s="1"/>
  <c r="Q205" i="5" s="1"/>
  <c r="AL204" i="5"/>
  <c r="AO204" i="5" s="1"/>
  <c r="AP204" i="5" s="1"/>
  <c r="AQ204" i="5" s="1"/>
  <c r="AL240" i="5"/>
  <c r="AO240" i="5" s="1"/>
  <c r="AP240" i="5" s="1"/>
  <c r="AQ240" i="5" s="1"/>
  <c r="AL274" i="5"/>
  <c r="AL288" i="5"/>
  <c r="AL427" i="5"/>
  <c r="AM374" i="5"/>
  <c r="AO374" i="5" s="1"/>
  <c r="AP374" i="5" s="1"/>
  <c r="AQ374" i="5" s="1"/>
  <c r="Q374" i="5" s="1"/>
  <c r="AL382" i="5"/>
  <c r="AO382" i="5" s="1"/>
  <c r="AP382" i="5" s="1"/>
  <c r="AQ382" i="5" s="1"/>
  <c r="AR382" i="4" s="1"/>
  <c r="AT382" i="4" s="1"/>
  <c r="Q382" i="4" s="1"/>
  <c r="AC202" i="5"/>
  <c r="AG202" i="5" s="1"/>
  <c r="AL346" i="5"/>
  <c r="Q312" i="5"/>
  <c r="Q336" i="5"/>
  <c r="AL431" i="5"/>
  <c r="AD305" i="5"/>
  <c r="AH305" i="5" s="1"/>
  <c r="AC305" i="5"/>
  <c r="AG305" i="5" s="1"/>
  <c r="AE305" i="5"/>
  <c r="AI305" i="5" s="1"/>
  <c r="AM322" i="5"/>
  <c r="AO322" i="5" s="1"/>
  <c r="AP322" i="5" s="1"/>
  <c r="AQ322" i="5" s="1"/>
  <c r="AM310" i="5"/>
  <c r="AO310" i="5" s="1"/>
  <c r="AP310" i="5" s="1"/>
  <c r="AQ310" i="5" s="1"/>
  <c r="AM346" i="5"/>
  <c r="AC302" i="5"/>
  <c r="AG302" i="5" s="1"/>
  <c r="AD302" i="5"/>
  <c r="AH302" i="5" s="1"/>
  <c r="AE302" i="5"/>
  <c r="AI302" i="5" s="1"/>
  <c r="AC221" i="5"/>
  <c r="AG221" i="5" s="1"/>
  <c r="AD381" i="5"/>
  <c r="AH381" i="5" s="1"/>
  <c r="AC381" i="5"/>
  <c r="AG381" i="5" s="1"/>
  <c r="AE381" i="5"/>
  <c r="AI381" i="5" s="1"/>
  <c r="AM334" i="5"/>
  <c r="AO334" i="5" s="1"/>
  <c r="AP334" i="5" s="1"/>
  <c r="AQ334" i="5" s="1"/>
  <c r="AM326" i="5"/>
  <c r="AC30" i="5"/>
  <c r="AG30" i="5" s="1"/>
  <c r="V42" i="5"/>
  <c r="AM57" i="5"/>
  <c r="V95" i="5"/>
  <c r="AC95" i="5" s="1"/>
  <c r="V107" i="5"/>
  <c r="AC107" i="5" s="1"/>
  <c r="V118" i="5"/>
  <c r="Q299" i="4"/>
  <c r="AL176" i="5"/>
  <c r="AO176" i="5" s="1"/>
  <c r="AP176" i="5" s="1"/>
  <c r="AQ176" i="5" s="1"/>
  <c r="AL246" i="5"/>
  <c r="AO246" i="5" s="1"/>
  <c r="AP246" i="5" s="1"/>
  <c r="AQ246" i="5" s="1"/>
  <c r="AL233" i="5"/>
  <c r="AL279" i="5"/>
  <c r="AL348" i="5"/>
  <c r="AL372" i="5"/>
  <c r="AL169" i="5"/>
  <c r="AO169" i="5" s="1"/>
  <c r="AP169" i="5" s="1"/>
  <c r="AQ169" i="5" s="1"/>
  <c r="AL296" i="5"/>
  <c r="AL393" i="5"/>
  <c r="AL179" i="5"/>
  <c r="AO301" i="5"/>
  <c r="AP301" i="5" s="1"/>
  <c r="AQ301" i="5" s="1"/>
  <c r="AO297" i="5"/>
  <c r="AP297" i="5" s="1"/>
  <c r="AQ297" i="5" s="1"/>
  <c r="Q297" i="5" s="1"/>
  <c r="AI202" i="5"/>
  <c r="AM202" i="5"/>
  <c r="AL360" i="5"/>
  <c r="AO360" i="5" s="1"/>
  <c r="AP360" i="5" s="1"/>
  <c r="AQ360" i="5" s="1"/>
  <c r="AR360" i="4" s="1"/>
  <c r="AT360" i="4" s="1"/>
  <c r="AL387" i="5"/>
  <c r="AO358" i="5"/>
  <c r="AP358" i="5" s="1"/>
  <c r="AQ358" i="5" s="1"/>
  <c r="AR358" i="4" s="1"/>
  <c r="AT358" i="4" s="1"/>
  <c r="Q358" i="4" s="1"/>
  <c r="AE221" i="5"/>
  <c r="AI221" i="5" s="1"/>
  <c r="AG426" i="5"/>
  <c r="AM426" i="5"/>
  <c r="AO426" i="5" s="1"/>
  <c r="AP426" i="5" s="1"/>
  <c r="AQ426" i="5" s="1"/>
  <c r="AE426" i="5"/>
  <c r="AI426" i="5" s="1"/>
  <c r="AD426" i="5"/>
  <c r="AH426" i="5" s="1"/>
  <c r="AE326" i="5"/>
  <c r="AI326" i="5" s="1"/>
  <c r="AD326" i="5"/>
  <c r="AH326" i="5" s="1"/>
  <c r="AC326" i="5"/>
  <c r="AG326" i="5" s="1"/>
  <c r="AE322" i="5"/>
  <c r="AI322" i="5" s="1"/>
  <c r="AC322" i="5"/>
  <c r="AG322" i="5" s="1"/>
  <c r="AD322" i="5"/>
  <c r="AH322" i="5" s="1"/>
  <c r="AD310" i="5"/>
  <c r="AH310" i="5" s="1"/>
  <c r="AC310" i="5"/>
  <c r="AG310" i="5" s="1"/>
  <c r="AE310" i="5"/>
  <c r="AI310" i="5" s="1"/>
  <c r="AE314" i="5"/>
  <c r="AC314" i="5"/>
  <c r="AG314" i="5" s="1"/>
  <c r="AD314" i="5"/>
  <c r="AH314" i="5" s="1"/>
  <c r="AI314" i="5"/>
  <c r="AM329" i="5"/>
  <c r="AG329" i="5"/>
  <c r="AE425" i="5"/>
  <c r="AI425" i="5" s="1"/>
  <c r="Q169" i="5"/>
  <c r="AR169" i="4"/>
  <c r="AT169" i="4" s="1"/>
  <c r="Q169" i="4" s="1"/>
  <c r="AL200" i="5"/>
  <c r="AO200" i="5" s="1"/>
  <c r="AP200" i="5" s="1"/>
  <c r="AQ200" i="5" s="1"/>
  <c r="AL266" i="5"/>
  <c r="Q373" i="5"/>
  <c r="AR373" i="4"/>
  <c r="AT373" i="4" s="1"/>
  <c r="Q373" i="4" s="1"/>
  <c r="Q390" i="5"/>
  <c r="AR390" i="4"/>
  <c r="AT390" i="4" s="1"/>
  <c r="Q390" i="4" s="1"/>
  <c r="Q427" i="5"/>
  <c r="AR427" i="4"/>
  <c r="AT427" i="4" s="1"/>
  <c r="Q427" i="4" s="1"/>
  <c r="AL188" i="5"/>
  <c r="AL235" i="5"/>
  <c r="Q360" i="5"/>
  <c r="AL355" i="5"/>
  <c r="AO355" i="5" s="1"/>
  <c r="AP355" i="5" s="1"/>
  <c r="AQ355" i="5" s="1"/>
  <c r="Q414" i="5"/>
  <c r="AR414" i="4"/>
  <c r="AT414" i="4" s="1"/>
  <c r="Q414" i="4" s="1"/>
  <c r="Q411" i="5"/>
  <c r="AR411" i="4"/>
  <c r="AT411" i="4" s="1"/>
  <c r="Q411" i="4" s="1"/>
  <c r="Q358" i="5"/>
  <c r="Q412" i="5"/>
  <c r="AR412" i="4"/>
  <c r="AT412" i="4" s="1"/>
  <c r="Q412" i="4" s="1"/>
  <c r="Q229" i="5"/>
  <c r="AR229" i="4"/>
  <c r="AT229" i="4" s="1"/>
  <c r="Q445" i="5"/>
  <c r="AR445" i="4"/>
  <c r="AT445" i="4" s="1"/>
  <c r="Q445" i="4" s="1"/>
  <c r="Q369" i="5"/>
  <c r="AR369" i="4"/>
  <c r="AT369" i="4" s="1"/>
  <c r="Q232" i="5"/>
  <c r="AR232" i="4"/>
  <c r="AT232" i="4" s="1"/>
  <c r="AR251" i="4"/>
  <c r="AT251" i="4" s="1"/>
  <c r="Q251" i="5"/>
  <c r="Q324" i="5"/>
  <c r="AR324" i="4"/>
  <c r="AT324" i="4" s="1"/>
  <c r="Q324" i="4" s="1"/>
  <c r="AR363" i="4"/>
  <c r="AT363" i="4" s="1"/>
  <c r="Q363" i="5"/>
  <c r="Q385" i="5"/>
  <c r="AR385" i="4"/>
  <c r="AT385" i="4" s="1"/>
  <c r="Q385" i="4" s="1"/>
  <c r="Q442" i="5"/>
  <c r="AR442" i="4"/>
  <c r="AT442" i="4" s="1"/>
  <c r="Q442" i="4" s="1"/>
  <c r="Q168" i="5"/>
  <c r="AR168" i="4"/>
  <c r="AT168" i="4" s="1"/>
  <c r="Q170" i="5"/>
  <c r="Q217" i="5"/>
  <c r="AR217" i="4"/>
  <c r="AT217" i="4" s="1"/>
  <c r="Q217" i="4" s="1"/>
  <c r="AL264" i="5"/>
  <c r="Q376" i="5"/>
  <c r="AR376" i="4"/>
  <c r="AT376" i="4" s="1"/>
  <c r="Q376" i="4" s="1"/>
  <c r="AL208" i="5"/>
  <c r="AO208" i="5" s="1"/>
  <c r="AP208" i="5" s="1"/>
  <c r="AQ208" i="5" s="1"/>
  <c r="AR353" i="4"/>
  <c r="AT353" i="4" s="1"/>
  <c r="Q353" i="4" s="1"/>
  <c r="Q353" i="5"/>
  <c r="AO399" i="5"/>
  <c r="AP399" i="5" s="1"/>
  <c r="AQ399" i="5" s="1"/>
  <c r="Q328" i="5"/>
  <c r="AR328" i="4"/>
  <c r="AT328" i="4" s="1"/>
  <c r="Q328" i="4" s="1"/>
  <c r="AL180" i="5"/>
  <c r="Q306" i="5"/>
  <c r="AR306" i="4"/>
  <c r="AT306" i="4" s="1"/>
  <c r="AL424" i="5"/>
  <c r="AO424" i="5" s="1"/>
  <c r="AP424" i="5" s="1"/>
  <c r="AQ424" i="5" s="1"/>
  <c r="Q407" i="5"/>
  <c r="AR407" i="4"/>
  <c r="AT407" i="4" s="1"/>
  <c r="Q407" i="4" s="1"/>
  <c r="Q428" i="5"/>
  <c r="AR428" i="4"/>
  <c r="AT428" i="4" s="1"/>
  <c r="Q428" i="4" s="1"/>
  <c r="Q446" i="5"/>
  <c r="AR446" i="4"/>
  <c r="AT446" i="4" s="1"/>
  <c r="Q446" i="4" s="1"/>
  <c r="Q447" i="5"/>
  <c r="AR447" i="4"/>
  <c r="AT447" i="4" s="1"/>
  <c r="Q447" i="4" s="1"/>
  <c r="Q386" i="5"/>
  <c r="AR386" i="4"/>
  <c r="AT386" i="4" s="1"/>
  <c r="Q386" i="4" s="1"/>
  <c r="Q410" i="5"/>
  <c r="AR410" i="4"/>
  <c r="AT410" i="4" s="1"/>
  <c r="Q410" i="4" s="1"/>
  <c r="AR213" i="4"/>
  <c r="AT213" i="4" s="1"/>
  <c r="Q213" i="4" s="1"/>
  <c r="Q357" i="5"/>
  <c r="Q364" i="5"/>
  <c r="AR364" i="4"/>
  <c r="AT364" i="4" s="1"/>
  <c r="Q364" i="4" s="1"/>
  <c r="Q365" i="5"/>
  <c r="AR365" i="4"/>
  <c r="AT365" i="4" s="1"/>
  <c r="Q365" i="4" s="1"/>
  <c r="AL285" i="5"/>
  <c r="AL343" i="5"/>
  <c r="AR374" i="4"/>
  <c r="AT374" i="4" s="1"/>
  <c r="Q374" i="4" s="1"/>
  <c r="AR371" i="4"/>
  <c r="AT371" i="4" s="1"/>
  <c r="Q371" i="4" s="1"/>
  <c r="Q371" i="5"/>
  <c r="Q382" i="5"/>
  <c r="AL243" i="5"/>
  <c r="AO243" i="5" s="1"/>
  <c r="AP243" i="5" s="1"/>
  <c r="AQ243" i="5" s="1"/>
  <c r="AR243" i="4" s="1"/>
  <c r="AT243" i="4" s="1"/>
  <c r="Q243" i="4" s="1"/>
  <c r="Q304" i="5"/>
  <c r="AR304" i="4"/>
  <c r="AT304" i="4" s="1"/>
  <c r="Q304" i="4" s="1"/>
  <c r="Q321" i="5"/>
  <c r="AR321" i="4"/>
  <c r="AT321" i="4" s="1"/>
  <c r="Q321" i="4" s="1"/>
  <c r="Q443" i="5"/>
  <c r="AR443" i="4"/>
  <c r="AT443" i="4" s="1"/>
  <c r="Q443" i="4" s="1"/>
  <c r="Q369" i="4"/>
  <c r="AL182" i="5"/>
  <c r="AO182" i="5" s="1"/>
  <c r="AP182" i="5" s="1"/>
  <c r="AQ182" i="5" s="1"/>
  <c r="AL181" i="5"/>
  <c r="AL270" i="5"/>
  <c r="AL241" i="5"/>
  <c r="AL291" i="5"/>
  <c r="AL289" i="5"/>
  <c r="AO275" i="5"/>
  <c r="AP275" i="5" s="1"/>
  <c r="AQ275" i="5" s="1"/>
  <c r="AO291" i="5"/>
  <c r="AP291" i="5" s="1"/>
  <c r="AQ291" i="5" s="1"/>
  <c r="AO338" i="5"/>
  <c r="AP338" i="5" s="1"/>
  <c r="AQ338" i="5" s="1"/>
  <c r="AO346" i="5"/>
  <c r="AP346" i="5" s="1"/>
  <c r="AQ346" i="5" s="1"/>
  <c r="AR372" i="4"/>
  <c r="AT372" i="4" s="1"/>
  <c r="Q372" i="4" s="1"/>
  <c r="Q372" i="5"/>
  <c r="AL361" i="5"/>
  <c r="AO361" i="5" s="1"/>
  <c r="AP361" i="5" s="1"/>
  <c r="AQ361" i="5" s="1"/>
  <c r="AL369" i="5"/>
  <c r="AL389" i="5"/>
  <c r="AL199" i="5"/>
  <c r="AO199" i="5" s="1"/>
  <c r="AP199" i="5" s="1"/>
  <c r="AQ199" i="5" s="1"/>
  <c r="AL203" i="5"/>
  <c r="AO203" i="5" s="1"/>
  <c r="AP203" i="5" s="1"/>
  <c r="AQ203" i="5" s="1"/>
  <c r="AL207" i="5"/>
  <c r="AO207" i="5" s="1"/>
  <c r="AP207" i="5" s="1"/>
  <c r="AQ207" i="5" s="1"/>
  <c r="AL211" i="5"/>
  <c r="AO211" i="5" s="1"/>
  <c r="AP211" i="5" s="1"/>
  <c r="AQ211" i="5" s="1"/>
  <c r="AO192" i="5"/>
  <c r="AP192" i="5" s="1"/>
  <c r="AQ192" i="5" s="1"/>
  <c r="AR218" i="4"/>
  <c r="AT218" i="4" s="1"/>
  <c r="Q218" i="4" s="1"/>
  <c r="Q218" i="5"/>
  <c r="AL277" i="5"/>
  <c r="AO276" i="5"/>
  <c r="AP276" i="5" s="1"/>
  <c r="AQ276" i="5" s="1"/>
  <c r="AO292" i="5"/>
  <c r="AP292" i="5" s="1"/>
  <c r="AQ292" i="5" s="1"/>
  <c r="Q323" i="5"/>
  <c r="AR323" i="4"/>
  <c r="AT323" i="4" s="1"/>
  <c r="AL368" i="5"/>
  <c r="AL373" i="5"/>
  <c r="AR392" i="4"/>
  <c r="AT392" i="4" s="1"/>
  <c r="Q392" i="4" s="1"/>
  <c r="AL388" i="5"/>
  <c r="AL177" i="5"/>
  <c r="AO177" i="5" s="1"/>
  <c r="AP177" i="5" s="1"/>
  <c r="AQ177" i="5" s="1"/>
  <c r="AL193" i="5"/>
  <c r="AO193" i="5" s="1"/>
  <c r="AP193" i="5" s="1"/>
  <c r="AQ193" i="5" s="1"/>
  <c r="AL254" i="5"/>
  <c r="AO254" i="5" s="1"/>
  <c r="AP254" i="5" s="1"/>
  <c r="AQ254" i="5" s="1"/>
  <c r="AL262" i="5"/>
  <c r="AO273" i="5"/>
  <c r="AP273" i="5" s="1"/>
  <c r="AQ273" i="5" s="1"/>
  <c r="AO289" i="5"/>
  <c r="AP289" i="5" s="1"/>
  <c r="AQ289" i="5" s="1"/>
  <c r="AL385" i="5"/>
  <c r="AL175" i="5"/>
  <c r="AL191" i="5"/>
  <c r="Q298" i="5"/>
  <c r="AR298" i="4"/>
  <c r="AT298" i="4" s="1"/>
  <c r="Q298" i="4" s="1"/>
  <c r="AL244" i="5"/>
  <c r="AO244" i="5" s="1"/>
  <c r="AP244" i="5" s="1"/>
  <c r="AQ244" i="5" s="1"/>
  <c r="AL248" i="5"/>
  <c r="AO248" i="5" s="1"/>
  <c r="AP248" i="5" s="1"/>
  <c r="AQ248" i="5" s="1"/>
  <c r="AL282" i="5"/>
  <c r="AL342" i="5"/>
  <c r="AO262" i="5"/>
  <c r="AP262" i="5" s="1"/>
  <c r="AQ262" i="5" s="1"/>
  <c r="AO270" i="5"/>
  <c r="AP270" i="5" s="1"/>
  <c r="AQ270" i="5" s="1"/>
  <c r="AO282" i="5"/>
  <c r="AP282" i="5" s="1"/>
  <c r="AQ282" i="5" s="1"/>
  <c r="AO349" i="5"/>
  <c r="AP349" i="5" s="1"/>
  <c r="AQ349" i="5" s="1"/>
  <c r="AL414" i="5"/>
  <c r="AL418" i="5"/>
  <c r="AO418" i="5" s="1"/>
  <c r="AP418" i="5" s="1"/>
  <c r="AQ418" i="5" s="1"/>
  <c r="AL422" i="5"/>
  <c r="AO422" i="5" s="1"/>
  <c r="AP422" i="5" s="1"/>
  <c r="AQ422" i="5" s="1"/>
  <c r="Q431" i="5"/>
  <c r="AR431" i="4"/>
  <c r="AT431" i="4" s="1"/>
  <c r="Q431" i="4" s="1"/>
  <c r="AL421" i="5"/>
  <c r="AO421" i="5" s="1"/>
  <c r="AP421" i="5" s="1"/>
  <c r="AQ421" i="5" s="1"/>
  <c r="AL446" i="5"/>
  <c r="AL436" i="5"/>
  <c r="AO436" i="5" s="1"/>
  <c r="AP436" i="5" s="1"/>
  <c r="AQ436" i="5" s="1"/>
  <c r="AR172" i="4"/>
  <c r="AT172" i="4" s="1"/>
  <c r="Q172" i="4" s="1"/>
  <c r="Q172" i="5"/>
  <c r="AL384" i="5"/>
  <c r="AO384" i="5" s="1"/>
  <c r="AP384" i="5" s="1"/>
  <c r="AQ384" i="5" s="1"/>
  <c r="AL400" i="5"/>
  <c r="AL409" i="5"/>
  <c r="AL423" i="5"/>
  <c r="AO423" i="5" s="1"/>
  <c r="AP423" i="5" s="1"/>
  <c r="AQ423" i="5" s="1"/>
  <c r="AL441" i="5"/>
  <c r="AO441" i="5" s="1"/>
  <c r="AP441" i="5" s="1"/>
  <c r="AQ441" i="5" s="1"/>
  <c r="AL410" i="5"/>
  <c r="AL447" i="5"/>
  <c r="Q168" i="4"/>
  <c r="AL227" i="5"/>
  <c r="AO227" i="5" s="1"/>
  <c r="AP227" i="5" s="1"/>
  <c r="AQ227" i="5" s="1"/>
  <c r="AL265" i="5"/>
  <c r="AO265" i="5" s="1"/>
  <c r="AP265" i="5" s="1"/>
  <c r="AQ265" i="5" s="1"/>
  <c r="AO263" i="5"/>
  <c r="AP263" i="5" s="1"/>
  <c r="AQ263" i="5" s="1"/>
  <c r="Q271" i="5"/>
  <c r="AR271" i="4"/>
  <c r="AT271" i="4" s="1"/>
  <c r="Q271" i="4" s="1"/>
  <c r="AL340" i="5"/>
  <c r="AO350" i="5"/>
  <c r="AP350" i="5" s="1"/>
  <c r="AQ350" i="5" s="1"/>
  <c r="AL215" i="5"/>
  <c r="AO215" i="5" s="1"/>
  <c r="AP215" i="5" s="1"/>
  <c r="AQ215" i="5" s="1"/>
  <c r="AL197" i="5"/>
  <c r="AO197" i="5" s="1"/>
  <c r="AP197" i="5" s="1"/>
  <c r="AQ197" i="5" s="1"/>
  <c r="AO188" i="5"/>
  <c r="AP188" i="5" s="1"/>
  <c r="AQ188" i="5" s="1"/>
  <c r="AL286" i="5"/>
  <c r="AO264" i="5"/>
  <c r="AP264" i="5" s="1"/>
  <c r="AQ264" i="5" s="1"/>
  <c r="AO272" i="5"/>
  <c r="AP272" i="5" s="1"/>
  <c r="AQ272" i="5" s="1"/>
  <c r="Q339" i="5"/>
  <c r="AR339" i="4"/>
  <c r="AT339" i="4" s="1"/>
  <c r="Q339" i="4" s="1"/>
  <c r="Q347" i="5"/>
  <c r="AR347" i="4"/>
  <c r="AT347" i="4" s="1"/>
  <c r="Q368" i="5"/>
  <c r="AR368" i="4"/>
  <c r="AT368" i="4" s="1"/>
  <c r="AL383" i="5"/>
  <c r="AO383" i="5" s="1"/>
  <c r="AP383" i="5" s="1"/>
  <c r="AQ383" i="5" s="1"/>
  <c r="AL390" i="5"/>
  <c r="AO402" i="5"/>
  <c r="AP402" i="5" s="1"/>
  <c r="AQ402" i="5" s="1"/>
  <c r="AL186" i="5"/>
  <c r="AO186" i="5" s="1"/>
  <c r="AP186" i="5" s="1"/>
  <c r="AQ186" i="5" s="1"/>
  <c r="AL242" i="5"/>
  <c r="AO242" i="5" s="1"/>
  <c r="AP242" i="5" s="1"/>
  <c r="AQ242" i="5" s="1"/>
  <c r="Q242" i="5" s="1"/>
  <c r="AL237" i="5"/>
  <c r="AO237" i="5" s="1"/>
  <c r="AP237" i="5" s="1"/>
  <c r="AQ237" i="5" s="1"/>
  <c r="AL257" i="5"/>
  <c r="AO257" i="5" s="1"/>
  <c r="AP257" i="5" s="1"/>
  <c r="AQ257" i="5" s="1"/>
  <c r="AL273" i="5"/>
  <c r="AO285" i="5"/>
  <c r="AP285" i="5" s="1"/>
  <c r="AQ285" i="5" s="1"/>
  <c r="AL375" i="5"/>
  <c r="AO375" i="5" s="1"/>
  <c r="AP375" i="5" s="1"/>
  <c r="AQ375" i="5" s="1"/>
  <c r="AL223" i="5"/>
  <c r="AO223" i="5" s="1"/>
  <c r="AP223" i="5" s="1"/>
  <c r="AQ223" i="5" s="1"/>
  <c r="AR223" i="4" s="1"/>
  <c r="AT223" i="4" s="1"/>
  <c r="Q223" i="4" s="1"/>
  <c r="AL287" i="5"/>
  <c r="AO287" i="5" s="1"/>
  <c r="AP287" i="5" s="1"/>
  <c r="AQ287" i="5" s="1"/>
  <c r="AL236" i="5"/>
  <c r="AO236" i="5" s="1"/>
  <c r="AP236" i="5" s="1"/>
  <c r="AQ236" i="5" s="1"/>
  <c r="AL247" i="5"/>
  <c r="AO247" i="5" s="1"/>
  <c r="AP247" i="5" s="1"/>
  <c r="AQ247" i="5" s="1"/>
  <c r="AO278" i="5"/>
  <c r="AP278" i="5" s="1"/>
  <c r="AQ278" i="5" s="1"/>
  <c r="AO294" i="5"/>
  <c r="AP294" i="5" s="1"/>
  <c r="AQ294" i="5" s="1"/>
  <c r="Q356" i="5"/>
  <c r="AR356" i="4"/>
  <c r="AT356" i="4" s="1"/>
  <c r="Q356" i="4" s="1"/>
  <c r="AL411" i="5"/>
  <c r="AL413" i="5"/>
  <c r="AL440" i="5"/>
  <c r="AO440" i="5" s="1"/>
  <c r="AP440" i="5" s="1"/>
  <c r="AQ440" i="5" s="1"/>
  <c r="Q444" i="5"/>
  <c r="AR444" i="4"/>
  <c r="AT444" i="4" s="1"/>
  <c r="Q444" i="4" s="1"/>
  <c r="Q249" i="5"/>
  <c r="AR249" i="4"/>
  <c r="AT249" i="4" s="1"/>
  <c r="AL395" i="5"/>
  <c r="AO395" i="5" s="1"/>
  <c r="AP395" i="5" s="1"/>
  <c r="AQ395" i="5" s="1"/>
  <c r="AL408" i="5"/>
  <c r="Q430" i="5"/>
  <c r="AR430" i="4"/>
  <c r="AT430" i="4" s="1"/>
  <c r="Q430" i="4" s="1"/>
  <c r="AL437" i="5"/>
  <c r="AO437" i="5" s="1"/>
  <c r="AP437" i="5" s="1"/>
  <c r="AQ437" i="5" s="1"/>
  <c r="AL415" i="5"/>
  <c r="AO415" i="5" s="1"/>
  <c r="AP415" i="5" s="1"/>
  <c r="AQ415" i="5" s="1"/>
  <c r="AL443" i="5"/>
  <c r="Q387" i="5"/>
  <c r="AR387" i="4"/>
  <c r="AT387" i="4" s="1"/>
  <c r="Q387" i="4" s="1"/>
  <c r="Q434" i="5"/>
  <c r="AR434" i="4"/>
  <c r="AT434" i="4" s="1"/>
  <c r="Q434" i="4" s="1"/>
  <c r="AL174" i="5"/>
  <c r="AO174" i="5" s="1"/>
  <c r="AP174" i="5" s="1"/>
  <c r="AQ174" i="5" s="1"/>
  <c r="AL190" i="5"/>
  <c r="Q167" i="5"/>
  <c r="AT167" i="4"/>
  <c r="Q167" i="4" s="1"/>
  <c r="AL173" i="5"/>
  <c r="AO173" i="5" s="1"/>
  <c r="AP173" i="5" s="1"/>
  <c r="AQ173" i="5" s="1"/>
  <c r="AL189" i="5"/>
  <c r="AO189" i="5" s="1"/>
  <c r="AP189" i="5" s="1"/>
  <c r="AQ189" i="5" s="1"/>
  <c r="AO179" i="5"/>
  <c r="AP179" i="5" s="1"/>
  <c r="AQ179" i="5" s="1"/>
  <c r="AL259" i="5"/>
  <c r="AO259" i="5" s="1"/>
  <c r="AP259" i="5" s="1"/>
  <c r="AQ259" i="5" s="1"/>
  <c r="AO283" i="5"/>
  <c r="AP283" i="5" s="1"/>
  <c r="AQ283" i="5" s="1"/>
  <c r="AO342" i="5"/>
  <c r="AP342" i="5" s="1"/>
  <c r="AQ342" i="5" s="1"/>
  <c r="AL365" i="5"/>
  <c r="Q362" i="5"/>
  <c r="AR362" i="4"/>
  <c r="AT362" i="4" s="1"/>
  <c r="Q240" i="5"/>
  <c r="AR240" i="4"/>
  <c r="AT240" i="4" s="1"/>
  <c r="AO284" i="5"/>
  <c r="AP284" i="5" s="1"/>
  <c r="AQ284" i="5" s="1"/>
  <c r="AL353" i="5"/>
  <c r="AL396" i="5"/>
  <c r="AO396" i="5" s="1"/>
  <c r="AP396" i="5" s="1"/>
  <c r="AQ396" i="5" s="1"/>
  <c r="AL185" i="5"/>
  <c r="AO185" i="5" s="1"/>
  <c r="AP185" i="5" s="1"/>
  <c r="AQ185" i="5" s="1"/>
  <c r="AO181" i="5"/>
  <c r="AP181" i="5" s="1"/>
  <c r="AQ181" i="5" s="1"/>
  <c r="AL234" i="5"/>
  <c r="AO234" i="5" s="1"/>
  <c r="AP234" i="5" s="1"/>
  <c r="AQ234" i="5" s="1"/>
  <c r="AR301" i="4"/>
  <c r="AT301" i="4" s="1"/>
  <c r="Q301" i="4" s="1"/>
  <c r="AL268" i="5"/>
  <c r="AO268" i="5" s="1"/>
  <c r="AP268" i="5" s="1"/>
  <c r="AQ268" i="5" s="1"/>
  <c r="AL297" i="5"/>
  <c r="AO261" i="5"/>
  <c r="AP261" i="5" s="1"/>
  <c r="AQ261" i="5" s="1"/>
  <c r="Q269" i="5"/>
  <c r="AR269" i="4"/>
  <c r="AT269" i="4" s="1"/>
  <c r="Q269" i="4" s="1"/>
  <c r="AR297" i="4"/>
  <c r="AT297" i="4" s="1"/>
  <c r="Q297" i="4" s="1"/>
  <c r="AL344" i="5"/>
  <c r="AO344" i="5" s="1"/>
  <c r="AP344" i="5" s="1"/>
  <c r="AQ344" i="5" s="1"/>
  <c r="AO340" i="5"/>
  <c r="AP340" i="5" s="1"/>
  <c r="AQ340" i="5" s="1"/>
  <c r="AO348" i="5"/>
  <c r="AP348" i="5" s="1"/>
  <c r="AQ348" i="5" s="1"/>
  <c r="AL370" i="5"/>
  <c r="AL379" i="5"/>
  <c r="AO379" i="5" s="1"/>
  <c r="AP379" i="5" s="1"/>
  <c r="AQ379" i="5" s="1"/>
  <c r="AL202" i="5"/>
  <c r="AL206" i="5"/>
  <c r="AO206" i="5" s="1"/>
  <c r="AP206" i="5" s="1"/>
  <c r="AQ206" i="5" s="1"/>
  <c r="AL183" i="5"/>
  <c r="AO183" i="5" s="1"/>
  <c r="AP183" i="5" s="1"/>
  <c r="AQ183" i="5" s="1"/>
  <c r="AL298" i="5"/>
  <c r="AL239" i="5"/>
  <c r="AO239" i="5" s="1"/>
  <c r="AP239" i="5" s="1"/>
  <c r="AQ239" i="5" s="1"/>
  <c r="AL295" i="5"/>
  <c r="AL290" i="5"/>
  <c r="Q307" i="5"/>
  <c r="AR307" i="4"/>
  <c r="AT307" i="4" s="1"/>
  <c r="AO258" i="5"/>
  <c r="AP258" i="5" s="1"/>
  <c r="AQ258" i="5" s="1"/>
  <c r="AO266" i="5"/>
  <c r="AP266" i="5" s="1"/>
  <c r="AQ266" i="5" s="1"/>
  <c r="AO274" i="5"/>
  <c r="AP274" i="5" s="1"/>
  <c r="AQ274" i="5" s="1"/>
  <c r="Q290" i="5"/>
  <c r="AR290" i="4"/>
  <c r="AT290" i="4" s="1"/>
  <c r="Q290" i="4" s="1"/>
  <c r="AL341" i="5"/>
  <c r="AO341" i="5" s="1"/>
  <c r="AP341" i="5" s="1"/>
  <c r="AQ341" i="5" s="1"/>
  <c r="AO345" i="5"/>
  <c r="AP345" i="5" s="1"/>
  <c r="AQ345" i="5" s="1"/>
  <c r="Q388" i="5"/>
  <c r="AR388" i="4"/>
  <c r="AT388" i="4" s="1"/>
  <c r="Q388" i="4" s="1"/>
  <c r="AL391" i="5"/>
  <c r="AL398" i="5"/>
  <c r="AO398" i="5" s="1"/>
  <c r="AP398" i="5" s="1"/>
  <c r="AQ398" i="5" s="1"/>
  <c r="Q413" i="5"/>
  <c r="AR413" i="4"/>
  <c r="AT413" i="4" s="1"/>
  <c r="Q413" i="4" s="1"/>
  <c r="AL442" i="5"/>
  <c r="Q378" i="5"/>
  <c r="AR378" i="4"/>
  <c r="AT378" i="4" s="1"/>
  <c r="Q378" i="4" s="1"/>
  <c r="AO389" i="5"/>
  <c r="AP389" i="5" s="1"/>
  <c r="AQ389" i="5" s="1"/>
  <c r="Q405" i="5"/>
  <c r="AR405" i="4"/>
  <c r="AT405" i="4" s="1"/>
  <c r="Q405" i="4" s="1"/>
  <c r="AL429" i="5"/>
  <c r="AL438" i="5"/>
  <c r="AO438" i="5" s="1"/>
  <c r="AP438" i="5" s="1"/>
  <c r="AQ438" i="5" s="1"/>
  <c r="Q432" i="5"/>
  <c r="AR432" i="4"/>
  <c r="AT432" i="4" s="1"/>
  <c r="Q432" i="4" s="1"/>
  <c r="AL448" i="5"/>
  <c r="Q228" i="5"/>
  <c r="AR228" i="4"/>
  <c r="AT228" i="4" s="1"/>
  <c r="AO400" i="5"/>
  <c r="AP400" i="5" s="1"/>
  <c r="AQ400" i="5" s="1"/>
  <c r="AL405" i="5"/>
  <c r="AL419" i="5"/>
  <c r="AO419" i="5" s="1"/>
  <c r="AP419" i="5" s="1"/>
  <c r="AQ419" i="5" s="1"/>
  <c r="AL430" i="5"/>
  <c r="AL445" i="5"/>
  <c r="Q380" i="5"/>
  <c r="AR380" i="4"/>
  <c r="AT380" i="4" s="1"/>
  <c r="Q380" i="4" s="1"/>
  <c r="AR394" i="4"/>
  <c r="AT394" i="4" s="1"/>
  <c r="Q394" i="4" s="1"/>
  <c r="Q394" i="5"/>
  <c r="Q401" i="5"/>
  <c r="AR401" i="4"/>
  <c r="AT401" i="4" s="1"/>
  <c r="Q401" i="4" s="1"/>
  <c r="AL397" i="5"/>
  <c r="AO397" i="5" s="1"/>
  <c r="AP397" i="5" s="1"/>
  <c r="AQ397" i="5" s="1"/>
  <c r="Q368" i="4"/>
  <c r="Q240" i="4"/>
  <c r="Q347" i="4"/>
  <c r="AO175" i="5"/>
  <c r="AP175" i="5" s="1"/>
  <c r="AQ175" i="5" s="1"/>
  <c r="AO191" i="5"/>
  <c r="AP191" i="5" s="1"/>
  <c r="AQ191" i="5" s="1"/>
  <c r="AO235" i="5"/>
  <c r="AP235" i="5" s="1"/>
  <c r="AQ235" i="5" s="1"/>
  <c r="AO267" i="5"/>
  <c r="AP267" i="5" s="1"/>
  <c r="AQ267" i="5" s="1"/>
  <c r="Q279" i="5"/>
  <c r="AR279" i="4"/>
  <c r="AT279" i="4" s="1"/>
  <c r="Q279" i="4" s="1"/>
  <c r="Q295" i="5"/>
  <c r="AR295" i="4"/>
  <c r="AT295" i="4" s="1"/>
  <c r="Q295" i="4" s="1"/>
  <c r="AL198" i="5"/>
  <c r="AO198" i="5" s="1"/>
  <c r="AP198" i="5" s="1"/>
  <c r="AQ198" i="5" s="1"/>
  <c r="AL250" i="5"/>
  <c r="AO250" i="5" s="1"/>
  <c r="AP250" i="5" s="1"/>
  <c r="AQ250" i="5" s="1"/>
  <c r="AO180" i="5"/>
  <c r="AP180" i="5" s="1"/>
  <c r="AQ180" i="5" s="1"/>
  <c r="AL278" i="5"/>
  <c r="AL294" i="5"/>
  <c r="Q244" i="5"/>
  <c r="AR244" i="4"/>
  <c r="AT244" i="4" s="1"/>
  <c r="Q244" i="4" s="1"/>
  <c r="AL293" i="5"/>
  <c r="AO260" i="5"/>
  <c r="AP260" i="5" s="1"/>
  <c r="AQ260" i="5" s="1"/>
  <c r="Q280" i="5"/>
  <c r="AR280" i="4"/>
  <c r="AT280" i="4" s="1"/>
  <c r="Q280" i="4" s="1"/>
  <c r="AO296" i="5"/>
  <c r="AP296" i="5" s="1"/>
  <c r="AQ296" i="5" s="1"/>
  <c r="AO343" i="5"/>
  <c r="AP343" i="5" s="1"/>
  <c r="AQ343" i="5" s="1"/>
  <c r="Q393" i="5"/>
  <c r="AR393" i="4"/>
  <c r="AT393" i="4" s="1"/>
  <c r="Q393" i="4" s="1"/>
  <c r="AL416" i="5"/>
  <c r="AO416" i="5" s="1"/>
  <c r="AP416" i="5" s="1"/>
  <c r="AQ416" i="5" s="1"/>
  <c r="AL420" i="5"/>
  <c r="AO420" i="5" s="1"/>
  <c r="AP420" i="5" s="1"/>
  <c r="AQ420" i="5" s="1"/>
  <c r="AL196" i="5"/>
  <c r="AO196" i="5" s="1"/>
  <c r="AP196" i="5" s="1"/>
  <c r="AQ196" i="5" s="1"/>
  <c r="AL178" i="5"/>
  <c r="AO178" i="5" s="1"/>
  <c r="AP178" i="5" s="1"/>
  <c r="AQ178" i="5" s="1"/>
  <c r="AL194" i="5"/>
  <c r="AO194" i="5" s="1"/>
  <c r="AP194" i="5" s="1"/>
  <c r="AQ194" i="5" s="1"/>
  <c r="AL219" i="5"/>
  <c r="AO219" i="5" s="1"/>
  <c r="AP219" i="5" s="1"/>
  <c r="AQ219" i="5" s="1"/>
  <c r="AL195" i="5"/>
  <c r="AO195" i="5" s="1"/>
  <c r="AP195" i="5" s="1"/>
  <c r="AQ195" i="5" s="1"/>
  <c r="AL245" i="5"/>
  <c r="AO245" i="5" s="1"/>
  <c r="AP245" i="5" s="1"/>
  <c r="AQ245" i="5" s="1"/>
  <c r="AO252" i="5"/>
  <c r="AP252" i="5" s="1"/>
  <c r="AQ252" i="5" s="1"/>
  <c r="AO233" i="5"/>
  <c r="AP233" i="5" s="1"/>
  <c r="AQ233" i="5" s="1"/>
  <c r="AO241" i="5"/>
  <c r="AP241" i="5" s="1"/>
  <c r="AQ241" i="5" s="1"/>
  <c r="AL281" i="5"/>
  <c r="AO281" i="5" s="1"/>
  <c r="AP281" i="5" s="1"/>
  <c r="AQ281" i="5" s="1"/>
  <c r="Q303" i="5"/>
  <c r="AR303" i="4"/>
  <c r="AT303" i="4" s="1"/>
  <c r="Q277" i="5"/>
  <c r="AR277" i="4"/>
  <c r="AT277" i="4" s="1"/>
  <c r="Q277" i="4" s="1"/>
  <c r="Q293" i="5"/>
  <c r="AR293" i="4"/>
  <c r="AT293" i="4" s="1"/>
  <c r="Q293" i="4" s="1"/>
  <c r="Q352" i="5"/>
  <c r="AR352" i="4"/>
  <c r="AT352" i="4" s="1"/>
  <c r="Q352" i="4" s="1"/>
  <c r="AR370" i="4"/>
  <c r="AT370" i="4" s="1"/>
  <c r="Q370" i="4" s="1"/>
  <c r="Q370" i="5"/>
  <c r="AO190" i="5"/>
  <c r="AP190" i="5" s="1"/>
  <c r="AQ190" i="5" s="1"/>
  <c r="AL231" i="5"/>
  <c r="AO231" i="5" s="1"/>
  <c r="AP231" i="5" s="1"/>
  <c r="AQ231" i="5" s="1"/>
  <c r="Q309" i="5"/>
  <c r="AR309" i="4"/>
  <c r="AT309" i="4" s="1"/>
  <c r="AO286" i="5"/>
  <c r="AP286" i="5" s="1"/>
  <c r="AQ286" i="5" s="1"/>
  <c r="Q381" i="5"/>
  <c r="AR381" i="4"/>
  <c r="AT381" i="4" s="1"/>
  <c r="Q381" i="4" s="1"/>
  <c r="AO404" i="5"/>
  <c r="AP404" i="5" s="1"/>
  <c r="AQ404" i="5" s="1"/>
  <c r="AL407" i="5"/>
  <c r="AL417" i="5"/>
  <c r="AO417" i="5" s="1"/>
  <c r="AP417" i="5" s="1"/>
  <c r="AQ417" i="5" s="1"/>
  <c r="AL444" i="5"/>
  <c r="Q408" i="5"/>
  <c r="AR408" i="4"/>
  <c r="AT408" i="4" s="1"/>
  <c r="Q408" i="4" s="1"/>
  <c r="AL412" i="5"/>
  <c r="Q409" i="5"/>
  <c r="AR409" i="4"/>
  <c r="AT409" i="4" s="1"/>
  <c r="Q409" i="4" s="1"/>
  <c r="Q429" i="5"/>
  <c r="AR429" i="4"/>
  <c r="AT429" i="4" s="1"/>
  <c r="Q429" i="4" s="1"/>
  <c r="AL435" i="5"/>
  <c r="AO435" i="5" s="1"/>
  <c r="AP435" i="5" s="1"/>
  <c r="AQ435" i="5" s="1"/>
  <c r="Q216" i="5"/>
  <c r="AR216" i="4"/>
  <c r="AT216" i="4" s="1"/>
  <c r="AL439" i="5"/>
  <c r="AO439" i="5" s="1"/>
  <c r="AP439" i="5" s="1"/>
  <c r="AQ439" i="5" s="1"/>
  <c r="Q377" i="5"/>
  <c r="AR377" i="4"/>
  <c r="AT377" i="4" s="1"/>
  <c r="Q377" i="4" s="1"/>
  <c r="AO403" i="5"/>
  <c r="AP403" i="5" s="1"/>
  <c r="AQ403" i="5" s="1"/>
  <c r="AL352" i="4"/>
  <c r="AO236" i="4"/>
  <c r="AL315" i="4"/>
  <c r="AL281" i="4"/>
  <c r="AO281" i="4" s="1"/>
  <c r="AO238" i="4"/>
  <c r="AO360" i="4"/>
  <c r="AL331" i="4"/>
  <c r="AL299" i="4"/>
  <c r="AL355" i="4"/>
  <c r="AO355" i="4" s="1"/>
  <c r="AL222" i="4"/>
  <c r="AL347" i="4"/>
  <c r="AO307" i="4"/>
  <c r="AL344" i="4"/>
  <c r="AO344" i="4" s="1"/>
  <c r="AL199" i="4"/>
  <c r="AO199" i="4" s="1"/>
  <c r="AL335" i="4"/>
  <c r="AL244" i="4"/>
  <c r="AL236" i="4"/>
  <c r="AL260" i="4"/>
  <c r="AL224" i="4"/>
  <c r="AL216" i="4"/>
  <c r="AO216" i="4" s="1"/>
  <c r="AL350" i="4"/>
  <c r="AL342" i="4"/>
  <c r="AO342" i="4" s="1"/>
  <c r="AL247" i="4"/>
  <c r="AO247" i="4" s="1"/>
  <c r="AL345" i="4"/>
  <c r="AO345" i="4" s="1"/>
  <c r="AL319" i="4"/>
  <c r="AL322" i="4"/>
  <c r="AO322" i="4" s="1"/>
  <c r="AL238" i="4"/>
  <c r="AL256" i="4"/>
  <c r="AL338" i="4"/>
  <c r="AL245" i="4"/>
  <c r="AL241" i="4"/>
  <c r="AL237" i="4"/>
  <c r="AO237" i="4" s="1"/>
  <c r="AL233" i="4"/>
  <c r="AO233" i="4" s="1"/>
  <c r="AL229" i="4"/>
  <c r="AO229" i="4" s="1"/>
  <c r="Q229" i="4" s="1"/>
  <c r="AL277" i="4"/>
  <c r="AL369" i="4"/>
  <c r="AL367" i="4"/>
  <c r="AL365" i="4"/>
  <c r="AL363" i="4"/>
  <c r="AO363" i="4" s="1"/>
  <c r="Q363" i="4" s="1"/>
  <c r="AL361" i="4"/>
  <c r="AO361" i="4" s="1"/>
  <c r="AL359" i="4"/>
  <c r="AO359" i="4" s="1"/>
  <c r="Q359" i="4" s="1"/>
  <c r="AL357" i="4"/>
  <c r="AO357" i="4" s="1"/>
  <c r="AL318" i="4"/>
  <c r="AL309" i="4"/>
  <c r="AO309" i="4" s="1"/>
  <c r="AO226" i="4"/>
  <c r="AL192" i="4"/>
  <c r="AO192" i="4" s="1"/>
  <c r="AL314" i="4"/>
  <c r="AL226" i="4"/>
  <c r="AL231" i="4"/>
  <c r="AO231" i="4" s="1"/>
  <c r="AL191" i="4"/>
  <c r="AO191" i="4" s="1"/>
  <c r="AL354" i="4"/>
  <c r="AL268" i="4"/>
  <c r="AO268" i="4" s="1"/>
  <c r="AL223" i="4"/>
  <c r="AL353" i="4"/>
  <c r="AL307" i="4"/>
  <c r="AL259" i="4"/>
  <c r="AL341" i="4"/>
  <c r="AO341" i="4" s="1"/>
  <c r="AL349" i="4"/>
  <c r="AL306" i="4"/>
  <c r="AO306" i="4" s="1"/>
  <c r="AL228" i="4"/>
  <c r="AO228" i="4" s="1"/>
  <c r="AL227" i="4"/>
  <c r="AO227" i="4" s="1"/>
  <c r="AL362" i="4"/>
  <c r="AO362" i="4" s="1"/>
  <c r="AL334" i="4"/>
  <c r="AL255" i="4"/>
  <c r="AL253" i="4"/>
  <c r="AO253" i="4" s="1"/>
  <c r="AL251" i="4"/>
  <c r="AO251" i="4" s="1"/>
  <c r="Q251" i="4" s="1"/>
  <c r="AL249" i="4"/>
  <c r="AO249" i="4" s="1"/>
  <c r="AL198" i="4"/>
  <c r="AO198" i="4" s="1"/>
  <c r="AL197" i="4"/>
  <c r="AO197" i="4" s="1"/>
  <c r="AL196" i="4"/>
  <c r="AO196" i="4" s="1"/>
  <c r="AL348" i="4"/>
  <c r="AL311" i="4"/>
  <c r="AL264" i="4"/>
  <c r="AO264" i="4" s="1"/>
  <c r="AL220" i="4"/>
  <c r="AL346" i="4"/>
  <c r="AO346" i="4" s="1"/>
  <c r="AL267" i="4"/>
  <c r="AO267" i="4" s="1"/>
  <c r="AL254" i="4"/>
  <c r="AO254" i="4" s="1"/>
  <c r="AL252" i="4"/>
  <c r="AO252" i="4" s="1"/>
  <c r="AL250" i="4"/>
  <c r="AO250" i="4" s="1"/>
  <c r="AL248" i="4"/>
  <c r="AO248" i="4" s="1"/>
  <c r="AL303" i="4"/>
  <c r="AO303" i="4" s="1"/>
  <c r="AL263" i="4"/>
  <c r="AO263" i="4" s="1"/>
  <c r="AL339" i="4"/>
  <c r="AL225" i="4"/>
  <c r="AL246" i="4"/>
  <c r="AL242" i="4"/>
  <c r="AL234" i="4"/>
  <c r="AO234" i="4" s="1"/>
  <c r="AL221" i="4"/>
  <c r="AL188" i="4"/>
  <c r="AO188" i="4" s="1"/>
  <c r="AL330" i="4"/>
  <c r="AL323" i="4"/>
  <c r="AO323" i="4" s="1"/>
  <c r="AL302" i="4"/>
  <c r="AO302" i="4" s="1"/>
  <c r="AL230" i="4"/>
  <c r="AO230" i="4" s="1"/>
  <c r="AL366" i="4"/>
  <c r="AL310" i="4"/>
  <c r="AL272" i="4"/>
  <c r="AL276" i="4"/>
  <c r="AL232" i="4"/>
  <c r="AO232" i="4" s="1"/>
  <c r="V11" i="4"/>
  <c r="U11" i="4"/>
  <c r="U128" i="4"/>
  <c r="AD128" i="4" s="1"/>
  <c r="AH128" i="4" s="1"/>
  <c r="U120" i="4"/>
  <c r="U112" i="4"/>
  <c r="U85" i="4"/>
  <c r="V3" i="4"/>
  <c r="V155" i="4"/>
  <c r="V147" i="4"/>
  <c r="V135" i="4"/>
  <c r="V123" i="4"/>
  <c r="V115" i="4"/>
  <c r="V103" i="4"/>
  <c r="V91" i="4"/>
  <c r="V83" i="4"/>
  <c r="V71" i="4"/>
  <c r="V59" i="4"/>
  <c r="AM59" i="4" s="1"/>
  <c r="V51" i="4"/>
  <c r="V35" i="4"/>
  <c r="V19" i="4"/>
  <c r="V79" i="4"/>
  <c r="V15" i="4"/>
  <c r="W129" i="4"/>
  <c r="AD129" i="4" s="1"/>
  <c r="AH129" i="4" s="1"/>
  <c r="U129" i="4"/>
  <c r="W125" i="4"/>
  <c r="Z125" i="4" s="1"/>
  <c r="AA125" i="4"/>
  <c r="U121" i="4"/>
  <c r="AD121" i="4" s="1"/>
  <c r="AH121" i="4" s="1"/>
  <c r="U125" i="4"/>
  <c r="U93" i="4"/>
  <c r="U61" i="4"/>
  <c r="U29" i="4"/>
  <c r="AC29" i="4" s="1"/>
  <c r="AG29" i="4" s="1"/>
  <c r="V2" i="4"/>
  <c r="V111" i="4"/>
  <c r="V47" i="4"/>
  <c r="V7" i="4"/>
  <c r="AM7" i="4" s="1"/>
  <c r="U19" i="4"/>
  <c r="V23" i="4"/>
  <c r="V27" i="4"/>
  <c r="AA132" i="4"/>
  <c r="U132" i="4"/>
  <c r="U124" i="4"/>
  <c r="W116" i="4"/>
  <c r="U116" i="4"/>
  <c r="AE116" i="4" s="1"/>
  <c r="AI116" i="4" s="1"/>
  <c r="U108" i="4"/>
  <c r="U117" i="4"/>
  <c r="V163" i="4"/>
  <c r="V151" i="4"/>
  <c r="V139" i="4"/>
  <c r="V131" i="4"/>
  <c r="V119" i="4"/>
  <c r="V107" i="4"/>
  <c r="AC107" i="4" s="1"/>
  <c r="AG107" i="4" s="1"/>
  <c r="V99" i="4"/>
  <c r="V87" i="4"/>
  <c r="V75" i="4"/>
  <c r="AM75" i="4" s="1"/>
  <c r="V67" i="4"/>
  <c r="AM67" i="4" s="1"/>
  <c r="V55" i="4"/>
  <c r="V43" i="4"/>
  <c r="V39" i="4"/>
  <c r="V31" i="4"/>
  <c r="AM31" i="4" s="1"/>
  <c r="U77" i="4"/>
  <c r="W130" i="4"/>
  <c r="AA130" i="4"/>
  <c r="W126" i="4"/>
  <c r="W122" i="4"/>
  <c r="Z122" i="4" s="1"/>
  <c r="AA122" i="4"/>
  <c r="W118" i="4"/>
  <c r="W114" i="4"/>
  <c r="Z114" i="4" s="1"/>
  <c r="AA114" i="4"/>
  <c r="W110" i="4"/>
  <c r="W106" i="4"/>
  <c r="Z106" i="4" s="1"/>
  <c r="W102" i="4"/>
  <c r="W98" i="4"/>
  <c r="Z98" i="4" s="1"/>
  <c r="AA98" i="4"/>
  <c r="W94" i="4"/>
  <c r="W90" i="4"/>
  <c r="Z90" i="4" s="1"/>
  <c r="AA90" i="4"/>
  <c r="W86" i="4"/>
  <c r="AC86" i="4" s="1"/>
  <c r="AG86" i="4" s="1"/>
  <c r="W82" i="4"/>
  <c r="Z82" i="4" s="1"/>
  <c r="AA82" i="4"/>
  <c r="AO82" i="4" s="1"/>
  <c r="W78" i="4"/>
  <c r="W74" i="4"/>
  <c r="Z74" i="4" s="1"/>
  <c r="W70" i="4"/>
  <c r="W66" i="4"/>
  <c r="AA66" i="4"/>
  <c r="W58" i="4"/>
  <c r="Z58" i="4" s="1"/>
  <c r="W54" i="4"/>
  <c r="Z54" i="4" s="1"/>
  <c r="W50" i="4"/>
  <c r="AA50" i="4" s="1"/>
  <c r="W46" i="4"/>
  <c r="Z46" i="4" s="1"/>
  <c r="W42" i="4"/>
  <c r="Z42" i="4" s="1"/>
  <c r="W38" i="4"/>
  <c r="Z38" i="4" s="1"/>
  <c r="W34" i="4"/>
  <c r="Z34" i="4" s="1"/>
  <c r="W30" i="4"/>
  <c r="AA30" i="4" s="1"/>
  <c r="W26" i="4"/>
  <c r="Z26" i="4" s="1"/>
  <c r="W22" i="4"/>
  <c r="Z22" i="4" s="1"/>
  <c r="W18" i="4"/>
  <c r="Z18" i="4" s="1"/>
  <c r="U14" i="4"/>
  <c r="AM14" i="4" s="1"/>
  <c r="W10" i="4"/>
  <c r="Z10" i="4" s="1"/>
  <c r="W6" i="4"/>
  <c r="AA6" i="4" s="1"/>
  <c r="U2" i="4"/>
  <c r="AC2" i="4" s="1"/>
  <c r="AG2" i="4" s="1"/>
  <c r="U101" i="4"/>
  <c r="U69" i="4"/>
  <c r="U37" i="4"/>
  <c r="U4" i="4"/>
  <c r="V127" i="4"/>
  <c r="V63" i="4"/>
  <c r="W2" i="4"/>
  <c r="W127" i="4"/>
  <c r="AA127" i="4" s="1"/>
  <c r="U123" i="4"/>
  <c r="AE123" i="4" s="1"/>
  <c r="AI123" i="4" s="1"/>
  <c r="U119" i="4"/>
  <c r="W115" i="4"/>
  <c r="AA115" i="4"/>
  <c r="U111" i="4"/>
  <c r="U107" i="4"/>
  <c r="U103" i="4"/>
  <c r="AM103" i="4" s="1"/>
  <c r="AA103" i="4"/>
  <c r="W99" i="4"/>
  <c r="Z99" i="4" s="1"/>
  <c r="AA99" i="4"/>
  <c r="U95" i="4"/>
  <c r="AM95" i="4" s="1"/>
  <c r="AA95" i="4"/>
  <c r="U91" i="4"/>
  <c r="U87" i="4"/>
  <c r="AA87" i="4"/>
  <c r="U83" i="4"/>
  <c r="U79" i="4"/>
  <c r="U75" i="4"/>
  <c r="U71" i="4"/>
  <c r="AM71" i="4" s="1"/>
  <c r="U67" i="4"/>
  <c r="U63" i="4"/>
  <c r="U59" i="4"/>
  <c r="AD59" i="4" s="1"/>
  <c r="AH59" i="4" s="1"/>
  <c r="U55" i="4"/>
  <c r="W51" i="4"/>
  <c r="Z51" i="4" s="1"/>
  <c r="U47" i="4"/>
  <c r="AM47" i="4" s="1"/>
  <c r="U43" i="4"/>
  <c r="U39" i="4"/>
  <c r="AE39" i="4" s="1"/>
  <c r="AI39" i="4" s="1"/>
  <c r="W35" i="4"/>
  <c r="Z35" i="4" s="1"/>
  <c r="U31" i="4"/>
  <c r="U27" i="4"/>
  <c r="U23" i="4"/>
  <c r="AC23" i="4" s="1"/>
  <c r="AG23" i="4" s="1"/>
  <c r="W7" i="4"/>
  <c r="U3" i="4"/>
  <c r="U15" i="4"/>
  <c r="U7" i="4"/>
  <c r="W113" i="4"/>
  <c r="AA113" i="4"/>
  <c r="W109" i="4"/>
  <c r="W97" i="4"/>
  <c r="W93" i="4"/>
  <c r="AA93" i="4"/>
  <c r="W81" i="4"/>
  <c r="AA81" i="4"/>
  <c r="W77" i="4"/>
  <c r="W65" i="4"/>
  <c r="W61" i="4"/>
  <c r="Z61" i="4" s="1"/>
  <c r="AA61" i="4"/>
  <c r="W49" i="4"/>
  <c r="AA49" i="4"/>
  <c r="W45" i="4"/>
  <c r="W33" i="4"/>
  <c r="W29" i="4"/>
  <c r="Z29" i="4" s="1"/>
  <c r="AA29" i="4"/>
  <c r="W21" i="4"/>
  <c r="Z21" i="4" s="1"/>
  <c r="W17" i="4"/>
  <c r="Z17" i="4" s="1"/>
  <c r="W13" i="4"/>
  <c r="Z13" i="4" s="1"/>
  <c r="AA9" i="4"/>
  <c r="V165" i="4"/>
  <c r="V157" i="4"/>
  <c r="V153" i="4"/>
  <c r="AM153" i="4" s="1"/>
  <c r="V149" i="4"/>
  <c r="V145" i="4"/>
  <c r="V141" i="4"/>
  <c r="V137" i="4"/>
  <c r="V129" i="4"/>
  <c r="V125" i="4"/>
  <c r="V121" i="4"/>
  <c r="V117" i="4"/>
  <c r="AM117" i="4" s="1"/>
  <c r="V113" i="4"/>
  <c r="V109" i="4"/>
  <c r="V105" i="4"/>
  <c r="V101" i="4"/>
  <c r="AM101" i="4" s="1"/>
  <c r="V97" i="4"/>
  <c r="V93" i="4"/>
  <c r="AD93" i="4" s="1"/>
  <c r="AH93" i="4" s="1"/>
  <c r="V89" i="4"/>
  <c r="AM89" i="4" s="1"/>
  <c r="V85" i="4"/>
  <c r="AM85" i="4" s="1"/>
  <c r="V81" i="4"/>
  <c r="V77" i="4"/>
  <c r="AM77" i="4" s="1"/>
  <c r="V73" i="4"/>
  <c r="V69" i="4"/>
  <c r="AM69" i="4" s="1"/>
  <c r="V65" i="4"/>
  <c r="V61" i="4"/>
  <c r="AM61" i="4" s="1"/>
  <c r="V57" i="4"/>
  <c r="AM57" i="4" s="1"/>
  <c r="V53" i="4"/>
  <c r="AM53" i="4" s="1"/>
  <c r="V49" i="4"/>
  <c r="V45" i="4"/>
  <c r="AM45" i="4" s="1"/>
  <c r="V41" i="4"/>
  <c r="V37" i="4"/>
  <c r="V33" i="4"/>
  <c r="V29" i="4"/>
  <c r="V25" i="4"/>
  <c r="V21" i="4"/>
  <c r="AM21" i="4" s="1"/>
  <c r="V17" i="4"/>
  <c r="V13" i="4"/>
  <c r="V9" i="4"/>
  <c r="V5" i="4"/>
  <c r="AE5" i="4" s="1"/>
  <c r="AI5" i="4" s="1"/>
  <c r="W131" i="4"/>
  <c r="W96" i="4"/>
  <c r="Z96" i="4" s="1"/>
  <c r="AA96" i="4"/>
  <c r="W84" i="4"/>
  <c r="Z84" i="4" s="1"/>
  <c r="AA84" i="4"/>
  <c r="W80" i="4"/>
  <c r="Z80" i="4" s="1"/>
  <c r="AA80" i="4"/>
  <c r="W68" i="4"/>
  <c r="Z68" i="4" s="1"/>
  <c r="W64" i="4"/>
  <c r="Z64" i="4" s="1"/>
  <c r="W52" i="4"/>
  <c r="Z52" i="4" s="1"/>
  <c r="W32" i="4"/>
  <c r="Z32" i="4" s="1"/>
  <c r="W12" i="4"/>
  <c r="Z12" i="4" s="1"/>
  <c r="AA12" i="4"/>
  <c r="U113" i="4"/>
  <c r="AE113" i="4" s="1"/>
  <c r="AI113" i="4" s="1"/>
  <c r="U105" i="4"/>
  <c r="U97" i="4"/>
  <c r="U89" i="4"/>
  <c r="U81" i="4"/>
  <c r="AD81" i="4" s="1"/>
  <c r="AH81" i="4" s="1"/>
  <c r="U73" i="4"/>
  <c r="U65" i="4"/>
  <c r="AE65" i="4" s="1"/>
  <c r="AI65" i="4" s="1"/>
  <c r="U57" i="4"/>
  <c r="U49" i="4"/>
  <c r="U41" i="4"/>
  <c r="U33" i="4"/>
  <c r="AE33" i="4" s="1"/>
  <c r="AI33" i="4" s="1"/>
  <c r="U25" i="4"/>
  <c r="U16" i="4"/>
  <c r="U8" i="4"/>
  <c r="V164" i="4"/>
  <c r="V160" i="4"/>
  <c r="V156" i="4"/>
  <c r="V152" i="4"/>
  <c r="V140" i="4"/>
  <c r="V136" i="4"/>
  <c r="V132" i="4"/>
  <c r="AM132" i="4" s="1"/>
  <c r="V128" i="4"/>
  <c r="V124" i="4"/>
  <c r="AM124" i="4" s="1"/>
  <c r="V120" i="4"/>
  <c r="AM120" i="4" s="1"/>
  <c r="V116" i="4"/>
  <c r="AM116" i="4" s="1"/>
  <c r="V112" i="4"/>
  <c r="V108" i="4"/>
  <c r="V104" i="4"/>
  <c r="AM104" i="4" s="1"/>
  <c r="V100" i="4"/>
  <c r="AM100" i="4" s="1"/>
  <c r="V96" i="4"/>
  <c r="V92" i="4"/>
  <c r="V88" i="4"/>
  <c r="AM88" i="4" s="1"/>
  <c r="V84" i="4"/>
  <c r="AC84" i="4" s="1"/>
  <c r="AG84" i="4" s="1"/>
  <c r="V80" i="4"/>
  <c r="V76" i="4"/>
  <c r="AC76" i="4" s="1"/>
  <c r="AG76" i="4" s="1"/>
  <c r="V72" i="4"/>
  <c r="V64" i="4"/>
  <c r="AE64" i="4" s="1"/>
  <c r="AI64" i="4" s="1"/>
  <c r="V60" i="4"/>
  <c r="V56" i="4"/>
  <c r="V48" i="4"/>
  <c r="AM48" i="4" s="1"/>
  <c r="V44" i="4"/>
  <c r="AM44" i="4" s="1"/>
  <c r="V40" i="4"/>
  <c r="AM40" i="4" s="1"/>
  <c r="V36" i="4"/>
  <c r="AE36" i="4" s="1"/>
  <c r="AI36" i="4" s="1"/>
  <c r="V28" i="4"/>
  <c r="V24" i="4"/>
  <c r="AM24" i="4" s="1"/>
  <c r="V20" i="4"/>
  <c r="AM20" i="4" s="1"/>
  <c r="V16" i="4"/>
  <c r="V12" i="4"/>
  <c r="AC12" i="4" s="1"/>
  <c r="AG12" i="4" s="1"/>
  <c r="V8" i="4"/>
  <c r="AM8" i="4" s="1"/>
  <c r="V4" i="4"/>
  <c r="W67" i="4"/>
  <c r="Z67" i="4" s="1"/>
  <c r="AA166" i="5"/>
  <c r="AA143" i="5"/>
  <c r="AA145" i="5"/>
  <c r="AA147" i="5"/>
  <c r="AA150" i="5"/>
  <c r="AA155" i="5"/>
  <c r="AA141" i="5"/>
  <c r="U133" i="5"/>
  <c r="AM133" i="5" s="1"/>
  <c r="AA135" i="5"/>
  <c r="AA137" i="5"/>
  <c r="AA139" i="5"/>
  <c r="U140" i="5"/>
  <c r="AM140" i="5" s="1"/>
  <c r="U141" i="5"/>
  <c r="AE141" i="5" s="1"/>
  <c r="AI141" i="5" s="1"/>
  <c r="U137" i="5"/>
  <c r="U156" i="5"/>
  <c r="U164" i="5"/>
  <c r="U149" i="5"/>
  <c r="AC149" i="5" s="1"/>
  <c r="AG149" i="5" s="1"/>
  <c r="AA149" i="5"/>
  <c r="AA142" i="5"/>
  <c r="AA144" i="5"/>
  <c r="AA146" i="5"/>
  <c r="AA148" i="5"/>
  <c r="U150" i="5"/>
  <c r="AE150" i="5" s="1"/>
  <c r="AI150" i="5" s="1"/>
  <c r="AA152" i="5"/>
  <c r="AA154" i="5"/>
  <c r="AA134" i="5"/>
  <c r="AA136" i="5"/>
  <c r="U138" i="5"/>
  <c r="AD138" i="5" s="1"/>
  <c r="AH138" i="5" s="1"/>
  <c r="AA138" i="5"/>
  <c r="U155" i="5"/>
  <c r="AM155" i="5" s="1"/>
  <c r="AA157" i="5"/>
  <c r="AA159" i="5"/>
  <c r="AA161" i="5"/>
  <c r="AA163" i="5"/>
  <c r="AA165" i="5"/>
  <c r="W165" i="4"/>
  <c r="Z165" i="4" s="1"/>
  <c r="W161" i="4"/>
  <c r="Z161" i="4" s="1"/>
  <c r="AA161" i="4"/>
  <c r="W157" i="4"/>
  <c r="Z157" i="4" s="1"/>
  <c r="W153" i="4"/>
  <c r="Z153" i="4" s="1"/>
  <c r="W149" i="4"/>
  <c r="Z149" i="4" s="1"/>
  <c r="W145" i="4"/>
  <c r="W141" i="4"/>
  <c r="Z141" i="4" s="1"/>
  <c r="W137" i="4"/>
  <c r="Z137" i="4" s="1"/>
  <c r="W164" i="4"/>
  <c r="W160" i="4"/>
  <c r="Z160" i="4" s="1"/>
  <c r="W156" i="4"/>
  <c r="Z156" i="4" s="1"/>
  <c r="W148" i="4"/>
  <c r="Z148" i="4" s="1"/>
  <c r="W144" i="4"/>
  <c r="Z144" i="4" s="1"/>
  <c r="W140" i="4"/>
  <c r="Z140" i="4" s="1"/>
  <c r="AA140" i="4"/>
  <c r="W136" i="4"/>
  <c r="U160" i="4"/>
  <c r="AD160" i="4" s="1"/>
  <c r="AH160" i="4" s="1"/>
  <c r="U144" i="4"/>
  <c r="W159" i="4"/>
  <c r="Z159" i="4" s="1"/>
  <c r="W155" i="4"/>
  <c r="Z155" i="4" s="1"/>
  <c r="W151" i="4"/>
  <c r="Z151" i="4" s="1"/>
  <c r="W147" i="4"/>
  <c r="Z147" i="4" s="1"/>
  <c r="W143" i="4"/>
  <c r="Z143" i="4" s="1"/>
  <c r="W139" i="4"/>
  <c r="Z139" i="4" s="1"/>
  <c r="W135" i="4"/>
  <c r="Z135" i="4" s="1"/>
  <c r="AA135" i="4"/>
  <c r="U156" i="4"/>
  <c r="AD156" i="4" s="1"/>
  <c r="AH156" i="4" s="1"/>
  <c r="U140" i="4"/>
  <c r="AM140" i="4" s="1"/>
  <c r="W133" i="4"/>
  <c r="Z133" i="4" s="1"/>
  <c r="AA133" i="4"/>
  <c r="W152" i="4"/>
  <c r="Z152" i="4" s="1"/>
  <c r="W166" i="4"/>
  <c r="Z166" i="4" s="1"/>
  <c r="W162" i="4"/>
  <c r="Z162" i="4" s="1"/>
  <c r="W158" i="4"/>
  <c r="Z158" i="4" s="1"/>
  <c r="W154" i="4"/>
  <c r="Z154" i="4" s="1"/>
  <c r="W150" i="4"/>
  <c r="Z150" i="4" s="1"/>
  <c r="W146" i="4"/>
  <c r="Z146" i="4" s="1"/>
  <c r="W142" i="4"/>
  <c r="W138" i="4"/>
  <c r="Z138" i="4" s="1"/>
  <c r="W134" i="4"/>
  <c r="Z134" i="4" s="1"/>
  <c r="U152" i="4"/>
  <c r="U136" i="4"/>
  <c r="AM136" i="4"/>
  <c r="V148" i="4"/>
  <c r="AM148" i="4" s="1"/>
  <c r="V144" i="4"/>
  <c r="V68" i="4"/>
  <c r="AD68" i="4" s="1"/>
  <c r="AH68" i="4" s="1"/>
  <c r="V52" i="4"/>
  <c r="AM52" i="4" s="1"/>
  <c r="V32" i="4"/>
  <c r="AM12" i="4"/>
  <c r="AD12" i="4"/>
  <c r="AH12" i="4" s="1"/>
  <c r="AM164" i="4"/>
  <c r="AM108" i="4"/>
  <c r="AM92" i="4"/>
  <c r="AM76" i="4"/>
  <c r="AM36" i="4"/>
  <c r="AM28" i="4"/>
  <c r="AM19" i="4"/>
  <c r="AM11" i="4"/>
  <c r="AM144" i="4"/>
  <c r="AM16" i="4"/>
  <c r="V161" i="4"/>
  <c r="V133" i="4"/>
  <c r="AM107" i="4"/>
  <c r="AM91" i="4"/>
  <c r="AM87" i="4"/>
  <c r="AM79" i="4"/>
  <c r="AM63" i="4"/>
  <c r="AM55" i="4"/>
  <c r="AM43" i="4"/>
  <c r="AM39" i="4"/>
  <c r="AM27" i="4"/>
  <c r="AM128" i="4"/>
  <c r="AM72" i="4"/>
  <c r="AM56" i="4"/>
  <c r="AM32" i="4"/>
  <c r="W62" i="4"/>
  <c r="Z62" i="4" s="1"/>
  <c r="W121" i="4"/>
  <c r="W117" i="4"/>
  <c r="W105" i="4"/>
  <c r="Z105" i="4" s="1"/>
  <c r="W101" i="4"/>
  <c r="Z101" i="4" s="1"/>
  <c r="W89" i="4"/>
  <c r="W85" i="4"/>
  <c r="W73" i="4"/>
  <c r="Z73" i="4" s="1"/>
  <c r="W69" i="4"/>
  <c r="Z69" i="4" s="1"/>
  <c r="W57" i="4"/>
  <c r="W53" i="4"/>
  <c r="Z53" i="4" s="1"/>
  <c r="W41" i="4"/>
  <c r="Z41" i="4" s="1"/>
  <c r="W37" i="4"/>
  <c r="Z37" i="4" s="1"/>
  <c r="W25" i="4"/>
  <c r="AA25" i="4" s="1"/>
  <c r="W9" i="4"/>
  <c r="Z9" i="4" s="1"/>
  <c r="W5" i="4"/>
  <c r="AA5" i="4" s="1"/>
  <c r="U163" i="4"/>
  <c r="AM163" i="4" s="1"/>
  <c r="U159" i="4"/>
  <c r="AM159" i="4" s="1"/>
  <c r="U155" i="4"/>
  <c r="AM155" i="4" s="1"/>
  <c r="U151" i="4"/>
  <c r="U147" i="4"/>
  <c r="AM147" i="4" s="1"/>
  <c r="U143" i="4"/>
  <c r="AM143" i="4" s="1"/>
  <c r="U139" i="4"/>
  <c r="U135" i="4"/>
  <c r="AD135" i="4" s="1"/>
  <c r="AH135" i="4" s="1"/>
  <c r="U131" i="4"/>
  <c r="AM131" i="4" s="1"/>
  <c r="U127" i="4"/>
  <c r="U115" i="4"/>
  <c r="AM115" i="4" s="1"/>
  <c r="U99" i="4"/>
  <c r="U51" i="4"/>
  <c r="AM51" i="4" s="1"/>
  <c r="U35" i="4"/>
  <c r="U18" i="4"/>
  <c r="AM18" i="4" s="1"/>
  <c r="U10" i="4"/>
  <c r="AM10" i="4" s="1"/>
  <c r="U6" i="4"/>
  <c r="AM6" i="4" s="1"/>
  <c r="W132" i="4"/>
  <c r="Z132" i="4" s="1"/>
  <c r="W128" i="4"/>
  <c r="AA128" i="4" s="1"/>
  <c r="W124" i="4"/>
  <c r="W120" i="4"/>
  <c r="Z120" i="4" s="1"/>
  <c r="W112" i="4"/>
  <c r="Z112" i="4" s="1"/>
  <c r="W108" i="4"/>
  <c r="Z108" i="4" s="1"/>
  <c r="W104" i="4"/>
  <c r="W100" i="4"/>
  <c r="Z100" i="4" s="1"/>
  <c r="W92" i="4"/>
  <c r="AA92" i="4" s="1"/>
  <c r="W88" i="4"/>
  <c r="W76" i="4"/>
  <c r="W72" i="4"/>
  <c r="Z72" i="4" s="1"/>
  <c r="W60" i="4"/>
  <c r="Z60" i="4" s="1"/>
  <c r="W56" i="4"/>
  <c r="W48" i="4"/>
  <c r="W44" i="4"/>
  <c r="Z44" i="4" s="1"/>
  <c r="W40" i="4"/>
  <c r="Z40" i="4" s="1"/>
  <c r="W36" i="4"/>
  <c r="Z36" i="4" s="1"/>
  <c r="W28" i="4"/>
  <c r="W24" i="4"/>
  <c r="Z24" i="4" s="1"/>
  <c r="W20" i="4"/>
  <c r="Z20" i="4" s="1"/>
  <c r="W16" i="4"/>
  <c r="Z16" i="4" s="1"/>
  <c r="W8" i="4"/>
  <c r="W4" i="4"/>
  <c r="Z4" i="4" s="1"/>
  <c r="U166" i="4"/>
  <c r="U162" i="4"/>
  <c r="AM162" i="4" s="1"/>
  <c r="U158" i="4"/>
  <c r="U154" i="4"/>
  <c r="AM154" i="4" s="1"/>
  <c r="U150" i="4"/>
  <c r="U146" i="4"/>
  <c r="AM146" i="4" s="1"/>
  <c r="U142" i="4"/>
  <c r="AM142" i="4" s="1"/>
  <c r="U138" i="4"/>
  <c r="U134" i="4"/>
  <c r="U130" i="4"/>
  <c r="AM130" i="4" s="1"/>
  <c r="U126" i="4"/>
  <c r="AC126" i="4" s="1"/>
  <c r="AG126" i="4" s="1"/>
  <c r="U122" i="4"/>
  <c r="AM122" i="4" s="1"/>
  <c r="U118" i="4"/>
  <c r="U114" i="4"/>
  <c r="AM114" i="4" s="1"/>
  <c r="U110" i="4"/>
  <c r="U106" i="4"/>
  <c r="AM106" i="4" s="1"/>
  <c r="U102" i="4"/>
  <c r="U98" i="4"/>
  <c r="AM98" i="4" s="1"/>
  <c r="U94" i="4"/>
  <c r="U90" i="4"/>
  <c r="AM90" i="4" s="1"/>
  <c r="U86" i="4"/>
  <c r="U82" i="4"/>
  <c r="AM82" i="4" s="1"/>
  <c r="U78" i="4"/>
  <c r="AD78" i="4" s="1"/>
  <c r="AH78" i="4" s="1"/>
  <c r="U74" i="4"/>
  <c r="AM74" i="4" s="1"/>
  <c r="U70" i="4"/>
  <c r="U66" i="4"/>
  <c r="U62" i="4"/>
  <c r="U58" i="4"/>
  <c r="AM58" i="4" s="1"/>
  <c r="U54" i="4"/>
  <c r="U50" i="4"/>
  <c r="AM50" i="4" s="1"/>
  <c r="U46" i="4"/>
  <c r="U42" i="4"/>
  <c r="AM42" i="4" s="1"/>
  <c r="U38" i="4"/>
  <c r="U34" i="4"/>
  <c r="AM34" i="4" s="1"/>
  <c r="U30" i="4"/>
  <c r="AC30" i="4" s="1"/>
  <c r="AG30" i="4" s="1"/>
  <c r="U26" i="4"/>
  <c r="AM26" i="4" s="1"/>
  <c r="U22" i="4"/>
  <c r="U17" i="4"/>
  <c r="U13" i="4"/>
  <c r="U9" i="4"/>
  <c r="AM9" i="4" s="1"/>
  <c r="U5" i="4"/>
  <c r="W163" i="4"/>
  <c r="Z163" i="4" s="1"/>
  <c r="W14" i="4"/>
  <c r="Z14" i="4" s="1"/>
  <c r="AE108" i="4"/>
  <c r="AI108" i="4" s="1"/>
  <c r="W123" i="4"/>
  <c r="Z123" i="4" s="1"/>
  <c r="W119" i="4"/>
  <c r="AA119" i="4" s="1"/>
  <c r="W111" i="4"/>
  <c r="AA111" i="4" s="1"/>
  <c r="W107" i="4"/>
  <c r="W103" i="4"/>
  <c r="Z103" i="4" s="1"/>
  <c r="W95" i="4"/>
  <c r="AD95" i="4" s="1"/>
  <c r="AH95" i="4" s="1"/>
  <c r="W91" i="4"/>
  <c r="W87" i="4"/>
  <c r="W79" i="4"/>
  <c r="AA79" i="4" s="1"/>
  <c r="W75" i="4"/>
  <c r="Z75" i="4" s="1"/>
  <c r="W71" i="4"/>
  <c r="AA71" i="4" s="1"/>
  <c r="W63" i="4"/>
  <c r="AA63" i="4" s="1"/>
  <c r="W59" i="4"/>
  <c r="Z59" i="4" s="1"/>
  <c r="W55" i="4"/>
  <c r="Z55" i="4" s="1"/>
  <c r="W47" i="4"/>
  <c r="W43" i="4"/>
  <c r="Z43" i="4" s="1"/>
  <c r="W39" i="4"/>
  <c r="Z39" i="4" s="1"/>
  <c r="W31" i="4"/>
  <c r="W27" i="4"/>
  <c r="Z27" i="4" s="1"/>
  <c r="W23" i="4"/>
  <c r="Z23" i="4" s="1"/>
  <c r="W19" i="4"/>
  <c r="W15" i="4"/>
  <c r="AE15" i="4" s="1"/>
  <c r="AI15" i="4" s="1"/>
  <c r="W11" i="4"/>
  <c r="Z11" i="4" s="1"/>
  <c r="W3" i="4"/>
  <c r="U165" i="4"/>
  <c r="AM165" i="4" s="1"/>
  <c r="U161" i="4"/>
  <c r="U157" i="4"/>
  <c r="AC157" i="4" s="1"/>
  <c r="AG157" i="4" s="1"/>
  <c r="U153" i="4"/>
  <c r="U149" i="4"/>
  <c r="AM149" i="4" s="1"/>
  <c r="U145" i="4"/>
  <c r="U141" i="4"/>
  <c r="AE141" i="4" s="1"/>
  <c r="AI141" i="4" s="1"/>
  <c r="U137" i="4"/>
  <c r="U133" i="4"/>
  <c r="AM133" i="4" s="1"/>
  <c r="W83" i="4"/>
  <c r="AM157" i="4"/>
  <c r="AM73" i="4"/>
  <c r="AM25" i="4"/>
  <c r="U21" i="4"/>
  <c r="AC21" i="4" s="1"/>
  <c r="AG21" i="4" s="1"/>
  <c r="V8" i="5"/>
  <c r="U8" i="5"/>
  <c r="AE8" i="5" s="1"/>
  <c r="AC28" i="5"/>
  <c r="AG28" i="5" s="1"/>
  <c r="U93" i="5"/>
  <c r="V93" i="5"/>
  <c r="U121" i="5"/>
  <c r="AE121" i="5" s="1"/>
  <c r="AI121" i="5" s="1"/>
  <c r="V121" i="5"/>
  <c r="U139" i="5"/>
  <c r="V139" i="5"/>
  <c r="U144" i="5"/>
  <c r="AE144" i="5" s="1"/>
  <c r="AI144" i="5" s="1"/>
  <c r="V144" i="5"/>
  <c r="U163" i="5"/>
  <c r="V163" i="5"/>
  <c r="U17" i="5"/>
  <c r="V17" i="5"/>
  <c r="U36" i="5"/>
  <c r="U41" i="5"/>
  <c r="V41" i="5"/>
  <c r="V45" i="5"/>
  <c r="U45" i="5"/>
  <c r="U74" i="5"/>
  <c r="V74" i="5"/>
  <c r="U78" i="5"/>
  <c r="V78" i="5"/>
  <c r="AM78" i="5" s="1"/>
  <c r="U110" i="5"/>
  <c r="AC110" i="5" s="1"/>
  <c r="AG110" i="5" s="1"/>
  <c r="V110" i="5"/>
  <c r="AM110" i="5" s="1"/>
  <c r="AO110" i="5" s="1"/>
  <c r="AP110" i="5" s="1"/>
  <c r="AQ110" i="5" s="1"/>
  <c r="AR110" i="4" s="1"/>
  <c r="AT110" i="4" s="1"/>
  <c r="U90" i="5"/>
  <c r="V90" i="5"/>
  <c r="AM90" i="5" s="1"/>
  <c r="AO90" i="5" s="1"/>
  <c r="AP90" i="5" s="1"/>
  <c r="AQ90" i="5" s="1"/>
  <c r="AR90" i="4" s="1"/>
  <c r="AT90" i="4" s="1"/>
  <c r="AM11" i="5"/>
  <c r="AO11" i="5" s="1"/>
  <c r="AP11" i="5" s="1"/>
  <c r="AQ11" i="5" s="1"/>
  <c r="AR11" i="4" s="1"/>
  <c r="AT11" i="4" s="1"/>
  <c r="U102" i="5"/>
  <c r="V102" i="5"/>
  <c r="U23" i="5"/>
  <c r="AD23" i="5" s="1"/>
  <c r="U31" i="5"/>
  <c r="AM33" i="5"/>
  <c r="V67" i="5"/>
  <c r="AC67" i="5" s="1"/>
  <c r="AG67" i="5" s="1"/>
  <c r="V6" i="5"/>
  <c r="U10" i="5"/>
  <c r="U12" i="5"/>
  <c r="AE12" i="5" s="1"/>
  <c r="AI12" i="5" s="1"/>
  <c r="U15" i="5"/>
  <c r="AM15" i="5" s="1"/>
  <c r="U24" i="5"/>
  <c r="AD24" i="5" s="1"/>
  <c r="U35" i="5"/>
  <c r="V46" i="5"/>
  <c r="V47" i="5"/>
  <c r="V50" i="5"/>
  <c r="AC50" i="5" s="1"/>
  <c r="AG50" i="5" s="1"/>
  <c r="AO57" i="5"/>
  <c r="AP57" i="5" s="1"/>
  <c r="AQ57" i="5" s="1"/>
  <c r="AR57" i="4" s="1"/>
  <c r="AT57" i="4" s="1"/>
  <c r="U65" i="5"/>
  <c r="AM65" i="5" s="1"/>
  <c r="AO65" i="5" s="1"/>
  <c r="AP65" i="5" s="1"/>
  <c r="AQ65" i="5" s="1"/>
  <c r="AR65" i="4" s="1"/>
  <c r="AT65" i="4" s="1"/>
  <c r="V75" i="5"/>
  <c r="AE75" i="5" s="1"/>
  <c r="AI75" i="5" s="1"/>
  <c r="V76" i="5"/>
  <c r="V91" i="5"/>
  <c r="AC91" i="5" s="1"/>
  <c r="V92" i="5"/>
  <c r="U98" i="5"/>
  <c r="AD98" i="5" s="1"/>
  <c r="AH98" i="5" s="1"/>
  <c r="V100" i="5"/>
  <c r="V103" i="5"/>
  <c r="U106" i="5"/>
  <c r="V108" i="5"/>
  <c r="U117" i="5"/>
  <c r="AD117" i="5" s="1"/>
  <c r="V135" i="5"/>
  <c r="V137" i="5"/>
  <c r="U146" i="5"/>
  <c r="AE146" i="5" s="1"/>
  <c r="AI146" i="5" s="1"/>
  <c r="U151" i="5"/>
  <c r="AM151" i="5" s="1"/>
  <c r="U159" i="5"/>
  <c r="AE159" i="5" s="1"/>
  <c r="U6" i="5"/>
  <c r="AC14" i="5"/>
  <c r="AG14" i="5" s="1"/>
  <c r="AM53" i="5"/>
  <c r="AO53" i="5" s="1"/>
  <c r="AP53" i="5" s="1"/>
  <c r="AQ53" i="5" s="1"/>
  <c r="AR53" i="4" s="1"/>
  <c r="AT53" i="4" s="1"/>
  <c r="V54" i="5"/>
  <c r="V58" i="5"/>
  <c r="AE58" i="5" s="1"/>
  <c r="AI58" i="5" s="1"/>
  <c r="V130" i="5"/>
  <c r="V10" i="5"/>
  <c r="AE10" i="5" s="1"/>
  <c r="AM28" i="5"/>
  <c r="V38" i="5"/>
  <c r="AE66" i="5"/>
  <c r="AI66" i="5" s="1"/>
  <c r="V79" i="5"/>
  <c r="V116" i="5"/>
  <c r="V119" i="5"/>
  <c r="V129" i="5"/>
  <c r="AD2" i="5"/>
  <c r="AH2" i="5" s="1"/>
  <c r="AM3" i="5"/>
  <c r="AO3" i="5" s="1"/>
  <c r="AP3" i="5" s="1"/>
  <c r="AQ3" i="5" s="1"/>
  <c r="AR3" i="4" s="1"/>
  <c r="AT3" i="4" s="1"/>
  <c r="AE11" i="5"/>
  <c r="AI11" i="5" s="1"/>
  <c r="AM29" i="5"/>
  <c r="AD20" i="5"/>
  <c r="AH20" i="5" s="1"/>
  <c r="AE20" i="5"/>
  <c r="AI20" i="5" s="1"/>
  <c r="AC20" i="5"/>
  <c r="AG20" i="5" s="1"/>
  <c r="AD3" i="5"/>
  <c r="AH3" i="5" s="1"/>
  <c r="AC3" i="5"/>
  <c r="AE3" i="5"/>
  <c r="AI3" i="5" s="1"/>
  <c r="AD29" i="5"/>
  <c r="AH29" i="5" s="1"/>
  <c r="AD7" i="5"/>
  <c r="AH7" i="5" s="1"/>
  <c r="AC7" i="5"/>
  <c r="AG7" i="5" s="1"/>
  <c r="AE7" i="5"/>
  <c r="AI7" i="5" s="1"/>
  <c r="AM10" i="5"/>
  <c r="AO10" i="5" s="1"/>
  <c r="AP10" i="5" s="1"/>
  <c r="AQ10" i="5" s="1"/>
  <c r="AR10" i="4" s="1"/>
  <c r="AT10" i="4" s="1"/>
  <c r="AM20" i="5"/>
  <c r="AM30" i="5"/>
  <c r="AM58" i="5"/>
  <c r="AO58" i="5" s="1"/>
  <c r="AP58" i="5" s="1"/>
  <c r="AQ58" i="5" s="1"/>
  <c r="AR58" i="4" s="1"/>
  <c r="AT58" i="4" s="1"/>
  <c r="AM68" i="5"/>
  <c r="AI8" i="5"/>
  <c r="AE14" i="5"/>
  <c r="AI14" i="5" s="1"/>
  <c r="V19" i="5"/>
  <c r="AC19" i="5" s="1"/>
  <c r="U22" i="5"/>
  <c r="V25" i="5"/>
  <c r="AE25" i="5" s="1"/>
  <c r="AI25" i="5" s="1"/>
  <c r="V26" i="5"/>
  <c r="AE30" i="5"/>
  <c r="AI30" i="5" s="1"/>
  <c r="AE33" i="5"/>
  <c r="AI33" i="5" s="1"/>
  <c r="V35" i="5"/>
  <c r="AE35" i="5" s="1"/>
  <c r="AI35" i="5" s="1"/>
  <c r="U38" i="5"/>
  <c r="U40" i="5"/>
  <c r="AM40" i="5" s="1"/>
  <c r="AO40" i="5" s="1"/>
  <c r="AP40" i="5" s="1"/>
  <c r="AQ40" i="5" s="1"/>
  <c r="AR40" i="4" s="1"/>
  <c r="AT40" i="4" s="1"/>
  <c r="V43" i="5"/>
  <c r="U44" i="5"/>
  <c r="AM44" i="5" s="1"/>
  <c r="AO44" i="5" s="1"/>
  <c r="AP44" i="5" s="1"/>
  <c r="AQ44" i="5" s="1"/>
  <c r="AR44" i="4" s="1"/>
  <c r="AT44" i="4" s="1"/>
  <c r="V51" i="5"/>
  <c r="U52" i="5"/>
  <c r="AM52" i="5" s="1"/>
  <c r="AD54" i="5"/>
  <c r="AH54" i="5" s="1"/>
  <c r="V59" i="5"/>
  <c r="U60" i="5"/>
  <c r="AM60" i="5" s="1"/>
  <c r="AC62" i="5"/>
  <c r="AG62" i="5" s="1"/>
  <c r="AE67" i="5"/>
  <c r="AI67" i="5" s="1"/>
  <c r="AM82" i="5"/>
  <c r="V94" i="5"/>
  <c r="U108" i="5"/>
  <c r="U124" i="5"/>
  <c r="AG3" i="5"/>
  <c r="AM14" i="5"/>
  <c r="AM42" i="5"/>
  <c r="AO42" i="5" s="1"/>
  <c r="AP42" i="5" s="1"/>
  <c r="AQ42" i="5" s="1"/>
  <c r="AR42" i="4" s="1"/>
  <c r="AT42" i="4" s="1"/>
  <c r="AM50" i="5"/>
  <c r="AO50" i="5" s="1"/>
  <c r="AP50" i="5" s="1"/>
  <c r="AQ50" i="5" s="1"/>
  <c r="AR50" i="4" s="1"/>
  <c r="AT50" i="4" s="1"/>
  <c r="V18" i="5"/>
  <c r="V27" i="5"/>
  <c r="AE27" i="5" s="1"/>
  <c r="AI27" i="5" s="1"/>
  <c r="V34" i="5"/>
  <c r="U37" i="5"/>
  <c r="AC42" i="5"/>
  <c r="AG42" i="5" s="1"/>
  <c r="AD42" i="5"/>
  <c r="AH42" i="5" s="1"/>
  <c r="AE42" i="5"/>
  <c r="AI42" i="5" s="1"/>
  <c r="U48" i="5"/>
  <c r="AD50" i="5"/>
  <c r="AH50" i="5" s="1"/>
  <c r="U56" i="5"/>
  <c r="AD58" i="5"/>
  <c r="AH58" i="5" s="1"/>
  <c r="U64" i="5"/>
  <c r="U111" i="5"/>
  <c r="AE15" i="5"/>
  <c r="AI15" i="5" s="1"/>
  <c r="AC33" i="5"/>
  <c r="AG33" i="5" s="1"/>
  <c r="V160" i="5"/>
  <c r="AC4" i="5"/>
  <c r="AG4" i="5" s="1"/>
  <c r="V5" i="5"/>
  <c r="AE5" i="5" s="1"/>
  <c r="AI5" i="5" s="1"/>
  <c r="V9" i="5"/>
  <c r="AE9" i="5" s="1"/>
  <c r="AI9" i="5" s="1"/>
  <c r="V13" i="5"/>
  <c r="AD13" i="5" s="1"/>
  <c r="AH13" i="5" s="1"/>
  <c r="AD14" i="5"/>
  <c r="AH14" i="5" s="1"/>
  <c r="U16" i="5"/>
  <c r="AD17" i="5"/>
  <c r="AH17" i="5" s="1"/>
  <c r="U18" i="5"/>
  <c r="V21" i="5"/>
  <c r="AC21" i="5" s="1"/>
  <c r="AD30" i="5"/>
  <c r="AH30" i="5" s="1"/>
  <c r="U32" i="5"/>
  <c r="AD33" i="5"/>
  <c r="AH33" i="5" s="1"/>
  <c r="U34" i="5"/>
  <c r="V37" i="5"/>
  <c r="AM38" i="5"/>
  <c r="U39" i="5"/>
  <c r="AM39" i="5" s="1"/>
  <c r="AO61" i="5"/>
  <c r="AP61" i="5" s="1"/>
  <c r="AQ61" i="5" s="1"/>
  <c r="AR61" i="4" s="1"/>
  <c r="AT61" i="4" s="1"/>
  <c r="AD82" i="5"/>
  <c r="AH82" i="5" s="1"/>
  <c r="AC82" i="5"/>
  <c r="AG82" i="5" s="1"/>
  <c r="AE82" i="5"/>
  <c r="AI82" i="5" s="1"/>
  <c r="AC90" i="5"/>
  <c r="AG90" i="5" s="1"/>
  <c r="AC98" i="5"/>
  <c r="AG98" i="5" s="1"/>
  <c r="AE98" i="5"/>
  <c r="AI98" i="5" s="1"/>
  <c r="AE53" i="5"/>
  <c r="AI53" i="5" s="1"/>
  <c r="AE57" i="5"/>
  <c r="AI57" i="5" s="1"/>
  <c r="AE61" i="5"/>
  <c r="AI61" i="5" s="1"/>
  <c r="AM67" i="5"/>
  <c r="AE68" i="5"/>
  <c r="AI68" i="5" s="1"/>
  <c r="AC75" i="5"/>
  <c r="AD75" i="5"/>
  <c r="AH75" i="5" s="1"/>
  <c r="U76" i="5"/>
  <c r="U77" i="5"/>
  <c r="AO82" i="5"/>
  <c r="AP82" i="5" s="1"/>
  <c r="AQ82" i="5" s="1"/>
  <c r="AR82" i="4" s="1"/>
  <c r="AT82" i="4" s="1"/>
  <c r="U84" i="5"/>
  <c r="U85" i="5"/>
  <c r="AM86" i="5"/>
  <c r="AO86" i="5" s="1"/>
  <c r="AP86" i="5" s="1"/>
  <c r="AQ86" i="5" s="1"/>
  <c r="AR86" i="4" s="1"/>
  <c r="AT86" i="4" s="1"/>
  <c r="U92" i="5"/>
  <c r="AM96" i="5"/>
  <c r="AO96" i="5" s="1"/>
  <c r="AP96" i="5" s="1"/>
  <c r="AQ96" i="5" s="1"/>
  <c r="AR96" i="4" s="1"/>
  <c r="AT96" i="4" s="1"/>
  <c r="AC96" i="5"/>
  <c r="AG96" i="5" s="1"/>
  <c r="U101" i="5"/>
  <c r="AE106" i="5"/>
  <c r="AI106" i="5" s="1"/>
  <c r="U116" i="5"/>
  <c r="AE118" i="5"/>
  <c r="AI118" i="5" s="1"/>
  <c r="AD118" i="5"/>
  <c r="AH118" i="5" s="1"/>
  <c r="V125" i="5"/>
  <c r="U126" i="5"/>
  <c r="AM130" i="5"/>
  <c r="U132" i="5"/>
  <c r="U43" i="5"/>
  <c r="AC45" i="5"/>
  <c r="AG45" i="5" s="1"/>
  <c r="U47" i="5"/>
  <c r="U51" i="5"/>
  <c r="AC53" i="5"/>
  <c r="AG53" i="5" s="1"/>
  <c r="U55" i="5"/>
  <c r="AC57" i="5"/>
  <c r="AG57" i="5" s="1"/>
  <c r="U59" i="5"/>
  <c r="AC61" i="5"/>
  <c r="AG61" i="5" s="1"/>
  <c r="U63" i="5"/>
  <c r="AM66" i="5"/>
  <c r="AO66" i="5" s="1"/>
  <c r="AP66" i="5" s="1"/>
  <c r="AQ66" i="5" s="1"/>
  <c r="AR66" i="4" s="1"/>
  <c r="AT66" i="4" s="1"/>
  <c r="AC68" i="5"/>
  <c r="AG68" i="5" s="1"/>
  <c r="U69" i="5"/>
  <c r="U71" i="5"/>
  <c r="U72" i="5"/>
  <c r="U73" i="5"/>
  <c r="U79" i="5"/>
  <c r="U80" i="5"/>
  <c r="U81" i="5"/>
  <c r="U87" i="5"/>
  <c r="AM87" i="5" s="1"/>
  <c r="AO87" i="5" s="1"/>
  <c r="AP87" i="5" s="1"/>
  <c r="AQ87" i="5" s="1"/>
  <c r="AR87" i="4" s="1"/>
  <c r="AT87" i="4" s="1"/>
  <c r="U88" i="5"/>
  <c r="U89" i="5"/>
  <c r="AD96" i="5"/>
  <c r="AH96" i="5" s="1"/>
  <c r="AM98" i="5"/>
  <c r="U100" i="5"/>
  <c r="U103" i="5"/>
  <c r="AO114" i="5"/>
  <c r="AP114" i="5" s="1"/>
  <c r="AQ114" i="5" s="1"/>
  <c r="AR114" i="4" s="1"/>
  <c r="AT114" i="4" s="1"/>
  <c r="V122" i="5"/>
  <c r="U125" i="5"/>
  <c r="U134" i="5"/>
  <c r="V136" i="5"/>
  <c r="AD45" i="5"/>
  <c r="AH45" i="5" s="1"/>
  <c r="AD53" i="5"/>
  <c r="AH53" i="5" s="1"/>
  <c r="AD57" i="5"/>
  <c r="AH57" i="5" s="1"/>
  <c r="AD61" i="5"/>
  <c r="AH61" i="5" s="1"/>
  <c r="AC66" i="5"/>
  <c r="AG66" i="5" s="1"/>
  <c r="AD68" i="5"/>
  <c r="AH68" i="5" s="1"/>
  <c r="V72" i="5"/>
  <c r="AM75" i="5"/>
  <c r="AO75" i="5" s="1"/>
  <c r="AP75" i="5" s="1"/>
  <c r="AQ75" i="5" s="1"/>
  <c r="AR75" i="4" s="1"/>
  <c r="AT75" i="4" s="1"/>
  <c r="V80" i="5"/>
  <c r="AM83" i="5"/>
  <c r="AD86" i="5"/>
  <c r="AH86" i="5" s="1"/>
  <c r="AC86" i="5"/>
  <c r="AG86" i="5" s="1"/>
  <c r="V88" i="5"/>
  <c r="AM91" i="5"/>
  <c r="U94" i="5"/>
  <c r="U109" i="5"/>
  <c r="V111" i="5"/>
  <c r="AD114" i="5"/>
  <c r="AH114" i="5" s="1"/>
  <c r="AC114" i="5"/>
  <c r="AG114" i="5" s="1"/>
  <c r="AE114" i="5"/>
  <c r="AI114" i="5" s="1"/>
  <c r="AC118" i="5"/>
  <c r="AG118" i="5" s="1"/>
  <c r="AM149" i="5"/>
  <c r="AD149" i="5"/>
  <c r="AH149" i="5" s="1"/>
  <c r="U97" i="5"/>
  <c r="U104" i="5"/>
  <c r="U105" i="5"/>
  <c r="AM105" i="5" s="1"/>
  <c r="U112" i="5"/>
  <c r="U113" i="5"/>
  <c r="U120" i="5"/>
  <c r="U123" i="5"/>
  <c r="AM124" i="5"/>
  <c r="AO124" i="5" s="1"/>
  <c r="AP124" i="5" s="1"/>
  <c r="AQ124" i="5" s="1"/>
  <c r="AR124" i="4" s="1"/>
  <c r="AT124" i="4" s="1"/>
  <c r="AC130" i="5"/>
  <c r="AG130" i="5" s="1"/>
  <c r="AE130" i="5"/>
  <c r="AI130" i="5" s="1"/>
  <c r="AD130" i="5"/>
  <c r="AH130" i="5" s="1"/>
  <c r="U142" i="5"/>
  <c r="AE96" i="5"/>
  <c r="AI96" i="5" s="1"/>
  <c r="AM99" i="5"/>
  <c r="V104" i="5"/>
  <c r="AD110" i="5"/>
  <c r="AH110" i="5" s="1"/>
  <c r="V112" i="5"/>
  <c r="AM117" i="5"/>
  <c r="AM118" i="5"/>
  <c r="U119" i="5"/>
  <c r="U122" i="5"/>
  <c r="U131" i="5"/>
  <c r="U143" i="5"/>
  <c r="AO117" i="5"/>
  <c r="AP117" i="5" s="1"/>
  <c r="AQ117" i="5" s="1"/>
  <c r="AR117" i="4" s="1"/>
  <c r="AT117" i="4" s="1"/>
  <c r="V126" i="5"/>
  <c r="U127" i="5"/>
  <c r="V131" i="5"/>
  <c r="V134" i="5"/>
  <c r="U136" i="5"/>
  <c r="AD141" i="5"/>
  <c r="AH141" i="5" s="1"/>
  <c r="AC141" i="5"/>
  <c r="AG141" i="5" s="1"/>
  <c r="V142" i="5"/>
  <c r="U152" i="5"/>
  <c r="U158" i="5"/>
  <c r="U166" i="5"/>
  <c r="U128" i="5"/>
  <c r="AO130" i="5"/>
  <c r="AP130" i="5" s="1"/>
  <c r="AQ130" i="5" s="1"/>
  <c r="AR130" i="4" s="1"/>
  <c r="AT130" i="4" s="1"/>
  <c r="U135" i="5"/>
  <c r="AD137" i="5"/>
  <c r="AH137" i="5" s="1"/>
  <c r="AD146" i="5"/>
  <c r="AH146" i="5" s="1"/>
  <c r="AC146" i="5"/>
  <c r="AG146" i="5" s="1"/>
  <c r="U147" i="5"/>
  <c r="AE151" i="5"/>
  <c r="AI151" i="5" s="1"/>
  <c r="U145" i="5"/>
  <c r="V147" i="5"/>
  <c r="V152" i="5"/>
  <c r="U165" i="5"/>
  <c r="AM165" i="5" s="1"/>
  <c r="U157" i="5"/>
  <c r="U160" i="5"/>
  <c r="V148" i="5"/>
  <c r="AD148" i="5" s="1"/>
  <c r="AH148" i="5" s="1"/>
  <c r="AE149" i="5"/>
  <c r="AI149" i="5" s="1"/>
  <c r="V153" i="5"/>
  <c r="V156" i="5"/>
  <c r="V161" i="5"/>
  <c r="V164" i="5"/>
  <c r="U153" i="5"/>
  <c r="U154" i="5"/>
  <c r="U161" i="5"/>
  <c r="U162" i="5"/>
  <c r="AM162" i="5" s="1"/>
  <c r="AM93" i="4"/>
  <c r="AM65" i="4"/>
  <c r="AM49" i="4"/>
  <c r="AM81" i="4"/>
  <c r="AE125" i="4"/>
  <c r="AI125" i="4" s="1"/>
  <c r="AC93" i="4"/>
  <c r="AG93" i="4" s="1"/>
  <c r="AD61" i="4"/>
  <c r="AH61" i="4" s="1"/>
  <c r="AC149" i="4"/>
  <c r="AG149" i="4" s="1"/>
  <c r="AE12" i="4"/>
  <c r="AI12" i="4" s="1"/>
  <c r="AD44" i="4"/>
  <c r="AH44" i="4" s="1"/>
  <c r="AD125" i="4"/>
  <c r="AH125" i="4" s="1"/>
  <c r="AD15" i="4"/>
  <c r="AH15" i="4" s="1"/>
  <c r="AD39" i="4"/>
  <c r="AH39" i="4" s="1"/>
  <c r="AC39" i="4"/>
  <c r="AG39" i="4" s="1"/>
  <c r="AC55" i="4"/>
  <c r="AG55" i="4" s="1"/>
  <c r="AD87" i="4"/>
  <c r="AH87" i="4" s="1"/>
  <c r="AE95" i="4"/>
  <c r="AI95" i="4" s="1"/>
  <c r="AC99" i="4"/>
  <c r="AG99" i="4" s="1"/>
  <c r="AE103" i="4"/>
  <c r="AI103" i="4" s="1"/>
  <c r="AC103" i="4"/>
  <c r="AG103" i="4" s="1"/>
  <c r="AE115" i="4"/>
  <c r="AI115" i="4" s="1"/>
  <c r="AC135" i="4"/>
  <c r="AG135" i="4" s="1"/>
  <c r="AD151" i="4"/>
  <c r="AH151" i="4" s="1"/>
  <c r="AC95" i="4"/>
  <c r="AG95" i="4" s="1"/>
  <c r="AD115" i="4"/>
  <c r="AH115" i="4" s="1"/>
  <c r="AC10" i="4"/>
  <c r="AG10" i="4" s="1"/>
  <c r="AC26" i="4"/>
  <c r="AG26" i="4" s="1"/>
  <c r="AD58" i="4"/>
  <c r="AH58" i="4" s="1"/>
  <c r="AC94" i="4"/>
  <c r="AG94" i="4" s="1"/>
  <c r="AE102" i="4"/>
  <c r="AI102" i="4" s="1"/>
  <c r="AE110" i="4"/>
  <c r="AI110" i="4" s="1"/>
  <c r="AD122" i="4"/>
  <c r="AH122" i="4" s="1"/>
  <c r="AD112" i="4"/>
  <c r="AH112" i="4" s="1"/>
  <c r="AD104" i="4"/>
  <c r="AH104" i="4" s="1"/>
  <c r="AC77" i="4"/>
  <c r="AG77" i="4" s="1"/>
  <c r="AD9" i="4"/>
  <c r="AH9" i="4" s="1"/>
  <c r="AE29" i="4"/>
  <c r="AI29" i="4" s="1"/>
  <c r="AC41" i="4"/>
  <c r="AG41" i="4" s="1"/>
  <c r="AE45" i="4"/>
  <c r="AI45" i="4" s="1"/>
  <c r="AC57" i="4"/>
  <c r="AG57" i="4" s="1"/>
  <c r="AE77" i="4"/>
  <c r="AI77" i="4" s="1"/>
  <c r="AE93" i="4"/>
  <c r="AI93" i="4" s="1"/>
  <c r="AD117" i="4"/>
  <c r="AH117" i="4" s="1"/>
  <c r="AC125" i="4"/>
  <c r="AG125" i="4" s="1"/>
  <c r="AC153" i="4"/>
  <c r="AG153" i="4" s="1"/>
  <c r="AD41" i="4"/>
  <c r="AH41" i="4" s="1"/>
  <c r="AC45" i="4"/>
  <c r="AG45" i="4" s="1"/>
  <c r="AE133" i="4"/>
  <c r="AI133" i="4" s="1"/>
  <c r="AE20" i="4"/>
  <c r="AI20" i="4" s="1"/>
  <c r="AE32" i="4"/>
  <c r="AI32" i="4" s="1"/>
  <c r="AE48" i="4"/>
  <c r="AI48" i="4" s="1"/>
  <c r="AE52" i="4"/>
  <c r="AI52" i="4" s="1"/>
  <c r="AE60" i="4"/>
  <c r="AI60" i="4" s="1"/>
  <c r="AE68" i="4"/>
  <c r="AI68" i="4" s="1"/>
  <c r="AE76" i="4"/>
  <c r="AI76" i="4" s="1"/>
  <c r="AE84" i="4"/>
  <c r="AI84" i="4" s="1"/>
  <c r="AE92" i="4"/>
  <c r="AI92" i="4" s="1"/>
  <c r="AD92" i="4"/>
  <c r="AH92" i="4" s="1"/>
  <c r="AC92" i="4"/>
  <c r="AG92" i="4" s="1"/>
  <c r="AC108" i="4"/>
  <c r="AG108" i="4" s="1"/>
  <c r="AE112" i="4"/>
  <c r="AI112" i="4" s="1"/>
  <c r="AD124" i="4"/>
  <c r="AH124" i="4" s="1"/>
  <c r="AC140" i="4"/>
  <c r="AG140" i="4" s="1"/>
  <c r="AE98" i="4"/>
  <c r="AI98" i="4" s="1"/>
  <c r="AD94" i="4"/>
  <c r="AH94" i="4" s="1"/>
  <c r="AC34" i="4"/>
  <c r="AG34" i="4" s="1"/>
  <c r="AE28" i="4"/>
  <c r="AI28" i="4" s="1"/>
  <c r="AE41" i="4"/>
  <c r="AI41" i="4" s="1"/>
  <c r="AD45" i="4"/>
  <c r="AH45" i="4" s="1"/>
  <c r="AD60" i="4"/>
  <c r="AH60" i="4" s="1"/>
  <c r="AE105" i="4"/>
  <c r="AI105" i="4" s="1"/>
  <c r="Q230" i="5" l="1"/>
  <c r="AR230" i="4"/>
  <c r="AT230" i="4" s="1"/>
  <c r="AH117" i="5"/>
  <c r="AM100" i="5"/>
  <c r="AO100" i="5" s="1"/>
  <c r="AP100" i="5" s="1"/>
  <c r="AQ100" i="5" s="1"/>
  <c r="AR100" i="4" s="1"/>
  <c r="AT100" i="4" s="1"/>
  <c r="AC83" i="5"/>
  <c r="AG83" i="5" s="1"/>
  <c r="AE49" i="5"/>
  <c r="AI49" i="5" s="1"/>
  <c r="AO38" i="5"/>
  <c r="AP38" i="5" s="1"/>
  <c r="AQ38" i="5" s="1"/>
  <c r="AR38" i="4" s="1"/>
  <c r="AT38" i="4" s="1"/>
  <c r="AC99" i="5"/>
  <c r="AG99" i="5" s="1"/>
  <c r="AE50" i="5"/>
  <c r="AI50" i="5" s="1"/>
  <c r="AE46" i="5"/>
  <c r="AI46" i="5" s="1"/>
  <c r="AC54" i="5"/>
  <c r="AG54" i="5" s="1"/>
  <c r="Q362" i="4"/>
  <c r="Q332" i="5"/>
  <c r="AR332" i="4"/>
  <c r="AT332" i="4" s="1"/>
  <c r="Q332" i="4" s="1"/>
  <c r="AC138" i="5"/>
  <c r="AG138" i="5" s="1"/>
  <c r="AM95" i="5"/>
  <c r="AO95" i="5" s="1"/>
  <c r="AP95" i="5" s="1"/>
  <c r="AQ95" i="5" s="1"/>
  <c r="AR95" i="4" s="1"/>
  <c r="AT95" i="4" s="1"/>
  <c r="AM70" i="5"/>
  <c r="AO70" i="5" s="1"/>
  <c r="AP70" i="5" s="1"/>
  <c r="AQ70" i="5" s="1"/>
  <c r="AR70" i="4" s="1"/>
  <c r="AT70" i="4" s="1"/>
  <c r="AE23" i="5"/>
  <c r="AI23" i="5" s="1"/>
  <c r="AM23" i="5"/>
  <c r="AC11" i="5"/>
  <c r="AG11" i="5" s="1"/>
  <c r="AM129" i="5"/>
  <c r="AO129" i="5" s="1"/>
  <c r="AP129" i="5" s="1"/>
  <c r="AQ129" i="5" s="1"/>
  <c r="AR129" i="4" s="1"/>
  <c r="AT129" i="4" s="1"/>
  <c r="AR351" i="4"/>
  <c r="AT351" i="4" s="1"/>
  <c r="Q351" i="4" s="1"/>
  <c r="AR209" i="4"/>
  <c r="AT209" i="4" s="1"/>
  <c r="Q209" i="4" s="1"/>
  <c r="AL426" i="5"/>
  <c r="AE70" i="5"/>
  <c r="AI70" i="5" s="1"/>
  <c r="Q300" i="5"/>
  <c r="AR300" i="4"/>
  <c r="AT300" i="4" s="1"/>
  <c r="Q300" i="4" s="1"/>
  <c r="AE117" i="5"/>
  <c r="AI117" i="5" s="1"/>
  <c r="AC70" i="5"/>
  <c r="AG70" i="5" s="1"/>
  <c r="AM141" i="5"/>
  <c r="AO52" i="5"/>
  <c r="AP52" i="5" s="1"/>
  <c r="AQ52" i="5" s="1"/>
  <c r="AR52" i="4" s="1"/>
  <c r="AT52" i="4" s="1"/>
  <c r="AM22" i="5"/>
  <c r="AD8" i="5"/>
  <c r="AH8" i="5" s="1"/>
  <c r="AM4" i="5"/>
  <c r="AO4" i="5" s="1"/>
  <c r="AP4" i="5" s="1"/>
  <c r="AQ4" i="5" s="1"/>
  <c r="AR4" i="4" s="1"/>
  <c r="AT4" i="4" s="1"/>
  <c r="AO78" i="5"/>
  <c r="AP78" i="5" s="1"/>
  <c r="AQ78" i="5" s="1"/>
  <c r="AR78" i="4" s="1"/>
  <c r="AT78" i="4" s="1"/>
  <c r="AM49" i="5"/>
  <c r="AO49" i="5" s="1"/>
  <c r="AP49" i="5" s="1"/>
  <c r="AQ49" i="5" s="1"/>
  <c r="AR49" i="4" s="1"/>
  <c r="AT49" i="4" s="1"/>
  <c r="AC41" i="5"/>
  <c r="AG41" i="5" s="1"/>
  <c r="AC164" i="5"/>
  <c r="AD151" i="5"/>
  <c r="AM146" i="5"/>
  <c r="AC117" i="5"/>
  <c r="AG117" i="5" s="1"/>
  <c r="AE133" i="5"/>
  <c r="AI133" i="5" s="1"/>
  <c r="AG75" i="5"/>
  <c r="AD49" i="5"/>
  <c r="AH49" i="5" s="1"/>
  <c r="AL49" i="5" s="1"/>
  <c r="AD83" i="5"/>
  <c r="AH83" i="5" s="1"/>
  <c r="AM76" i="5"/>
  <c r="AO39" i="5"/>
  <c r="AP39" i="5" s="1"/>
  <c r="AQ39" i="5" s="1"/>
  <c r="AR39" i="4" s="1"/>
  <c r="AT39" i="4" s="1"/>
  <c r="AC15" i="5"/>
  <c r="AG15" i="5" s="1"/>
  <c r="AL15" i="5" s="1"/>
  <c r="AC8" i="5"/>
  <c r="AG8" i="5" s="1"/>
  <c r="AE4" i="5"/>
  <c r="AI4" i="5" s="1"/>
  <c r="AD67" i="5"/>
  <c r="AH67" i="5" s="1"/>
  <c r="AC23" i="5"/>
  <c r="AG23" i="5" s="1"/>
  <c r="AE6" i="5"/>
  <c r="AE45" i="5"/>
  <c r="AI45" i="5" s="1"/>
  <c r="AM36" i="5"/>
  <c r="AO36" i="5" s="1"/>
  <c r="AP36" i="5" s="1"/>
  <c r="AQ36" i="5" s="1"/>
  <c r="AR36" i="4" s="1"/>
  <c r="AT36" i="4" s="1"/>
  <c r="Q323" i="4"/>
  <c r="AL329" i="5"/>
  <c r="AO329" i="5" s="1"/>
  <c r="AP329" i="5" s="1"/>
  <c r="AQ329" i="5" s="1"/>
  <c r="AD115" i="5"/>
  <c r="AH115" i="5" s="1"/>
  <c r="AD62" i="5"/>
  <c r="AH62" i="5" s="1"/>
  <c r="AC29" i="5"/>
  <c r="AG29" i="5" s="1"/>
  <c r="AL29" i="5" s="1"/>
  <c r="AO29" i="5" s="1"/>
  <c r="AP29" i="5" s="1"/>
  <c r="AQ29" i="5" s="1"/>
  <c r="AR29" i="4" s="1"/>
  <c r="AT29" i="4" s="1"/>
  <c r="AE99" i="5"/>
  <c r="AI99" i="5" s="1"/>
  <c r="AE2" i="5"/>
  <c r="AI2" i="5" s="1"/>
  <c r="Q246" i="5"/>
  <c r="AR246" i="4"/>
  <c r="AT246" i="4" s="1"/>
  <c r="Q246" i="4" s="1"/>
  <c r="Q184" i="5"/>
  <c r="AR184" i="4"/>
  <c r="AT184" i="4" s="1"/>
  <c r="Q184" i="4" s="1"/>
  <c r="AR204" i="4"/>
  <c r="AT204" i="4" s="1"/>
  <c r="Q204" i="4" s="1"/>
  <c r="Q204" i="5"/>
  <c r="AL8" i="5"/>
  <c r="AD15" i="5"/>
  <c r="AH15" i="5" s="1"/>
  <c r="AL356" i="5"/>
  <c r="AL308" i="5"/>
  <c r="AO308" i="5" s="1"/>
  <c r="AP308" i="5" s="1"/>
  <c r="AQ308" i="5" s="1"/>
  <c r="AE110" i="5"/>
  <c r="AI110" i="5" s="1"/>
  <c r="AC17" i="5"/>
  <c r="AG17" i="5" s="1"/>
  <c r="AL300" i="5"/>
  <c r="Q406" i="5"/>
  <c r="AR406" i="4"/>
  <c r="AT406" i="4" s="1"/>
  <c r="Q406" i="4" s="1"/>
  <c r="AL221" i="5"/>
  <c r="AO221" i="5" s="1"/>
  <c r="AP221" i="5" s="1"/>
  <c r="AQ221" i="5" s="1"/>
  <c r="AI6" i="5"/>
  <c r="AE90" i="5"/>
  <c r="AI90" i="5" s="1"/>
  <c r="AA24" i="4"/>
  <c r="AA44" i="4"/>
  <c r="AO44" i="4" s="1"/>
  <c r="Q44" i="4" s="1"/>
  <c r="AE132" i="4"/>
  <c r="AI132" i="4" s="1"/>
  <c r="AC129" i="4"/>
  <c r="AG129" i="4" s="1"/>
  <c r="AD109" i="4"/>
  <c r="AH109" i="4" s="1"/>
  <c r="AC81" i="4"/>
  <c r="AG81" i="4" s="1"/>
  <c r="AD21" i="4"/>
  <c r="AH21" i="4" s="1"/>
  <c r="AC58" i="4"/>
  <c r="AG58" i="4" s="1"/>
  <c r="AE53" i="4"/>
  <c r="AI53" i="4" s="1"/>
  <c r="AE81" i="4"/>
  <c r="AI81" i="4" s="1"/>
  <c r="AD132" i="4"/>
  <c r="AH132" i="4" s="1"/>
  <c r="AE100" i="4"/>
  <c r="AI100" i="4" s="1"/>
  <c r="AC64" i="4"/>
  <c r="AG64" i="4" s="1"/>
  <c r="AE9" i="4"/>
  <c r="AI9" i="4" s="1"/>
  <c r="AE109" i="4"/>
  <c r="AI109" i="4" s="1"/>
  <c r="AD17" i="4"/>
  <c r="AH17" i="4" s="1"/>
  <c r="AC90" i="4"/>
  <c r="AG90" i="4" s="1"/>
  <c r="AE42" i="4"/>
  <c r="AI42" i="4" s="1"/>
  <c r="AD6" i="4"/>
  <c r="AH6" i="4" s="1"/>
  <c r="AE23" i="4"/>
  <c r="AI23" i="4" s="1"/>
  <c r="AC46" i="4"/>
  <c r="AG46" i="4" s="1"/>
  <c r="AM29" i="4"/>
  <c r="AM121" i="4"/>
  <c r="AE17" i="4"/>
  <c r="AI17" i="4" s="1"/>
  <c r="AC124" i="4"/>
  <c r="AG124" i="4" s="1"/>
  <c r="AD32" i="4"/>
  <c r="AH32" i="4" s="1"/>
  <c r="AD100" i="4"/>
  <c r="AH100" i="4" s="1"/>
  <c r="AE88" i="4"/>
  <c r="AI88" i="4" s="1"/>
  <c r="AD73" i="4"/>
  <c r="AH73" i="4" s="1"/>
  <c r="AC165" i="4"/>
  <c r="AG165" i="4" s="1"/>
  <c r="AE61" i="4"/>
  <c r="AI61" i="4" s="1"/>
  <c r="AC9" i="4"/>
  <c r="AG9" i="4" s="1"/>
  <c r="AD10" i="4"/>
  <c r="AH10" i="4" s="1"/>
  <c r="AC106" i="4"/>
  <c r="AG106" i="4" s="1"/>
  <c r="AD29" i="4"/>
  <c r="AH29" i="4" s="1"/>
  <c r="AD103" i="4"/>
  <c r="AH103" i="4" s="1"/>
  <c r="AD23" i="4"/>
  <c r="AH23" i="4" s="1"/>
  <c r="AC61" i="4"/>
  <c r="AG61" i="4" s="1"/>
  <c r="AC132" i="4"/>
  <c r="AG132" i="4" s="1"/>
  <c r="AD77" i="4"/>
  <c r="AH77" i="4" s="1"/>
  <c r="AC14" i="4"/>
  <c r="AG14" i="4" s="1"/>
  <c r="AD137" i="4"/>
  <c r="AH137" i="4" s="1"/>
  <c r="AM5" i="4"/>
  <c r="AM22" i="4"/>
  <c r="AM38" i="4"/>
  <c r="AM54" i="4"/>
  <c r="AM70" i="4"/>
  <c r="AM86" i="4"/>
  <c r="AM102" i="4"/>
  <c r="AM118" i="4"/>
  <c r="AM134" i="4"/>
  <c r="AM150" i="4"/>
  <c r="AM166" i="4"/>
  <c r="AO132" i="4"/>
  <c r="AM127" i="4"/>
  <c r="AM84" i="4"/>
  <c r="AA151" i="4"/>
  <c r="AA160" i="4"/>
  <c r="AM4" i="4"/>
  <c r="AD96" i="4"/>
  <c r="AH96" i="4" s="1"/>
  <c r="AM112" i="4"/>
  <c r="AC128" i="4"/>
  <c r="AG128" i="4" s="1"/>
  <c r="AM41" i="4"/>
  <c r="AO12" i="4"/>
  <c r="AA36" i="4"/>
  <c r="AO36" i="4" s="1"/>
  <c r="AA64" i="4"/>
  <c r="AA72" i="4"/>
  <c r="AO84" i="4"/>
  <c r="AM97" i="4"/>
  <c r="AA17" i="4"/>
  <c r="AO61" i="4"/>
  <c r="AM15" i="4"/>
  <c r="AA23" i="4"/>
  <c r="AA35" i="4"/>
  <c r="AM111" i="4"/>
  <c r="AM119" i="4"/>
  <c r="AA14" i="4"/>
  <c r="AA22" i="4"/>
  <c r="AA38" i="4"/>
  <c r="AO38" i="4" s="1"/>
  <c r="Q38" i="4" s="1"/>
  <c r="AA46" i="4"/>
  <c r="AA54" i="4"/>
  <c r="AO54" i="4" s="1"/>
  <c r="AA62" i="4"/>
  <c r="AA74" i="4"/>
  <c r="AO74" i="4" s="1"/>
  <c r="AA106" i="4"/>
  <c r="AD108" i="4"/>
  <c r="AH108" i="4" s="1"/>
  <c r="AL108" i="4" s="1"/>
  <c r="AM125" i="4"/>
  <c r="AC120" i="4"/>
  <c r="AG120" i="4" s="1"/>
  <c r="Q249" i="4"/>
  <c r="Q306" i="4"/>
  <c r="AD123" i="4"/>
  <c r="AH123" i="4" s="1"/>
  <c r="AD84" i="4"/>
  <c r="AH84" i="4" s="1"/>
  <c r="AC17" i="4"/>
  <c r="AG17" i="4" s="1"/>
  <c r="AD120" i="4"/>
  <c r="AH120" i="4" s="1"/>
  <c r="AC100" i="4"/>
  <c r="AG100" i="4" s="1"/>
  <c r="AD24" i="4"/>
  <c r="AH24" i="4" s="1"/>
  <c r="AE139" i="4"/>
  <c r="AI139" i="4" s="1"/>
  <c r="AE11" i="4"/>
  <c r="AI11" i="4" s="1"/>
  <c r="AE21" i="4"/>
  <c r="AI21" i="4" s="1"/>
  <c r="AE31" i="4"/>
  <c r="AI31" i="4" s="1"/>
  <c r="AO14" i="4"/>
  <c r="AM151" i="4"/>
  <c r="AM64" i="4"/>
  <c r="AM23" i="4"/>
  <c r="AA158" i="4"/>
  <c r="AE156" i="4"/>
  <c r="AI156" i="4" s="1"/>
  <c r="AA4" i="4"/>
  <c r="AA32" i="4"/>
  <c r="AA52" i="4"/>
  <c r="AA68" i="4"/>
  <c r="AA13" i="4"/>
  <c r="AA21" i="4"/>
  <c r="AA39" i="4"/>
  <c r="AO39" i="4" s="1"/>
  <c r="Q39" i="4" s="1"/>
  <c r="AA51" i="4"/>
  <c r="AO103" i="4"/>
  <c r="AA10" i="4"/>
  <c r="AO10" i="4" s="1"/>
  <c r="AA18" i="4"/>
  <c r="AO18" i="4" s="1"/>
  <c r="AA26" i="4"/>
  <c r="AA34" i="4"/>
  <c r="AA42" i="4"/>
  <c r="AO42" i="4" s="1"/>
  <c r="AA58" i="4"/>
  <c r="AO58" i="4" s="1"/>
  <c r="Q58" i="4" s="1"/>
  <c r="AO125" i="4"/>
  <c r="Q226" i="4"/>
  <c r="AO106" i="4"/>
  <c r="AM83" i="4"/>
  <c r="AE24" i="4"/>
  <c r="AI24" i="4" s="1"/>
  <c r="AC44" i="4"/>
  <c r="AG44" i="4" s="1"/>
  <c r="AO9" i="4"/>
  <c r="AA100" i="4"/>
  <c r="AD97" i="4"/>
  <c r="AH97" i="4" s="1"/>
  <c r="AA11" i="4"/>
  <c r="AO11" i="4" s="1"/>
  <c r="Q11" i="4" s="1"/>
  <c r="AO51" i="4"/>
  <c r="AA67" i="4"/>
  <c r="AO67" i="4" s="1"/>
  <c r="AO26" i="4"/>
  <c r="AO90" i="4"/>
  <c r="Q90" i="4" s="1"/>
  <c r="AO122" i="4"/>
  <c r="Q216" i="4"/>
  <c r="AR206" i="4"/>
  <c r="AT206" i="4" s="1"/>
  <c r="Q206" i="4" s="1"/>
  <c r="Q206" i="5"/>
  <c r="Q203" i="5"/>
  <c r="AR203" i="4"/>
  <c r="AT203" i="4" s="1"/>
  <c r="Q203" i="4" s="1"/>
  <c r="Q200" i="5"/>
  <c r="AR200" i="4"/>
  <c r="AT200" i="4" s="1"/>
  <c r="Q200" i="4" s="1"/>
  <c r="Q221" i="5"/>
  <c r="AR221" i="4"/>
  <c r="AT221" i="4" s="1"/>
  <c r="Q221" i="4" s="1"/>
  <c r="Q183" i="5"/>
  <c r="AR183" i="4"/>
  <c r="AT183" i="4" s="1"/>
  <c r="Q183" i="4" s="1"/>
  <c r="Q182" i="5"/>
  <c r="AR182" i="4"/>
  <c r="AT182" i="4" s="1"/>
  <c r="Q182" i="4" s="1"/>
  <c r="AR201" i="4"/>
  <c r="AT201" i="4" s="1"/>
  <c r="Q201" i="4" s="1"/>
  <c r="Q201" i="5"/>
  <c r="AR185" i="4"/>
  <c r="AT185" i="4" s="1"/>
  <c r="Q185" i="4" s="1"/>
  <c r="Q185" i="5"/>
  <c r="AL326" i="5"/>
  <c r="AO326" i="5" s="1"/>
  <c r="AP326" i="5" s="1"/>
  <c r="AQ326" i="5" s="1"/>
  <c r="AL334" i="5"/>
  <c r="AR334" i="4"/>
  <c r="AT334" i="4" s="1"/>
  <c r="Q334" i="4" s="1"/>
  <c r="Q334" i="5"/>
  <c r="AR322" i="4"/>
  <c r="AT322" i="4" s="1"/>
  <c r="Q322" i="5"/>
  <c r="AL314" i="5"/>
  <c r="Q425" i="5"/>
  <c r="AR425" i="4"/>
  <c r="AT425" i="4" s="1"/>
  <c r="Q425" i="4" s="1"/>
  <c r="AE156" i="5"/>
  <c r="AI156" i="5" s="1"/>
  <c r="AD107" i="5"/>
  <c r="AH107" i="5" s="1"/>
  <c r="AD46" i="5"/>
  <c r="AH46" i="5" s="1"/>
  <c r="AM150" i="5"/>
  <c r="AC137" i="5"/>
  <c r="AG137" i="5" s="1"/>
  <c r="Q232" i="4"/>
  <c r="Q357" i="4"/>
  <c r="Q322" i="4"/>
  <c r="Q360" i="4"/>
  <c r="Q210" i="5"/>
  <c r="Q301" i="5"/>
  <c r="AR205" i="4"/>
  <c r="AT205" i="4" s="1"/>
  <c r="Q205" i="4" s="1"/>
  <c r="AL310" i="5"/>
  <c r="AL302" i="5"/>
  <c r="AO302" i="5" s="1"/>
  <c r="AP302" i="5" s="1"/>
  <c r="AQ302" i="5" s="1"/>
  <c r="AL322" i="5"/>
  <c r="Q314" i="5"/>
  <c r="AR314" i="4"/>
  <c r="AT314" i="4" s="1"/>
  <c r="Q314" i="4" s="1"/>
  <c r="AD150" i="5"/>
  <c r="AH150" i="5" s="1"/>
  <c r="AD129" i="5"/>
  <c r="AH129" i="5" s="1"/>
  <c r="AD121" i="5"/>
  <c r="AH121" i="5" s="1"/>
  <c r="AM107" i="5"/>
  <c r="AO107" i="5" s="1"/>
  <c r="AP107" i="5" s="1"/>
  <c r="AQ107" i="5" s="1"/>
  <c r="AR107" i="4" s="1"/>
  <c r="AT107" i="4" s="1"/>
  <c r="AE115" i="5"/>
  <c r="AI115" i="5" s="1"/>
  <c r="AD41" i="5"/>
  <c r="AH41" i="5" s="1"/>
  <c r="AM71" i="5"/>
  <c r="AO71" i="5" s="1"/>
  <c r="AP71" i="5" s="1"/>
  <c r="AQ71" i="5" s="1"/>
  <c r="AR71" i="4" s="1"/>
  <c r="AT71" i="4" s="1"/>
  <c r="AE107" i="5"/>
  <c r="AI107" i="5" s="1"/>
  <c r="AE95" i="5"/>
  <c r="AI95" i="5" s="1"/>
  <c r="AD90" i="5"/>
  <c r="AH90" i="5" s="1"/>
  <c r="AM54" i="5"/>
  <c r="AO54" i="5" s="1"/>
  <c r="AP54" i="5" s="1"/>
  <c r="AQ54" i="5" s="1"/>
  <c r="AR54" i="4" s="1"/>
  <c r="AT54" i="4" s="1"/>
  <c r="AC58" i="5"/>
  <c r="AG58" i="5" s="1"/>
  <c r="AL58" i="5" s="1"/>
  <c r="AC65" i="5"/>
  <c r="AG65" i="5" s="1"/>
  <c r="AE62" i="5"/>
  <c r="AI62" i="5" s="1"/>
  <c r="AC46" i="5"/>
  <c r="AG46" i="5" s="1"/>
  <c r="AL46" i="5" s="1"/>
  <c r="AE29" i="5"/>
  <c r="AI29" i="5" s="1"/>
  <c r="AE36" i="5"/>
  <c r="AI36" i="5" s="1"/>
  <c r="AC13" i="5"/>
  <c r="AM24" i="5"/>
  <c r="AM45" i="5"/>
  <c r="AO45" i="5" s="1"/>
  <c r="AP45" i="5" s="1"/>
  <c r="AQ45" i="5" s="1"/>
  <c r="AR45" i="4" s="1"/>
  <c r="AT45" i="4" s="1"/>
  <c r="AM17" i="5"/>
  <c r="AO17" i="5" s="1"/>
  <c r="AP17" i="5" s="1"/>
  <c r="AQ17" i="5" s="1"/>
  <c r="AR17" i="4" s="1"/>
  <c r="AT17" i="4" s="1"/>
  <c r="AD139" i="5"/>
  <c r="AH139" i="5" s="1"/>
  <c r="Q230" i="4"/>
  <c r="Q303" i="4"/>
  <c r="Q238" i="4"/>
  <c r="Q243" i="5"/>
  <c r="AR210" i="4"/>
  <c r="AT210" i="4" s="1"/>
  <c r="Q210" i="4" s="1"/>
  <c r="Q223" i="5"/>
  <c r="Q171" i="5"/>
  <c r="AR242" i="4"/>
  <c r="AT242" i="4" s="1"/>
  <c r="Q242" i="4" s="1"/>
  <c r="AR212" i="4"/>
  <c r="AT212" i="4" s="1"/>
  <c r="Q212" i="4" s="1"/>
  <c r="Q238" i="5"/>
  <c r="AL381" i="5"/>
  <c r="AL425" i="5"/>
  <c r="AC35" i="5"/>
  <c r="AG35" i="5" s="1"/>
  <c r="AC150" i="5"/>
  <c r="AG150" i="5" s="1"/>
  <c r="AG107" i="5"/>
  <c r="AO202" i="5"/>
  <c r="AP202" i="5" s="1"/>
  <c r="AQ202" i="5" s="1"/>
  <c r="AL325" i="5"/>
  <c r="AO325" i="5" s="1"/>
  <c r="AP325" i="5" s="1"/>
  <c r="AQ325" i="5" s="1"/>
  <c r="AG95" i="5"/>
  <c r="AC115" i="5"/>
  <c r="AG115" i="5" s="1"/>
  <c r="AL66" i="5"/>
  <c r="AM79" i="5"/>
  <c r="AO79" i="5" s="1"/>
  <c r="AP79" i="5" s="1"/>
  <c r="AQ79" i="5" s="1"/>
  <c r="AR79" i="4" s="1"/>
  <c r="AT79" i="4" s="1"/>
  <c r="AL96" i="5"/>
  <c r="AM62" i="5"/>
  <c r="AO62" i="5" s="1"/>
  <c r="AP62" i="5" s="1"/>
  <c r="AQ62" i="5" s="1"/>
  <c r="AR62" i="4" s="1"/>
  <c r="AT62" i="4" s="1"/>
  <c r="Q62" i="4" s="1"/>
  <c r="AD28" i="5"/>
  <c r="AH28" i="5" s="1"/>
  <c r="AE19" i="5"/>
  <c r="AI19" i="5" s="1"/>
  <c r="AD36" i="5"/>
  <c r="AH36" i="5" s="1"/>
  <c r="AL36" i="5" s="1"/>
  <c r="AM41" i="5"/>
  <c r="AO41" i="5" s="1"/>
  <c r="AP41" i="5" s="1"/>
  <c r="AQ41" i="5" s="1"/>
  <c r="AR41" i="4" s="1"/>
  <c r="AT41" i="4" s="1"/>
  <c r="AM121" i="5"/>
  <c r="AO121" i="5" s="1"/>
  <c r="AP121" i="5" s="1"/>
  <c r="AQ121" i="5" s="1"/>
  <c r="AR121" i="4" s="1"/>
  <c r="AT121" i="4" s="1"/>
  <c r="Q228" i="4"/>
  <c r="Q307" i="4"/>
  <c r="Q426" i="5"/>
  <c r="AR426" i="4"/>
  <c r="AT426" i="4" s="1"/>
  <c r="Q426" i="4" s="1"/>
  <c r="AR310" i="4"/>
  <c r="AT310" i="4" s="1"/>
  <c r="Q310" i="4" s="1"/>
  <c r="Q310" i="5"/>
  <c r="AL305" i="5"/>
  <c r="AO305" i="5" s="1"/>
  <c r="AP305" i="5" s="1"/>
  <c r="AQ305" i="5" s="1"/>
  <c r="AL253" i="5"/>
  <c r="AO253" i="5" s="1"/>
  <c r="AP253" i="5" s="1"/>
  <c r="AQ253" i="5" s="1"/>
  <c r="Q194" i="5"/>
  <c r="AR194" i="4"/>
  <c r="AT194" i="4" s="1"/>
  <c r="Q194" i="4" s="1"/>
  <c r="Q237" i="5"/>
  <c r="AR237" i="4"/>
  <c r="AT237" i="4" s="1"/>
  <c r="Q237" i="4" s="1"/>
  <c r="Q268" i="5"/>
  <c r="AR268" i="4"/>
  <c r="AT268" i="4" s="1"/>
  <c r="Q268" i="4" s="1"/>
  <c r="Q234" i="5"/>
  <c r="AR234" i="4"/>
  <c r="AT234" i="4" s="1"/>
  <c r="AR173" i="4"/>
  <c r="AT173" i="4" s="1"/>
  <c r="Q173" i="4" s="1"/>
  <c r="Q173" i="5"/>
  <c r="Q287" i="5"/>
  <c r="AR287" i="4"/>
  <c r="AT287" i="4" s="1"/>
  <c r="Q287" i="4" s="1"/>
  <c r="AR215" i="4"/>
  <c r="AT215" i="4" s="1"/>
  <c r="Q215" i="4" s="1"/>
  <c r="Q215" i="5"/>
  <c r="Q231" i="5"/>
  <c r="AR231" i="4"/>
  <c r="AT231" i="4" s="1"/>
  <c r="Q231" i="4" s="1"/>
  <c r="Q281" i="5"/>
  <c r="AR281" i="4"/>
  <c r="AT281" i="4" s="1"/>
  <c r="Q281" i="4" s="1"/>
  <c r="Q250" i="5"/>
  <c r="AR250" i="4"/>
  <c r="AT250" i="4" s="1"/>
  <c r="Q250" i="4" s="1"/>
  <c r="AR239" i="4"/>
  <c r="AT239" i="4" s="1"/>
  <c r="Q239" i="4" s="1"/>
  <c r="Q239" i="5"/>
  <c r="Q341" i="5"/>
  <c r="AR341" i="4"/>
  <c r="AT341" i="4" s="1"/>
  <c r="Q344" i="5"/>
  <c r="AR344" i="4"/>
  <c r="AT344" i="4" s="1"/>
  <c r="Q344" i="4" s="1"/>
  <c r="AR189" i="4"/>
  <c r="AT189" i="4" s="1"/>
  <c r="Q189" i="4" s="1"/>
  <c r="Q189" i="5"/>
  <c r="Q265" i="5"/>
  <c r="AR265" i="4"/>
  <c r="AT265" i="4" s="1"/>
  <c r="Q265" i="4" s="1"/>
  <c r="Q309" i="4"/>
  <c r="Q404" i="5"/>
  <c r="AR404" i="4"/>
  <c r="AT404" i="4" s="1"/>
  <c r="Q404" i="4" s="1"/>
  <c r="Q286" i="5"/>
  <c r="AR286" i="4"/>
  <c r="AT286" i="4" s="1"/>
  <c r="Q286" i="4" s="1"/>
  <c r="Q219" i="5"/>
  <c r="AR219" i="4"/>
  <c r="AT219" i="4" s="1"/>
  <c r="Q219" i="4" s="1"/>
  <c r="Q420" i="5"/>
  <c r="AR420" i="4"/>
  <c r="AT420" i="4" s="1"/>
  <c r="Q420" i="4" s="1"/>
  <c r="Q198" i="5"/>
  <c r="AR198" i="4"/>
  <c r="AT198" i="4" s="1"/>
  <c r="Q198" i="4" s="1"/>
  <c r="Q259" i="5"/>
  <c r="AR259" i="4"/>
  <c r="AT259" i="4" s="1"/>
  <c r="Q259" i="4" s="1"/>
  <c r="Q235" i="5"/>
  <c r="AR235" i="4"/>
  <c r="AT235" i="4" s="1"/>
  <c r="Q235" i="4" s="1"/>
  <c r="Q389" i="5"/>
  <c r="AR389" i="4"/>
  <c r="AT389" i="4" s="1"/>
  <c r="Q389" i="4" s="1"/>
  <c r="Q398" i="5"/>
  <c r="AR398" i="4"/>
  <c r="AT398" i="4" s="1"/>
  <c r="Q398" i="4" s="1"/>
  <c r="Q258" i="5"/>
  <c r="AR258" i="4"/>
  <c r="AT258" i="4" s="1"/>
  <c r="Q258" i="4" s="1"/>
  <c r="Q340" i="5"/>
  <c r="AR340" i="4"/>
  <c r="AT340" i="4" s="1"/>
  <c r="Q340" i="4" s="1"/>
  <c r="AR181" i="4"/>
  <c r="AT181" i="4" s="1"/>
  <c r="Q181" i="4" s="1"/>
  <c r="Q181" i="5"/>
  <c r="Q284" i="5"/>
  <c r="AR284" i="4"/>
  <c r="AT284" i="4" s="1"/>
  <c r="Q284" i="4" s="1"/>
  <c r="Q283" i="5"/>
  <c r="AR283" i="4"/>
  <c r="AT283" i="4" s="1"/>
  <c r="Q283" i="4" s="1"/>
  <c r="Q395" i="5"/>
  <c r="AR395" i="4"/>
  <c r="AT395" i="4" s="1"/>
  <c r="Q395" i="4" s="1"/>
  <c r="Q294" i="5"/>
  <c r="AR294" i="4"/>
  <c r="AT294" i="4" s="1"/>
  <c r="Q294" i="4" s="1"/>
  <c r="Q285" i="5"/>
  <c r="AR285" i="4"/>
  <c r="AT285" i="4" s="1"/>
  <c r="Q285" i="4" s="1"/>
  <c r="Q272" i="5"/>
  <c r="AR272" i="4"/>
  <c r="AT272" i="4" s="1"/>
  <c r="Q272" i="4" s="1"/>
  <c r="AR197" i="4"/>
  <c r="AT197" i="4" s="1"/>
  <c r="Q197" i="4" s="1"/>
  <c r="Q197" i="5"/>
  <c r="Q263" i="5"/>
  <c r="AR263" i="4"/>
  <c r="AT263" i="4" s="1"/>
  <c r="Q263" i="4" s="1"/>
  <c r="Q421" i="5"/>
  <c r="AR421" i="4"/>
  <c r="AT421" i="4" s="1"/>
  <c r="Q421" i="4" s="1"/>
  <c r="Q422" i="5"/>
  <c r="AR422" i="4"/>
  <c r="AT422" i="4" s="1"/>
  <c r="Q422" i="4" s="1"/>
  <c r="Q186" i="5"/>
  <c r="AR186" i="4"/>
  <c r="AT186" i="4" s="1"/>
  <c r="Q186" i="4" s="1"/>
  <c r="Q289" i="5"/>
  <c r="AR289" i="4"/>
  <c r="AT289" i="4" s="1"/>
  <c r="Q289" i="4" s="1"/>
  <c r="Q276" i="5"/>
  <c r="AR276" i="4"/>
  <c r="AT276" i="4" s="1"/>
  <c r="Q276" i="4" s="1"/>
  <c r="Q211" i="5"/>
  <c r="AR211" i="4"/>
  <c r="AT211" i="4" s="1"/>
  <c r="Q211" i="4" s="1"/>
  <c r="Q291" i="5"/>
  <c r="AR291" i="4"/>
  <c r="AT291" i="4" s="1"/>
  <c r="Q291" i="4" s="1"/>
  <c r="Q355" i="5"/>
  <c r="AR355" i="4"/>
  <c r="AT355" i="4" s="1"/>
  <c r="Q355" i="4" s="1"/>
  <c r="Q403" i="5"/>
  <c r="AR403" i="4"/>
  <c r="AT403" i="4" s="1"/>
  <c r="Q403" i="4" s="1"/>
  <c r="Q190" i="5"/>
  <c r="AR190" i="4"/>
  <c r="AT190" i="4" s="1"/>
  <c r="Q190" i="4" s="1"/>
  <c r="Q241" i="5"/>
  <c r="AR241" i="4"/>
  <c r="AT241" i="4" s="1"/>
  <c r="Q241" i="4" s="1"/>
  <c r="AR193" i="4"/>
  <c r="AT193" i="4" s="1"/>
  <c r="Q193" i="4" s="1"/>
  <c r="Q193" i="5"/>
  <c r="Q416" i="5"/>
  <c r="AR416" i="4"/>
  <c r="AT416" i="4" s="1"/>
  <c r="Q416" i="4" s="1"/>
  <c r="Q343" i="5"/>
  <c r="AR343" i="4"/>
  <c r="AT343" i="4" s="1"/>
  <c r="Q343" i="4" s="1"/>
  <c r="Q191" i="5"/>
  <c r="AR191" i="4"/>
  <c r="AT191" i="4" s="1"/>
  <c r="Q191" i="4" s="1"/>
  <c r="Q397" i="5"/>
  <c r="AR397" i="4"/>
  <c r="AT397" i="4" s="1"/>
  <c r="Q397" i="4" s="1"/>
  <c r="Q419" i="5"/>
  <c r="AR419" i="4"/>
  <c r="AT419" i="4" s="1"/>
  <c r="Q419" i="4" s="1"/>
  <c r="Q345" i="5"/>
  <c r="AR345" i="4"/>
  <c r="AT345" i="4" s="1"/>
  <c r="Q345" i="4" s="1"/>
  <c r="Q248" i="5"/>
  <c r="AR248" i="4"/>
  <c r="AT248" i="4" s="1"/>
  <c r="Q248" i="4" s="1"/>
  <c r="AR178" i="4"/>
  <c r="AT178" i="4" s="1"/>
  <c r="Q178" i="4" s="1"/>
  <c r="Q178" i="5"/>
  <c r="Q379" i="5"/>
  <c r="AR379" i="4"/>
  <c r="AT379" i="4" s="1"/>
  <c r="Q379" i="4" s="1"/>
  <c r="Q261" i="5"/>
  <c r="AR261" i="4"/>
  <c r="AT261" i="4" s="1"/>
  <c r="Q261" i="4" s="1"/>
  <c r="Q278" i="5"/>
  <c r="AR278" i="4"/>
  <c r="AT278" i="4" s="1"/>
  <c r="Q278" i="4" s="1"/>
  <c r="AR245" i="4"/>
  <c r="AT245" i="4" s="1"/>
  <c r="Q245" i="4" s="1"/>
  <c r="Q245" i="5"/>
  <c r="Q383" i="5"/>
  <c r="AR383" i="4"/>
  <c r="AT383" i="4" s="1"/>
  <c r="Q383" i="4" s="1"/>
  <c r="Q264" i="5"/>
  <c r="AR264" i="4"/>
  <c r="AT264" i="4" s="1"/>
  <c r="Q264" i="4" s="1"/>
  <c r="Q247" i="5"/>
  <c r="AR247" i="4"/>
  <c r="AT247" i="4" s="1"/>
  <c r="Q441" i="5"/>
  <c r="AR441" i="4"/>
  <c r="AT441" i="4" s="1"/>
  <c r="Q441" i="4" s="1"/>
  <c r="Q418" i="5"/>
  <c r="AR418" i="4"/>
  <c r="AT418" i="4" s="1"/>
  <c r="Q418" i="4" s="1"/>
  <c r="Q282" i="5"/>
  <c r="AR282" i="4"/>
  <c r="AT282" i="4" s="1"/>
  <c r="Q282" i="4" s="1"/>
  <c r="Q273" i="5"/>
  <c r="AR273" i="4"/>
  <c r="AT273" i="4" s="1"/>
  <c r="Q273" i="4" s="1"/>
  <c r="Q254" i="5"/>
  <c r="AR254" i="4"/>
  <c r="AT254" i="4" s="1"/>
  <c r="Q254" i="4" s="1"/>
  <c r="AR207" i="4"/>
  <c r="AT207" i="4" s="1"/>
  <c r="Q207" i="4" s="1"/>
  <c r="Q207" i="5"/>
  <c r="Q275" i="5"/>
  <c r="AR275" i="4"/>
  <c r="AT275" i="4" s="1"/>
  <c r="Q275" i="4" s="1"/>
  <c r="Q234" i="4"/>
  <c r="Q247" i="4"/>
  <c r="Q439" i="5"/>
  <c r="AR439" i="4"/>
  <c r="AT439" i="4" s="1"/>
  <c r="Q439" i="4" s="1"/>
  <c r="AR435" i="4"/>
  <c r="AT435" i="4" s="1"/>
  <c r="Q435" i="4" s="1"/>
  <c r="Q435" i="5"/>
  <c r="Q417" i="5"/>
  <c r="AR417" i="4"/>
  <c r="AT417" i="4" s="1"/>
  <c r="Q417" i="4" s="1"/>
  <c r="Q174" i="5"/>
  <c r="AR174" i="4"/>
  <c r="AT174" i="4" s="1"/>
  <c r="Q174" i="4" s="1"/>
  <c r="AR233" i="4"/>
  <c r="AT233" i="4" s="1"/>
  <c r="Q233" i="4" s="1"/>
  <c r="Q233" i="5"/>
  <c r="AR177" i="4"/>
  <c r="AT177" i="4" s="1"/>
  <c r="Q177" i="4" s="1"/>
  <c r="Q177" i="5"/>
  <c r="Q296" i="5"/>
  <c r="AR296" i="4"/>
  <c r="AT296" i="4" s="1"/>
  <c r="Q296" i="4" s="1"/>
  <c r="Q180" i="5"/>
  <c r="AR180" i="4"/>
  <c r="AT180" i="4" s="1"/>
  <c r="Q180" i="4" s="1"/>
  <c r="AR175" i="4"/>
  <c r="AT175" i="4" s="1"/>
  <c r="Q175" i="4" s="1"/>
  <c r="Q175" i="5"/>
  <c r="Q274" i="5"/>
  <c r="AR274" i="4"/>
  <c r="AT274" i="4" s="1"/>
  <c r="Q274" i="4" s="1"/>
  <c r="Q396" i="5"/>
  <c r="AR396" i="4"/>
  <c r="AT396" i="4" s="1"/>
  <c r="Q396" i="4" s="1"/>
  <c r="AR179" i="4"/>
  <c r="AT179" i="4" s="1"/>
  <c r="Q179" i="4" s="1"/>
  <c r="Q179" i="5"/>
  <c r="Q415" i="5"/>
  <c r="AR415" i="4"/>
  <c r="AT415" i="4" s="1"/>
  <c r="Q415" i="4" s="1"/>
  <c r="Q350" i="5"/>
  <c r="AR350" i="4"/>
  <c r="AT350" i="4" s="1"/>
  <c r="Q350" i="4" s="1"/>
  <c r="Q423" i="5"/>
  <c r="AR423" i="4"/>
  <c r="AT423" i="4" s="1"/>
  <c r="Q423" i="4" s="1"/>
  <c r="Q384" i="5"/>
  <c r="AR384" i="4"/>
  <c r="AT384" i="4" s="1"/>
  <c r="Q384" i="4" s="1"/>
  <c r="Q436" i="5"/>
  <c r="AR436" i="4"/>
  <c r="AT436" i="4" s="1"/>
  <c r="Q436" i="4" s="1"/>
  <c r="Q270" i="5"/>
  <c r="AR270" i="4"/>
  <c r="AT270" i="4" s="1"/>
  <c r="Q270" i="4" s="1"/>
  <c r="Q192" i="5"/>
  <c r="AR192" i="4"/>
  <c r="AT192" i="4" s="1"/>
  <c r="Q192" i="4" s="1"/>
  <c r="Q361" i="5"/>
  <c r="AR361" i="4"/>
  <c r="AT361" i="4" s="1"/>
  <c r="Q361" i="4" s="1"/>
  <c r="Q346" i="5"/>
  <c r="AR346" i="4"/>
  <c r="AT346" i="4" s="1"/>
  <c r="Q346" i="4" s="1"/>
  <c r="AR187" i="4"/>
  <c r="AT187" i="4" s="1"/>
  <c r="Q187" i="4" s="1"/>
  <c r="Q187" i="5"/>
  <c r="Q208" i="5"/>
  <c r="AR208" i="4"/>
  <c r="AT208" i="4" s="1"/>
  <c r="Q208" i="4" s="1"/>
  <c r="Q341" i="4"/>
  <c r="Q252" i="5"/>
  <c r="AR252" i="4"/>
  <c r="AT252" i="4" s="1"/>
  <c r="Q252" i="4" s="1"/>
  <c r="AR195" i="4"/>
  <c r="AT195" i="4" s="1"/>
  <c r="Q195" i="4" s="1"/>
  <c r="Q195" i="5"/>
  <c r="Q196" i="5"/>
  <c r="AR196" i="4"/>
  <c r="AT196" i="4" s="1"/>
  <c r="Q196" i="4" s="1"/>
  <c r="Q260" i="5"/>
  <c r="AR260" i="4"/>
  <c r="AT260" i="4" s="1"/>
  <c r="Q260" i="4" s="1"/>
  <c r="Q267" i="5"/>
  <c r="AR267" i="4"/>
  <c r="AT267" i="4" s="1"/>
  <c r="Q267" i="4" s="1"/>
  <c r="Q400" i="5"/>
  <c r="AR400" i="4"/>
  <c r="AT400" i="4" s="1"/>
  <c r="Q400" i="4" s="1"/>
  <c r="Q438" i="5"/>
  <c r="AR438" i="4"/>
  <c r="AT438" i="4" s="1"/>
  <c r="Q438" i="4" s="1"/>
  <c r="Q266" i="5"/>
  <c r="AR266" i="4"/>
  <c r="AT266" i="4" s="1"/>
  <c r="Q266" i="4" s="1"/>
  <c r="Q348" i="5"/>
  <c r="AR348" i="4"/>
  <c r="AT348" i="4" s="1"/>
  <c r="Q348" i="4" s="1"/>
  <c r="Q342" i="5"/>
  <c r="AR342" i="4"/>
  <c r="AT342" i="4" s="1"/>
  <c r="Q342" i="4" s="1"/>
  <c r="Q437" i="5"/>
  <c r="AR437" i="4"/>
  <c r="AT437" i="4" s="1"/>
  <c r="Q437" i="4" s="1"/>
  <c r="Q440" i="5"/>
  <c r="AR440" i="4"/>
  <c r="AT440" i="4" s="1"/>
  <c r="Q440" i="4" s="1"/>
  <c r="AR236" i="4"/>
  <c r="AT236" i="4" s="1"/>
  <c r="Q236" i="4" s="1"/>
  <c r="Q236" i="5"/>
  <c r="Q375" i="5"/>
  <c r="AR375" i="4"/>
  <c r="AT375" i="4" s="1"/>
  <c r="Q375" i="4" s="1"/>
  <c r="Q402" i="5"/>
  <c r="AR402" i="4"/>
  <c r="AT402" i="4" s="1"/>
  <c r="Q402" i="4" s="1"/>
  <c r="Q288" i="5"/>
  <c r="AR288" i="4"/>
  <c r="AT288" i="4" s="1"/>
  <c r="Q288" i="4" s="1"/>
  <c r="AR188" i="4"/>
  <c r="AT188" i="4" s="1"/>
  <c r="Q188" i="4" s="1"/>
  <c r="Q188" i="5"/>
  <c r="AR227" i="4"/>
  <c r="AT227" i="4" s="1"/>
  <c r="Q227" i="4" s="1"/>
  <c r="Q227" i="5"/>
  <c r="Q349" i="5"/>
  <c r="AR349" i="4"/>
  <c r="AT349" i="4" s="1"/>
  <c r="Q349" i="4" s="1"/>
  <c r="Q262" i="5"/>
  <c r="AR262" i="4"/>
  <c r="AT262" i="4" s="1"/>
  <c r="Q262" i="4" s="1"/>
  <c r="Q257" i="5"/>
  <c r="AR257" i="4"/>
  <c r="AT257" i="4" s="1"/>
  <c r="Q257" i="4" s="1"/>
  <c r="Q292" i="5"/>
  <c r="AR292" i="4"/>
  <c r="AT292" i="4" s="1"/>
  <c r="Q292" i="4" s="1"/>
  <c r="Q176" i="5"/>
  <c r="AR176" i="4"/>
  <c r="AT176" i="4" s="1"/>
  <c r="Q176" i="4" s="1"/>
  <c r="Q199" i="5"/>
  <c r="AR199" i="4"/>
  <c r="AT199" i="4" s="1"/>
  <c r="Q199" i="4" s="1"/>
  <c r="Q338" i="5"/>
  <c r="AR338" i="4"/>
  <c r="AT338" i="4" s="1"/>
  <c r="Q338" i="4" s="1"/>
  <c r="Q424" i="5"/>
  <c r="AR424" i="4"/>
  <c r="AT424" i="4" s="1"/>
  <c r="Q424" i="4" s="1"/>
  <c r="Q399" i="5"/>
  <c r="AR399" i="4"/>
  <c r="AT399" i="4" s="1"/>
  <c r="Q399" i="4" s="1"/>
  <c r="Z118" i="4"/>
  <c r="AA118" i="4"/>
  <c r="AC97" i="4"/>
  <c r="AG97" i="4" s="1"/>
  <c r="AM137" i="4"/>
  <c r="Z19" i="4"/>
  <c r="AA19" i="4"/>
  <c r="AD19" i="4"/>
  <c r="AH19" i="4" s="1"/>
  <c r="AO72" i="4"/>
  <c r="AO100" i="4"/>
  <c r="AM96" i="4"/>
  <c r="AM35" i="4"/>
  <c r="AE35" i="4"/>
  <c r="AI35" i="4" s="1"/>
  <c r="Z25" i="4"/>
  <c r="AO25" i="4" s="1"/>
  <c r="AE25" i="4"/>
  <c r="AI25" i="4" s="1"/>
  <c r="AD25" i="4"/>
  <c r="AH25" i="4" s="1"/>
  <c r="AC25" i="4"/>
  <c r="AG25" i="4" s="1"/>
  <c r="Z57" i="4"/>
  <c r="AD57" i="4"/>
  <c r="AH57" i="4" s="1"/>
  <c r="AE57" i="4"/>
  <c r="AI57" i="4" s="1"/>
  <c r="Z89" i="4"/>
  <c r="AE89" i="4"/>
  <c r="AI89" i="4" s="1"/>
  <c r="AL89" i="4" s="1"/>
  <c r="AC89" i="4"/>
  <c r="AG89" i="4" s="1"/>
  <c r="AD89" i="4"/>
  <c r="AH89" i="4" s="1"/>
  <c r="Z121" i="4"/>
  <c r="AA121" i="4"/>
  <c r="AE121" i="4"/>
  <c r="AI121" i="4" s="1"/>
  <c r="AC121" i="4"/>
  <c r="AG121" i="4" s="1"/>
  <c r="AC152" i="4"/>
  <c r="AG152" i="4" s="1"/>
  <c r="AC104" i="4"/>
  <c r="AG104" i="4" s="1"/>
  <c r="AO29" i="4"/>
  <c r="Z65" i="4"/>
  <c r="AA65" i="4"/>
  <c r="AA89" i="4"/>
  <c r="Z109" i="4"/>
  <c r="AA109" i="4"/>
  <c r="AC109" i="4"/>
  <c r="AG109" i="4" s="1"/>
  <c r="Q10" i="4"/>
  <c r="AO34" i="4"/>
  <c r="Z78" i="4"/>
  <c r="AA78" i="4"/>
  <c r="Z110" i="4"/>
  <c r="AA110" i="4"/>
  <c r="Z47" i="4"/>
  <c r="AE47" i="4"/>
  <c r="AI47" i="4" s="1"/>
  <c r="Z91" i="4"/>
  <c r="AO91" i="4" s="1"/>
  <c r="AA91" i="4"/>
  <c r="Z164" i="4"/>
  <c r="AE164" i="4"/>
  <c r="AI164" i="4" s="1"/>
  <c r="AC164" i="4"/>
  <c r="AG164" i="4" s="1"/>
  <c r="Z3" i="4"/>
  <c r="AA3" i="4"/>
  <c r="AM13" i="4"/>
  <c r="AO13" i="4" s="1"/>
  <c r="AD13" i="4"/>
  <c r="AH13" i="4" s="1"/>
  <c r="AE13" i="4"/>
  <c r="AI13" i="4" s="1"/>
  <c r="AC13" i="4"/>
  <c r="AG13" i="4" s="1"/>
  <c r="AM30" i="4"/>
  <c r="AD30" i="4"/>
  <c r="AH30" i="4" s="1"/>
  <c r="AM46" i="4"/>
  <c r="AD46" i="4"/>
  <c r="AH46" i="4" s="1"/>
  <c r="AE46" i="4"/>
  <c r="AI46" i="4" s="1"/>
  <c r="AL46" i="4" s="1"/>
  <c r="AM62" i="4"/>
  <c r="AD62" i="4"/>
  <c r="AH62" i="4" s="1"/>
  <c r="AE62" i="4"/>
  <c r="AI62" i="4" s="1"/>
  <c r="AM78" i="4"/>
  <c r="AC78" i="4"/>
  <c r="AG78" i="4" s="1"/>
  <c r="AM94" i="4"/>
  <c r="AE94" i="4"/>
  <c r="AI94" i="4" s="1"/>
  <c r="AM110" i="4"/>
  <c r="AC110" i="4"/>
  <c r="AG110" i="4" s="1"/>
  <c r="AM126" i="4"/>
  <c r="AD126" i="4"/>
  <c r="AH126" i="4" s="1"/>
  <c r="AE126" i="4"/>
  <c r="AI126" i="4" s="1"/>
  <c r="AM158" i="4"/>
  <c r="AD158" i="4"/>
  <c r="AH158" i="4" s="1"/>
  <c r="Z8" i="4"/>
  <c r="AA8" i="4"/>
  <c r="Z28" i="4"/>
  <c r="AC28" i="4"/>
  <c r="AG28" i="4" s="1"/>
  <c r="AA28" i="4"/>
  <c r="Z48" i="4"/>
  <c r="AA48" i="4"/>
  <c r="Z76" i="4"/>
  <c r="AD76" i="4"/>
  <c r="AH76" i="4" s="1"/>
  <c r="AA76" i="4"/>
  <c r="Z104" i="4"/>
  <c r="AA104" i="4"/>
  <c r="AE104" i="4"/>
  <c r="AI104" i="4" s="1"/>
  <c r="Z124" i="4"/>
  <c r="AA124" i="4"/>
  <c r="AE124" i="4"/>
  <c r="AI124" i="4" s="1"/>
  <c r="AO62" i="4"/>
  <c r="AO52" i="4"/>
  <c r="Q52" i="4" s="1"/>
  <c r="Z33" i="4"/>
  <c r="AA33" i="4"/>
  <c r="AA57" i="4"/>
  <c r="Z77" i="4"/>
  <c r="AO77" i="4" s="1"/>
  <c r="AA77" i="4"/>
  <c r="AO35" i="4"/>
  <c r="Z70" i="4"/>
  <c r="AA70" i="4"/>
  <c r="Z102" i="4"/>
  <c r="AA102" i="4"/>
  <c r="AE2" i="4"/>
  <c r="AI2" i="4" s="1"/>
  <c r="AD2" i="4"/>
  <c r="AH2" i="4" s="1"/>
  <c r="Z15" i="4"/>
  <c r="AA15" i="4"/>
  <c r="Z31" i="4"/>
  <c r="Z71" i="4"/>
  <c r="AO71" i="4" s="1"/>
  <c r="AD71" i="4"/>
  <c r="AH71" i="4" s="1"/>
  <c r="AE71" i="4"/>
  <c r="AI71" i="4" s="1"/>
  <c r="AC71" i="4"/>
  <c r="AG71" i="4" s="1"/>
  <c r="AL71" i="4" s="1"/>
  <c r="Z111" i="4"/>
  <c r="AO111" i="4" s="1"/>
  <c r="Z142" i="4"/>
  <c r="AA142" i="4"/>
  <c r="Z136" i="4"/>
  <c r="AC136" i="4"/>
  <c r="AG136" i="4" s="1"/>
  <c r="AE136" i="4"/>
  <c r="AI136" i="4" s="1"/>
  <c r="Z97" i="4"/>
  <c r="AA97" i="4"/>
  <c r="AA31" i="4"/>
  <c r="Z86" i="4"/>
  <c r="AA86" i="4"/>
  <c r="AM3" i="4"/>
  <c r="AD3" i="4"/>
  <c r="AH3" i="4" s="1"/>
  <c r="AD136" i="4"/>
  <c r="AH136" i="4" s="1"/>
  <c r="AE97" i="4"/>
  <c r="AI97" i="4" s="1"/>
  <c r="AL97" i="4" s="1"/>
  <c r="AD83" i="4"/>
  <c r="AH83" i="4" s="1"/>
  <c r="AC3" i="4"/>
  <c r="AG3" i="4" s="1"/>
  <c r="Z63" i="4"/>
  <c r="Z87" i="4"/>
  <c r="AO87" i="4" s="1"/>
  <c r="AC87" i="4"/>
  <c r="AG87" i="4" s="1"/>
  <c r="AE87" i="4"/>
  <c r="AI87" i="4" s="1"/>
  <c r="AL87" i="4" s="1"/>
  <c r="Z107" i="4"/>
  <c r="AO107" i="4" s="1"/>
  <c r="AA107" i="4"/>
  <c r="AD107" i="4"/>
  <c r="AH107" i="4" s="1"/>
  <c r="AM66" i="4"/>
  <c r="AE66" i="4"/>
  <c r="AI66" i="4" s="1"/>
  <c r="Z56" i="4"/>
  <c r="AA56" i="4"/>
  <c r="AC56" i="4"/>
  <c r="AG56" i="4" s="1"/>
  <c r="Z88" i="4"/>
  <c r="AA88" i="4"/>
  <c r="AC88" i="4"/>
  <c r="AG88" i="4" s="1"/>
  <c r="AD88" i="4"/>
  <c r="AH88" i="4" s="1"/>
  <c r="AO73" i="4"/>
  <c r="Z145" i="4"/>
  <c r="AA145" i="4"/>
  <c r="AE4" i="4"/>
  <c r="AI4" i="4" s="1"/>
  <c r="AD4" i="4"/>
  <c r="AH4" i="4" s="1"/>
  <c r="AM60" i="4"/>
  <c r="AC60" i="4"/>
  <c r="AG60" i="4" s="1"/>
  <c r="AM80" i="4"/>
  <c r="AO80" i="4" s="1"/>
  <c r="AE80" i="4"/>
  <c r="AI80" i="4" s="1"/>
  <c r="AC96" i="4"/>
  <c r="AG96" i="4" s="1"/>
  <c r="AE96" i="4"/>
  <c r="AI96" i="4" s="1"/>
  <c r="AE73" i="4"/>
  <c r="AI73" i="4" s="1"/>
  <c r="AC73" i="4"/>
  <c r="AG73" i="4" s="1"/>
  <c r="AD105" i="4"/>
  <c r="AH105" i="4" s="1"/>
  <c r="AC105" i="4"/>
  <c r="AG105" i="4" s="1"/>
  <c r="AM105" i="4"/>
  <c r="Z131" i="4"/>
  <c r="AO131" i="4" s="1"/>
  <c r="AA131" i="4"/>
  <c r="AM17" i="4"/>
  <c r="AO17" i="4" s="1"/>
  <c r="AM33" i="4"/>
  <c r="AC33" i="4"/>
  <c r="AG33" i="4" s="1"/>
  <c r="AL33" i="4" s="1"/>
  <c r="AD33" i="4"/>
  <c r="AH33" i="4" s="1"/>
  <c r="AE49" i="4"/>
  <c r="AI49" i="4" s="1"/>
  <c r="AC49" i="4"/>
  <c r="AG49" i="4" s="1"/>
  <c r="AD49" i="4"/>
  <c r="AH49" i="4" s="1"/>
  <c r="AC65" i="4"/>
  <c r="AG65" i="4" s="1"/>
  <c r="AD65" i="4"/>
  <c r="AH65" i="4" s="1"/>
  <c r="AM113" i="4"/>
  <c r="AD113" i="4"/>
  <c r="AH113" i="4" s="1"/>
  <c r="AL113" i="4" s="1"/>
  <c r="AC113" i="4"/>
  <c r="AG113" i="4" s="1"/>
  <c r="AM129" i="4"/>
  <c r="AE129" i="4"/>
  <c r="AI129" i="4" s="1"/>
  <c r="AL129" i="4" s="1"/>
  <c r="Z45" i="4"/>
  <c r="AO45" i="4" s="1"/>
  <c r="AA45" i="4"/>
  <c r="Z7" i="4"/>
  <c r="AA7" i="4"/>
  <c r="AD7" i="4"/>
  <c r="AH7" i="4" s="1"/>
  <c r="AA47" i="4"/>
  <c r="AA55" i="4"/>
  <c r="AO55" i="4" s="1"/>
  <c r="Z2" i="4"/>
  <c r="AA2" i="4"/>
  <c r="AM37" i="4"/>
  <c r="AD37" i="4"/>
  <c r="AH37" i="4" s="1"/>
  <c r="Z94" i="4"/>
  <c r="AA94" i="4"/>
  <c r="AO114" i="4"/>
  <c r="Q114" i="4" s="1"/>
  <c r="Z126" i="4"/>
  <c r="AA126" i="4"/>
  <c r="Z116" i="4"/>
  <c r="AC116" i="4"/>
  <c r="AG116" i="4" s="1"/>
  <c r="AA116" i="4"/>
  <c r="AD116" i="4"/>
  <c r="AH116" i="4" s="1"/>
  <c r="Z129" i="4"/>
  <c r="AO129" i="4" s="1"/>
  <c r="Q129" i="4" s="1"/>
  <c r="AA129" i="4"/>
  <c r="AE51" i="4"/>
  <c r="AI51" i="4" s="1"/>
  <c r="Z95" i="4"/>
  <c r="AC161" i="4"/>
  <c r="AG161" i="4" s="1"/>
  <c r="AD36" i="4"/>
  <c r="AH36" i="4" s="1"/>
  <c r="AC24" i="4"/>
  <c r="AG24" i="4" s="1"/>
  <c r="AC101" i="4"/>
  <c r="AG101" i="4" s="1"/>
  <c r="AC151" i="4"/>
  <c r="AG151" i="4" s="1"/>
  <c r="AL151" i="4" s="1"/>
  <c r="AC131" i="4"/>
  <c r="AG131" i="4" s="1"/>
  <c r="AE44" i="4"/>
  <c r="AI44" i="4" s="1"/>
  <c r="AD5" i="4"/>
  <c r="AH5" i="4" s="1"/>
  <c r="Z83" i="4"/>
  <c r="AE145" i="4"/>
  <c r="AI145" i="4" s="1"/>
  <c r="AE161" i="4"/>
  <c r="AI161" i="4" s="1"/>
  <c r="Z79" i="4"/>
  <c r="AO79" i="4" s="1"/>
  <c r="AC138" i="4"/>
  <c r="AG138" i="4" s="1"/>
  <c r="AM139" i="4"/>
  <c r="Z85" i="4"/>
  <c r="Z117" i="4"/>
  <c r="AE160" i="4"/>
  <c r="AI160" i="4" s="1"/>
  <c r="AA20" i="4"/>
  <c r="AA60" i="4"/>
  <c r="AO60" i="4" s="1"/>
  <c r="AA53" i="4"/>
  <c r="AO53" i="4" s="1"/>
  <c r="AA85" i="4"/>
  <c r="Z115" i="4"/>
  <c r="AO115" i="4" s="1"/>
  <c r="Q115" i="4" s="1"/>
  <c r="AM123" i="4"/>
  <c r="Q50" i="4"/>
  <c r="Z50" i="4"/>
  <c r="AO50" i="4" s="1"/>
  <c r="AA112" i="4"/>
  <c r="Z128" i="4"/>
  <c r="AO128" i="4" s="1"/>
  <c r="AA40" i="4"/>
  <c r="AO40" i="4" s="1"/>
  <c r="Q40" i="4" s="1"/>
  <c r="AA37" i="4"/>
  <c r="AA69" i="4"/>
  <c r="AO69" i="4" s="1"/>
  <c r="AA101" i="4"/>
  <c r="AO101" i="4" s="1"/>
  <c r="Z127" i="4"/>
  <c r="AO127" i="4" s="1"/>
  <c r="Z6" i="4"/>
  <c r="AO6" i="4" s="1"/>
  <c r="Z30" i="4"/>
  <c r="AA108" i="4"/>
  <c r="AO108" i="4" s="1"/>
  <c r="AA117" i="4"/>
  <c r="AA120" i="4"/>
  <c r="AO120" i="4" s="1"/>
  <c r="AC36" i="4"/>
  <c r="AG36" i="4" s="1"/>
  <c r="Z119" i="4"/>
  <c r="AO119" i="4" s="1"/>
  <c r="Z92" i="4"/>
  <c r="AO92" i="4" s="1"/>
  <c r="AM99" i="4"/>
  <c r="Z5" i="4"/>
  <c r="AO5" i="4" s="1"/>
  <c r="AA16" i="4"/>
  <c r="AO16" i="4" s="1"/>
  <c r="AA41" i="4"/>
  <c r="AO41" i="4" s="1"/>
  <c r="Q41" i="4" s="1"/>
  <c r="Z49" i="4"/>
  <c r="AA73" i="4"/>
  <c r="Z81" i="4"/>
  <c r="AO81" i="4" s="1"/>
  <c r="Z93" i="4"/>
  <c r="AO93" i="4" s="1"/>
  <c r="AA105" i="4"/>
  <c r="Z113" i="4"/>
  <c r="AA27" i="4"/>
  <c r="AO27" i="4" s="1"/>
  <c r="AA43" i="4"/>
  <c r="AO43" i="4" s="1"/>
  <c r="AA59" i="4"/>
  <c r="AO59" i="4" s="1"/>
  <c r="AA75" i="4"/>
  <c r="AO75" i="4" s="1"/>
  <c r="Q75" i="4" s="1"/>
  <c r="AA83" i="4"/>
  <c r="AA123" i="4"/>
  <c r="Z66" i="4"/>
  <c r="Z130" i="4"/>
  <c r="AO130" i="4" s="1"/>
  <c r="Q130" i="4" s="1"/>
  <c r="Q42" i="4"/>
  <c r="AE165" i="4"/>
  <c r="AI165" i="4" s="1"/>
  <c r="AE158" i="4"/>
  <c r="AI158" i="4" s="1"/>
  <c r="AC137" i="4"/>
  <c r="AG137" i="4" s="1"/>
  <c r="AE157" i="4"/>
  <c r="AI157" i="4" s="1"/>
  <c r="AL157" i="4" s="1"/>
  <c r="AD141" i="4"/>
  <c r="AH141" i="4" s="1"/>
  <c r="AC158" i="4"/>
  <c r="AG158" i="4" s="1"/>
  <c r="AE142" i="4"/>
  <c r="AI142" i="4" s="1"/>
  <c r="AD163" i="4"/>
  <c r="AH163" i="4" s="1"/>
  <c r="AC142" i="4"/>
  <c r="AG142" i="4" s="1"/>
  <c r="AA150" i="4"/>
  <c r="AA143" i="4"/>
  <c r="AC144" i="4"/>
  <c r="AG144" i="4" s="1"/>
  <c r="AA137" i="4"/>
  <c r="AC133" i="4"/>
  <c r="AG133" i="4" s="1"/>
  <c r="AE137" i="4"/>
  <c r="AI137" i="4" s="1"/>
  <c r="AC160" i="4"/>
  <c r="AG160" i="4" s="1"/>
  <c r="AD165" i="4"/>
  <c r="AH165" i="4" s="1"/>
  <c r="AE149" i="4"/>
  <c r="AI149" i="4" s="1"/>
  <c r="AD133" i="4"/>
  <c r="AH133" i="4" s="1"/>
  <c r="AD150" i="4"/>
  <c r="AH150" i="4" s="1"/>
  <c r="AE151" i="4"/>
  <c r="AI151" i="4" s="1"/>
  <c r="AM160" i="4"/>
  <c r="AA134" i="4"/>
  <c r="AA166" i="4"/>
  <c r="AO166" i="4" s="1"/>
  <c r="AA159" i="4"/>
  <c r="AA148" i="4"/>
  <c r="AA153" i="4"/>
  <c r="AD149" i="4"/>
  <c r="AH149" i="4" s="1"/>
  <c r="AL149" i="4" s="1"/>
  <c r="AD142" i="4"/>
  <c r="AH142" i="4" s="1"/>
  <c r="AC140" i="5"/>
  <c r="AG140" i="5" s="1"/>
  <c r="AE155" i="5"/>
  <c r="AI155" i="5" s="1"/>
  <c r="AM138" i="5"/>
  <c r="AC133" i="5"/>
  <c r="AG133" i="5" s="1"/>
  <c r="AE140" i="5"/>
  <c r="AI140" i="5" s="1"/>
  <c r="AC151" i="5"/>
  <c r="AG151" i="5" s="1"/>
  <c r="AL151" i="5" s="1"/>
  <c r="AO151" i="5" s="1"/>
  <c r="AP151" i="5" s="1"/>
  <c r="AQ151" i="5" s="1"/>
  <c r="AR151" i="4" s="1"/>
  <c r="AT151" i="4" s="1"/>
  <c r="AC155" i="5"/>
  <c r="AG155" i="5" s="1"/>
  <c r="AC139" i="5"/>
  <c r="AG139" i="5" s="1"/>
  <c r="AD140" i="5"/>
  <c r="AH140" i="5" s="1"/>
  <c r="AL140" i="5" s="1"/>
  <c r="AO140" i="5" s="1"/>
  <c r="AP140" i="5" s="1"/>
  <c r="AQ140" i="5" s="1"/>
  <c r="AR140" i="4" s="1"/>
  <c r="AT140" i="4" s="1"/>
  <c r="AD133" i="5"/>
  <c r="AH133" i="5" s="1"/>
  <c r="AD164" i="5"/>
  <c r="AH164" i="5" s="1"/>
  <c r="AC159" i="5"/>
  <c r="AG159" i="5" s="1"/>
  <c r="AH151" i="5"/>
  <c r="AE138" i="5"/>
  <c r="AI138" i="5" s="1"/>
  <c r="AL138" i="5" s="1"/>
  <c r="AO138" i="5" s="1"/>
  <c r="AP138" i="5" s="1"/>
  <c r="AQ138" i="5" s="1"/>
  <c r="AR138" i="4" s="1"/>
  <c r="AT138" i="4" s="1"/>
  <c r="AD155" i="5"/>
  <c r="AH155" i="5" s="1"/>
  <c r="AC144" i="5"/>
  <c r="AG144" i="5" s="1"/>
  <c r="AL149" i="5"/>
  <c r="AO149" i="5" s="1"/>
  <c r="AP149" i="5" s="1"/>
  <c r="AQ149" i="5" s="1"/>
  <c r="AR149" i="4" s="1"/>
  <c r="AT149" i="4" s="1"/>
  <c r="AM144" i="5"/>
  <c r="AD154" i="4"/>
  <c r="AH154" i="4" s="1"/>
  <c r="AC146" i="4"/>
  <c r="AG146" i="4" s="1"/>
  <c r="AM156" i="4"/>
  <c r="AO148" i="4"/>
  <c r="AD144" i="4"/>
  <c r="AH144" i="4" s="1"/>
  <c r="AC156" i="4"/>
  <c r="AG156" i="4" s="1"/>
  <c r="AL156" i="4" s="1"/>
  <c r="AE144" i="4"/>
  <c r="AI144" i="4" s="1"/>
  <c r="AE153" i="4"/>
  <c r="AI153" i="4" s="1"/>
  <c r="AC141" i="4"/>
  <c r="AG141" i="4" s="1"/>
  <c r="AL141" i="4" s="1"/>
  <c r="AE162" i="4"/>
  <c r="AI162" i="4" s="1"/>
  <c r="AE154" i="4"/>
  <c r="AI154" i="4" s="1"/>
  <c r="AD146" i="4"/>
  <c r="AH146" i="4" s="1"/>
  <c r="AD138" i="4"/>
  <c r="AH138" i="4" s="1"/>
  <c r="AC155" i="4"/>
  <c r="AG155" i="4" s="1"/>
  <c r="AD147" i="4"/>
  <c r="AH147" i="4" s="1"/>
  <c r="AM141" i="4"/>
  <c r="AM152" i="4"/>
  <c r="AA136" i="4"/>
  <c r="AA144" i="4"/>
  <c r="AA156" i="4"/>
  <c r="AA164" i="4"/>
  <c r="AO164" i="4" s="1"/>
  <c r="AA141" i="4"/>
  <c r="AA149" i="4"/>
  <c r="AO149" i="4" s="1"/>
  <c r="AA157" i="4"/>
  <c r="AA165" i="4"/>
  <c r="AD157" i="4"/>
  <c r="AH157" i="4" s="1"/>
  <c r="AD152" i="4"/>
  <c r="AH152" i="4" s="1"/>
  <c r="AD162" i="4"/>
  <c r="AH162" i="4" s="1"/>
  <c r="AD155" i="4"/>
  <c r="AH155" i="4" s="1"/>
  <c r="AC139" i="4"/>
  <c r="AG139" i="4" s="1"/>
  <c r="AE140" i="4"/>
  <c r="AI140" i="4" s="1"/>
  <c r="AD153" i="4"/>
  <c r="AH153" i="4" s="1"/>
  <c r="AL153" i="4" s="1"/>
  <c r="AE152" i="4"/>
  <c r="AI152" i="4" s="1"/>
  <c r="AC154" i="4"/>
  <c r="AG154" i="4" s="1"/>
  <c r="AE146" i="4"/>
  <c r="AI146" i="4" s="1"/>
  <c r="AE155" i="4"/>
  <c r="AI155" i="4" s="1"/>
  <c r="AD139" i="4"/>
  <c r="AH139" i="4" s="1"/>
  <c r="AD140" i="4"/>
  <c r="AH140" i="4" s="1"/>
  <c r="AC162" i="4"/>
  <c r="AG162" i="4" s="1"/>
  <c r="AA138" i="4"/>
  <c r="AA146" i="4"/>
  <c r="AO146" i="4" s="1"/>
  <c r="AA154" i="4"/>
  <c r="AA162" i="4"/>
  <c r="AO162" i="4" s="1"/>
  <c r="AA152" i="4"/>
  <c r="AA139" i="4"/>
  <c r="AA147" i="4"/>
  <c r="AO147" i="4" s="1"/>
  <c r="AA155" i="4"/>
  <c r="AA163" i="4"/>
  <c r="AO163" i="4" s="1"/>
  <c r="AO144" i="4"/>
  <c r="AO165" i="4"/>
  <c r="Q54" i="4"/>
  <c r="Q82" i="4"/>
  <c r="Q87" i="4"/>
  <c r="AC68" i="4"/>
  <c r="AG68" i="4" s="1"/>
  <c r="Q61" i="4"/>
  <c r="Q71" i="4"/>
  <c r="AM68" i="4"/>
  <c r="AD52" i="4"/>
  <c r="AH52" i="4" s="1"/>
  <c r="AL52" i="4" s="1"/>
  <c r="AL125" i="4"/>
  <c r="AC52" i="4"/>
  <c r="AG52" i="4" s="1"/>
  <c r="AL12" i="4"/>
  <c r="AD161" i="4"/>
  <c r="AH161" i="4" s="1"/>
  <c r="AC145" i="4"/>
  <c r="AG145" i="4" s="1"/>
  <c r="AC85" i="4"/>
  <c r="AG85" i="4" s="1"/>
  <c r="AE69" i="4"/>
  <c r="AI69" i="4" s="1"/>
  <c r="AC53" i="4"/>
  <c r="AG53" i="4" s="1"/>
  <c r="AE55" i="4"/>
  <c r="AI55" i="4" s="1"/>
  <c r="AD166" i="4"/>
  <c r="AH166" i="4" s="1"/>
  <c r="AE27" i="4"/>
  <c r="AI27" i="4" s="1"/>
  <c r="AD69" i="4"/>
  <c r="AH69" i="4" s="1"/>
  <c r="AC119" i="4"/>
  <c r="AG119" i="4" s="1"/>
  <c r="AE91" i="4"/>
  <c r="AI91" i="4" s="1"/>
  <c r="AD55" i="4"/>
  <c r="AH55" i="4" s="1"/>
  <c r="AL55" i="4" s="1"/>
  <c r="AC20" i="4"/>
  <c r="AG20" i="4" s="1"/>
  <c r="AM145" i="4"/>
  <c r="AO145" i="4" s="1"/>
  <c r="AM161" i="4"/>
  <c r="AM138" i="4"/>
  <c r="AE138" i="4"/>
  <c r="AI138" i="4" s="1"/>
  <c r="AC4" i="4"/>
  <c r="AG4" i="4" s="1"/>
  <c r="AE120" i="4"/>
  <c r="AI120" i="4" s="1"/>
  <c r="AL120" i="4" s="1"/>
  <c r="AD28" i="4"/>
  <c r="AH28" i="4" s="1"/>
  <c r="AL28" i="4" s="1"/>
  <c r="Q53" i="4"/>
  <c r="AC117" i="4"/>
  <c r="AG117" i="4" s="1"/>
  <c r="AD145" i="4"/>
  <c r="AH145" i="4" s="1"/>
  <c r="AD101" i="4"/>
  <c r="AH101" i="4" s="1"/>
  <c r="AL81" i="4"/>
  <c r="AD53" i="4"/>
  <c r="AH53" i="4" s="1"/>
  <c r="AL41" i="4"/>
  <c r="AL9" i="4"/>
  <c r="AE166" i="4"/>
  <c r="AI166" i="4" s="1"/>
  <c r="AE150" i="4"/>
  <c r="AI150" i="4" s="1"/>
  <c r="AC69" i="4"/>
  <c r="AG69" i="4" s="1"/>
  <c r="AE85" i="4"/>
  <c r="AI85" i="4" s="1"/>
  <c r="AC127" i="4"/>
  <c r="AG127" i="4" s="1"/>
  <c r="AE119" i="4"/>
  <c r="AI119" i="4" s="1"/>
  <c r="AC27" i="4"/>
  <c r="AG27" i="4" s="1"/>
  <c r="AD85" i="4"/>
  <c r="AH85" i="4" s="1"/>
  <c r="AC166" i="4"/>
  <c r="AG166" i="4" s="1"/>
  <c r="AM135" i="4"/>
  <c r="AE135" i="4"/>
  <c r="AI135" i="4" s="1"/>
  <c r="AL135" i="4" s="1"/>
  <c r="AE128" i="4"/>
  <c r="AI128" i="4" s="1"/>
  <c r="AL128" i="4" s="1"/>
  <c r="AE118" i="4"/>
  <c r="AI118" i="4" s="1"/>
  <c r="AL104" i="4"/>
  <c r="AC70" i="4"/>
  <c r="AG70" i="4" s="1"/>
  <c r="AL92" i="4"/>
  <c r="AE56" i="4"/>
  <c r="AI56" i="4" s="1"/>
  <c r="AD20" i="4"/>
  <c r="AH20" i="4" s="1"/>
  <c r="AE37" i="4"/>
  <c r="AI37" i="4" s="1"/>
  <c r="AE117" i="4"/>
  <c r="AI117" i="4" s="1"/>
  <c r="AE101" i="4"/>
  <c r="AI101" i="4" s="1"/>
  <c r="AC37" i="4"/>
  <c r="AG37" i="4" s="1"/>
  <c r="AC150" i="4"/>
  <c r="AG150" i="4" s="1"/>
  <c r="AE70" i="4"/>
  <c r="AI70" i="4" s="1"/>
  <c r="AD54" i="4"/>
  <c r="AH54" i="4" s="1"/>
  <c r="AE22" i="4"/>
  <c r="AI22" i="4" s="1"/>
  <c r="AC5" i="4"/>
  <c r="AG5" i="4" s="1"/>
  <c r="AL5" i="4" s="1"/>
  <c r="AE143" i="4"/>
  <c r="AI143" i="4" s="1"/>
  <c r="AD119" i="4"/>
  <c r="AH119" i="4" s="1"/>
  <c r="AD35" i="4"/>
  <c r="AH35" i="4" s="1"/>
  <c r="Q45" i="4"/>
  <c r="Q36" i="4"/>
  <c r="AC112" i="4"/>
  <c r="AG112" i="4" s="1"/>
  <c r="AL112" i="4" s="1"/>
  <c r="AL17" i="4"/>
  <c r="AL44" i="4"/>
  <c r="AL13" i="4"/>
  <c r="AL121" i="4"/>
  <c r="AL57" i="4"/>
  <c r="AL77" i="4"/>
  <c r="AL109" i="4"/>
  <c r="AL105" i="4"/>
  <c r="AL93" i="4"/>
  <c r="AL84" i="4"/>
  <c r="AL24" i="4"/>
  <c r="AO24" i="4" s="1"/>
  <c r="AL45" i="4"/>
  <c r="AL21" i="4"/>
  <c r="AL126" i="4"/>
  <c r="AL95" i="4"/>
  <c r="AL61" i="4"/>
  <c r="AM12" i="5"/>
  <c r="AO12" i="5" s="1"/>
  <c r="AP12" i="5" s="1"/>
  <c r="AQ12" i="5" s="1"/>
  <c r="AR12" i="4" s="1"/>
  <c r="AT12" i="4" s="1"/>
  <c r="Q12" i="4" s="1"/>
  <c r="AD12" i="5"/>
  <c r="AH12" i="5" s="1"/>
  <c r="AC12" i="5"/>
  <c r="AG12" i="5" s="1"/>
  <c r="AD163" i="5"/>
  <c r="AH163" i="5" s="1"/>
  <c r="AM163" i="5"/>
  <c r="AL28" i="5"/>
  <c r="AO28" i="5" s="1"/>
  <c r="AP28" i="5" s="1"/>
  <c r="AQ28" i="5" s="1"/>
  <c r="AR28" i="4" s="1"/>
  <c r="AT28" i="4" s="1"/>
  <c r="AD6" i="5"/>
  <c r="AH6" i="5" s="1"/>
  <c r="AC6" i="5"/>
  <c r="AG6" i="5" s="1"/>
  <c r="AM6" i="5"/>
  <c r="AO6" i="5" s="1"/>
  <c r="AP6" i="5" s="1"/>
  <c r="AQ6" i="5" s="1"/>
  <c r="AR6" i="4" s="1"/>
  <c r="AT6" i="4" s="1"/>
  <c r="AE137" i="5"/>
  <c r="AI137" i="5" s="1"/>
  <c r="AL137" i="5" s="1"/>
  <c r="AO137" i="5" s="1"/>
  <c r="AP137" i="5" s="1"/>
  <c r="AQ137" i="5" s="1"/>
  <c r="AR137" i="4" s="1"/>
  <c r="AT137" i="4" s="1"/>
  <c r="AM137" i="5"/>
  <c r="AD106" i="5"/>
  <c r="AH106" i="5" s="1"/>
  <c r="AM106" i="5"/>
  <c r="AO106" i="5" s="1"/>
  <c r="AP106" i="5" s="1"/>
  <c r="AQ106" i="5" s="1"/>
  <c r="AR106" i="4" s="1"/>
  <c r="AT106" i="4" s="1"/>
  <c r="Q106" i="4" s="1"/>
  <c r="AC106" i="5"/>
  <c r="AG106" i="5" s="1"/>
  <c r="AL106" i="5" s="1"/>
  <c r="AD10" i="5"/>
  <c r="AH10" i="5" s="1"/>
  <c r="AE163" i="5"/>
  <c r="AI163" i="5" s="1"/>
  <c r="AC163" i="5"/>
  <c r="AG163" i="5" s="1"/>
  <c r="AE26" i="5"/>
  <c r="AI26" i="5" s="1"/>
  <c r="AD26" i="5"/>
  <c r="AH26" i="5" s="1"/>
  <c r="AM47" i="5"/>
  <c r="AO47" i="5" s="1"/>
  <c r="AP47" i="5" s="1"/>
  <c r="AQ47" i="5" s="1"/>
  <c r="AR47" i="4" s="1"/>
  <c r="AT47" i="4" s="1"/>
  <c r="AE31" i="5"/>
  <c r="AI31" i="5" s="1"/>
  <c r="AC31" i="5"/>
  <c r="AG31" i="5" s="1"/>
  <c r="AM31" i="5"/>
  <c r="AO31" i="5" s="1"/>
  <c r="AP31" i="5" s="1"/>
  <c r="AQ31" i="5" s="1"/>
  <c r="AR31" i="4" s="1"/>
  <c r="AT31" i="4" s="1"/>
  <c r="AD31" i="5"/>
  <c r="AH31" i="5" s="1"/>
  <c r="AM102" i="5"/>
  <c r="AO102" i="5" s="1"/>
  <c r="AP102" i="5" s="1"/>
  <c r="AQ102" i="5" s="1"/>
  <c r="AR102" i="4" s="1"/>
  <c r="AT102" i="4" s="1"/>
  <c r="AE102" i="5"/>
  <c r="AI102" i="5" s="1"/>
  <c r="AC102" i="5"/>
  <c r="AG102" i="5" s="1"/>
  <c r="AC74" i="5"/>
  <c r="AG74" i="5" s="1"/>
  <c r="AD74" i="5"/>
  <c r="AH74" i="5" s="1"/>
  <c r="AM74" i="5"/>
  <c r="AO74" i="5" s="1"/>
  <c r="AP74" i="5" s="1"/>
  <c r="AQ74" i="5" s="1"/>
  <c r="AR74" i="4" s="1"/>
  <c r="AT74" i="4" s="1"/>
  <c r="AE74" i="5"/>
  <c r="AI74" i="5" s="1"/>
  <c r="AD93" i="5"/>
  <c r="AH93" i="5" s="1"/>
  <c r="AM93" i="5"/>
  <c r="AO93" i="5" s="1"/>
  <c r="AP93" i="5" s="1"/>
  <c r="AQ93" i="5" s="1"/>
  <c r="AR93" i="4" s="1"/>
  <c r="AT93" i="4" s="1"/>
  <c r="AE93" i="5"/>
  <c r="AI93" i="5" s="1"/>
  <c r="AC93" i="5"/>
  <c r="AG93" i="5" s="1"/>
  <c r="AL68" i="5"/>
  <c r="AE78" i="5"/>
  <c r="AI78" i="5" s="1"/>
  <c r="AD159" i="5"/>
  <c r="AH159" i="5" s="1"/>
  <c r="AC129" i="5"/>
  <c r="AG129" i="5" s="1"/>
  <c r="AC121" i="5"/>
  <c r="AG121" i="5" s="1"/>
  <c r="AL121" i="5" s="1"/>
  <c r="AO118" i="5"/>
  <c r="AP118" i="5" s="1"/>
  <c r="AQ118" i="5" s="1"/>
  <c r="AR118" i="4" s="1"/>
  <c r="AT118" i="4" s="1"/>
  <c r="AL110" i="5"/>
  <c r="AD102" i="5"/>
  <c r="AH102" i="5" s="1"/>
  <c r="AD144" i="5"/>
  <c r="AH144" i="5" s="1"/>
  <c r="AL130" i="5"/>
  <c r="AO91" i="5"/>
  <c r="AP91" i="5" s="1"/>
  <c r="AQ91" i="5" s="1"/>
  <c r="AR91" i="4" s="1"/>
  <c r="AT91" i="4" s="1"/>
  <c r="AL86" i="5"/>
  <c r="AO83" i="5"/>
  <c r="AP83" i="5" s="1"/>
  <c r="AQ83" i="5" s="1"/>
  <c r="AR83" i="4" s="1"/>
  <c r="AT83" i="4" s="1"/>
  <c r="AC78" i="5"/>
  <c r="AG78" i="5" s="1"/>
  <c r="AO68" i="5"/>
  <c r="AP68" i="5" s="1"/>
  <c r="AQ68" i="5" s="1"/>
  <c r="AR68" i="4" s="1"/>
  <c r="AT68" i="4" s="1"/>
  <c r="AD91" i="5"/>
  <c r="AH91" i="5" s="1"/>
  <c r="AO67" i="5"/>
  <c r="AP67" i="5" s="1"/>
  <c r="AQ67" i="5" s="1"/>
  <c r="AR67" i="4" s="1"/>
  <c r="AT67" i="4" s="1"/>
  <c r="Q67" i="4" s="1"/>
  <c r="AE41" i="5"/>
  <c r="AI41" i="5" s="1"/>
  <c r="AL41" i="5" s="1"/>
  <c r="AC25" i="5"/>
  <c r="AG25" i="5" s="1"/>
  <c r="AL4" i="5"/>
  <c r="AL50" i="5"/>
  <c r="AL42" i="5"/>
  <c r="AI10" i="5"/>
  <c r="AE65" i="5"/>
  <c r="AI65" i="5" s="1"/>
  <c r="AD65" i="5"/>
  <c r="AH65" i="5" s="1"/>
  <c r="AO60" i="5"/>
  <c r="AP60" i="5" s="1"/>
  <c r="AQ60" i="5" s="1"/>
  <c r="AR60" i="4" s="1"/>
  <c r="AT60" i="4" s="1"/>
  <c r="AE24" i="5"/>
  <c r="AI24" i="5" s="1"/>
  <c r="AO30" i="5"/>
  <c r="AP30" i="5" s="1"/>
  <c r="AQ30" i="5" s="1"/>
  <c r="AR30" i="4" s="1"/>
  <c r="AT30" i="4" s="1"/>
  <c r="AO14" i="5"/>
  <c r="AP14" i="5" s="1"/>
  <c r="AQ14" i="5" s="1"/>
  <c r="AR14" i="4" s="1"/>
  <c r="AT14" i="4" s="1"/>
  <c r="AC10" i="5"/>
  <c r="AG10" i="5" s="1"/>
  <c r="AM8" i="5"/>
  <c r="AO8" i="5" s="1"/>
  <c r="AP8" i="5" s="1"/>
  <c r="AQ8" i="5" s="1"/>
  <c r="AR8" i="4" s="1"/>
  <c r="AT8" i="4" s="1"/>
  <c r="AM159" i="5"/>
  <c r="AE17" i="5"/>
  <c r="AI17" i="5" s="1"/>
  <c r="AL17" i="5" s="1"/>
  <c r="AE91" i="5"/>
  <c r="AI91" i="5" s="1"/>
  <c r="AI159" i="5"/>
  <c r="AL141" i="5"/>
  <c r="AO141" i="5" s="1"/>
  <c r="AP141" i="5" s="1"/>
  <c r="AQ141" i="5" s="1"/>
  <c r="AR141" i="4" s="1"/>
  <c r="AT141" i="4" s="1"/>
  <c r="AG91" i="5"/>
  <c r="AL91" i="5" s="1"/>
  <c r="AD78" i="5"/>
  <c r="AH78" i="5" s="1"/>
  <c r="AC24" i="5"/>
  <c r="AG24" i="5" s="1"/>
  <c r="AH24" i="5"/>
  <c r="AL24" i="5" s="1"/>
  <c r="AO24" i="5" s="1"/>
  <c r="AP24" i="5" s="1"/>
  <c r="AQ24" i="5" s="1"/>
  <c r="AR24" i="4" s="1"/>
  <c r="AT24" i="4" s="1"/>
  <c r="AH23" i="5"/>
  <c r="AO15" i="5"/>
  <c r="AP15" i="5" s="1"/>
  <c r="AQ15" i="5" s="1"/>
  <c r="AR15" i="4" s="1"/>
  <c r="AT15" i="4" s="1"/>
  <c r="AC5" i="5"/>
  <c r="AG5" i="5" s="1"/>
  <c r="AD21" i="5"/>
  <c r="AH21" i="5" s="1"/>
  <c r="AM139" i="5"/>
  <c r="AE139" i="5"/>
  <c r="AI139" i="5" s="1"/>
  <c r="AE129" i="5"/>
  <c r="AI129" i="5" s="1"/>
  <c r="AL144" i="5"/>
  <c r="AO144" i="5" s="1"/>
  <c r="AP144" i="5" s="1"/>
  <c r="AQ144" i="5" s="1"/>
  <c r="AR144" i="4" s="1"/>
  <c r="AT144" i="4" s="1"/>
  <c r="AL61" i="5"/>
  <c r="AL53" i="5"/>
  <c r="AL45" i="5"/>
  <c r="AL57" i="5"/>
  <c r="AL7" i="5"/>
  <c r="AE142" i="5"/>
  <c r="AI142" i="5" s="1"/>
  <c r="AD142" i="5"/>
  <c r="AH142" i="5" s="1"/>
  <c r="AC142" i="5"/>
  <c r="AG142" i="5" s="1"/>
  <c r="AE113" i="5"/>
  <c r="AD113" i="5"/>
  <c r="AH113" i="5" s="1"/>
  <c r="AC113" i="5"/>
  <c r="AG113" i="5" s="1"/>
  <c r="AM111" i="5"/>
  <c r="AO111" i="5" s="1"/>
  <c r="AP111" i="5" s="1"/>
  <c r="AQ111" i="5" s="1"/>
  <c r="AR111" i="4" s="1"/>
  <c r="AT111" i="4" s="1"/>
  <c r="Q111" i="4" s="1"/>
  <c r="AC94" i="5"/>
  <c r="AG94" i="5" s="1"/>
  <c r="AD94" i="5"/>
  <c r="AH94" i="5" s="1"/>
  <c r="AE94" i="5"/>
  <c r="AI94" i="5" s="1"/>
  <c r="AM80" i="5"/>
  <c r="AO80" i="5" s="1"/>
  <c r="AP80" i="5" s="1"/>
  <c r="AQ80" i="5" s="1"/>
  <c r="AR80" i="4" s="1"/>
  <c r="AT80" i="4" s="1"/>
  <c r="AE55" i="5"/>
  <c r="AI55" i="5" s="1"/>
  <c r="AC55" i="5"/>
  <c r="AG55" i="5" s="1"/>
  <c r="AD55" i="5"/>
  <c r="AH55" i="5" s="1"/>
  <c r="AE132" i="5"/>
  <c r="AI132" i="5" s="1"/>
  <c r="AD132" i="5"/>
  <c r="AH132" i="5" s="1"/>
  <c r="AC132" i="5"/>
  <c r="AG132" i="5" s="1"/>
  <c r="AC126" i="5"/>
  <c r="AG126" i="5" s="1"/>
  <c r="AD126" i="5"/>
  <c r="AH126" i="5" s="1"/>
  <c r="AE126" i="5"/>
  <c r="AI126" i="5" s="1"/>
  <c r="AE92" i="5"/>
  <c r="AI92" i="5" s="1"/>
  <c r="AC92" i="5"/>
  <c r="AG92" i="5" s="1"/>
  <c r="AD92" i="5"/>
  <c r="AH92" i="5" s="1"/>
  <c r="AL70" i="5"/>
  <c r="AL3" i="5"/>
  <c r="AE108" i="5"/>
  <c r="AD108" i="5"/>
  <c r="AH108" i="5" s="1"/>
  <c r="AC108" i="5"/>
  <c r="AG108" i="5" s="1"/>
  <c r="AM59" i="5"/>
  <c r="AO59" i="5" s="1"/>
  <c r="AP59" i="5" s="1"/>
  <c r="AQ59" i="5" s="1"/>
  <c r="AR59" i="4" s="1"/>
  <c r="AT59" i="4" s="1"/>
  <c r="AM164" i="5"/>
  <c r="AG164" i="5"/>
  <c r="AM153" i="5"/>
  <c r="AE165" i="5"/>
  <c r="AI165" i="5" s="1"/>
  <c r="AD165" i="5"/>
  <c r="AH165" i="5" s="1"/>
  <c r="AC165" i="5"/>
  <c r="AG165" i="5" s="1"/>
  <c r="AE164" i="5"/>
  <c r="AI164" i="5" s="1"/>
  <c r="AD122" i="5"/>
  <c r="AH122" i="5" s="1"/>
  <c r="AC122" i="5"/>
  <c r="AE122" i="5"/>
  <c r="AI122" i="5" s="1"/>
  <c r="AL99" i="5"/>
  <c r="AO99" i="5" s="1"/>
  <c r="AP99" i="5" s="1"/>
  <c r="AQ99" i="5" s="1"/>
  <c r="AR99" i="4" s="1"/>
  <c r="AT99" i="4" s="1"/>
  <c r="AM132" i="5"/>
  <c r="AO132" i="5" s="1"/>
  <c r="AP132" i="5" s="1"/>
  <c r="AQ132" i="5" s="1"/>
  <c r="AR132" i="4" s="1"/>
  <c r="AT132" i="4" s="1"/>
  <c r="AD120" i="5"/>
  <c r="AH120" i="5"/>
  <c r="AC120" i="5"/>
  <c r="AG120" i="5" s="1"/>
  <c r="AM120" i="5"/>
  <c r="AO120" i="5" s="1"/>
  <c r="AP120" i="5" s="1"/>
  <c r="AQ120" i="5" s="1"/>
  <c r="AR120" i="4" s="1"/>
  <c r="AT120" i="4" s="1"/>
  <c r="AE120" i="5"/>
  <c r="AI120" i="5" s="1"/>
  <c r="AI113" i="5"/>
  <c r="AM88" i="5"/>
  <c r="AO88" i="5" s="1"/>
  <c r="AP88" i="5" s="1"/>
  <c r="AQ88" i="5" s="1"/>
  <c r="AR88" i="4" s="1"/>
  <c r="AT88" i="4" s="1"/>
  <c r="AL75" i="5"/>
  <c r="AC134" i="5"/>
  <c r="AG134" i="5" s="1"/>
  <c r="AD134" i="5"/>
  <c r="AH134" i="5" s="1"/>
  <c r="AE134" i="5"/>
  <c r="AI134" i="5" s="1"/>
  <c r="AC125" i="5"/>
  <c r="AG125" i="5" s="1"/>
  <c r="AD125" i="5"/>
  <c r="AH125" i="5" s="1"/>
  <c r="AE125" i="5"/>
  <c r="AI125" i="5" s="1"/>
  <c r="AM122" i="5"/>
  <c r="AO122" i="5" s="1"/>
  <c r="AP122" i="5" s="1"/>
  <c r="AQ122" i="5" s="1"/>
  <c r="AR122" i="4" s="1"/>
  <c r="AT122" i="4" s="1"/>
  <c r="Q122" i="4" s="1"/>
  <c r="AG122" i="5"/>
  <c r="AE100" i="5"/>
  <c r="AI100" i="5" s="1"/>
  <c r="AD100" i="5"/>
  <c r="AH100" i="5" s="1"/>
  <c r="AC100" i="5"/>
  <c r="AG100" i="5" s="1"/>
  <c r="AE89" i="5"/>
  <c r="AI89" i="5" s="1"/>
  <c r="AD89" i="5"/>
  <c r="AH89" i="5" s="1"/>
  <c r="AC89" i="5"/>
  <c r="AG89" i="5" s="1"/>
  <c r="AE73" i="5"/>
  <c r="AI73" i="5" s="1"/>
  <c r="AD73" i="5"/>
  <c r="AH73" i="5" s="1"/>
  <c r="AC73" i="5"/>
  <c r="AG73" i="5" s="1"/>
  <c r="AE51" i="5"/>
  <c r="AI51" i="5" s="1"/>
  <c r="AC51" i="5"/>
  <c r="AG51" i="5" s="1"/>
  <c r="AD51" i="5"/>
  <c r="AH51" i="5" s="1"/>
  <c r="AM125" i="5"/>
  <c r="AO125" i="5" s="1"/>
  <c r="AP125" i="5" s="1"/>
  <c r="AQ125" i="5" s="1"/>
  <c r="AR125" i="4" s="1"/>
  <c r="AT125" i="4" s="1"/>
  <c r="AE101" i="5"/>
  <c r="AI101" i="5" s="1"/>
  <c r="AD101" i="5"/>
  <c r="AH101" i="5" s="1"/>
  <c r="AC101" i="5"/>
  <c r="AG101" i="5" s="1"/>
  <c r="AM101" i="5"/>
  <c r="AO101" i="5" s="1"/>
  <c r="AP101" i="5" s="1"/>
  <c r="AQ101" i="5" s="1"/>
  <c r="AR101" i="4" s="1"/>
  <c r="AT101" i="4" s="1"/>
  <c r="AE84" i="5"/>
  <c r="AI84" i="5" s="1"/>
  <c r="AC84" i="5"/>
  <c r="AG84" i="5" s="1"/>
  <c r="AD84" i="5"/>
  <c r="AH84" i="5" s="1"/>
  <c r="AC18" i="5"/>
  <c r="AD18" i="5"/>
  <c r="AH18" i="5" s="1"/>
  <c r="AE18" i="5"/>
  <c r="AI18" i="5" s="1"/>
  <c r="AM9" i="5"/>
  <c r="AO9" i="5" s="1"/>
  <c r="AP9" i="5" s="1"/>
  <c r="AQ9" i="5" s="1"/>
  <c r="AR9" i="4" s="1"/>
  <c r="AT9" i="4" s="1"/>
  <c r="AC111" i="5"/>
  <c r="AG111" i="5" s="1"/>
  <c r="AE111" i="5"/>
  <c r="AI111" i="5" s="1"/>
  <c r="AD111" i="5"/>
  <c r="AH111" i="5" s="1"/>
  <c r="AE56" i="5"/>
  <c r="AI56" i="5" s="1"/>
  <c r="AD56" i="5"/>
  <c r="AH56" i="5" s="1"/>
  <c r="AC56" i="5"/>
  <c r="AG56" i="5" s="1"/>
  <c r="AM18" i="5"/>
  <c r="AO18" i="5" s="1"/>
  <c r="AP18" i="5" s="1"/>
  <c r="AQ18" i="5" s="1"/>
  <c r="AR18" i="4" s="1"/>
  <c r="AT18" i="4" s="1"/>
  <c r="AG18" i="5"/>
  <c r="AM113" i="5"/>
  <c r="AO113" i="5" s="1"/>
  <c r="AP113" i="5" s="1"/>
  <c r="AQ113" i="5" s="1"/>
  <c r="AR113" i="4" s="1"/>
  <c r="AT113" i="4" s="1"/>
  <c r="AI108" i="5"/>
  <c r="AM94" i="5"/>
  <c r="AO94" i="5" s="1"/>
  <c r="AP94" i="5" s="1"/>
  <c r="AQ94" i="5" s="1"/>
  <c r="AR94" i="4" s="1"/>
  <c r="AT94" i="4" s="1"/>
  <c r="AE60" i="5"/>
  <c r="AI60" i="5" s="1"/>
  <c r="AD60" i="5"/>
  <c r="AH60" i="5" s="1"/>
  <c r="AC60" i="5"/>
  <c r="AG60" i="5" s="1"/>
  <c r="AM48" i="5"/>
  <c r="AO48" i="5" s="1"/>
  <c r="AP48" i="5" s="1"/>
  <c r="AQ48" i="5" s="1"/>
  <c r="AR48" i="4" s="1"/>
  <c r="AT48" i="4" s="1"/>
  <c r="AM25" i="5"/>
  <c r="AD25" i="5"/>
  <c r="AH25" i="5" s="1"/>
  <c r="AH22" i="5"/>
  <c r="AD22" i="5"/>
  <c r="AE22" i="5"/>
  <c r="AI22" i="5" s="1"/>
  <c r="AC22" i="5"/>
  <c r="AG22" i="5" s="1"/>
  <c r="AL30" i="5"/>
  <c r="AD9" i="5"/>
  <c r="AH9" i="5" s="1"/>
  <c r="AL2" i="5"/>
  <c r="AE157" i="5"/>
  <c r="AI157" i="5" s="1"/>
  <c r="AC157" i="5"/>
  <c r="AG157" i="5" s="1"/>
  <c r="AD157" i="5"/>
  <c r="AH157" i="5" s="1"/>
  <c r="AM147" i="5"/>
  <c r="AL146" i="5"/>
  <c r="AO146" i="5" s="1"/>
  <c r="AP146" i="5" s="1"/>
  <c r="AQ146" i="5" s="1"/>
  <c r="AR146" i="4" s="1"/>
  <c r="AT146" i="4" s="1"/>
  <c r="AE135" i="5"/>
  <c r="AI135" i="5" s="1"/>
  <c r="AC135" i="5"/>
  <c r="AG135" i="5" s="1"/>
  <c r="AD135" i="5"/>
  <c r="AH135" i="5" s="1"/>
  <c r="AD143" i="5"/>
  <c r="AH143" i="5" s="1"/>
  <c r="AE143" i="5"/>
  <c r="AI143" i="5" s="1"/>
  <c r="AC143" i="5"/>
  <c r="AG143" i="5" s="1"/>
  <c r="AM143" i="5"/>
  <c r="AE131" i="5"/>
  <c r="AI131" i="5" s="1"/>
  <c r="AD131" i="5"/>
  <c r="AH131" i="5" s="1"/>
  <c r="AC131" i="5"/>
  <c r="AG131" i="5" s="1"/>
  <c r="AE119" i="5"/>
  <c r="AI119" i="5" s="1"/>
  <c r="AD119" i="5"/>
  <c r="AH119" i="5" s="1"/>
  <c r="AC119" i="5"/>
  <c r="AG119" i="5" s="1"/>
  <c r="AL114" i="5"/>
  <c r="AC103" i="5"/>
  <c r="AG103" i="5" s="1"/>
  <c r="AE103" i="5"/>
  <c r="AI103" i="5" s="1"/>
  <c r="AD103" i="5"/>
  <c r="AH103" i="5" s="1"/>
  <c r="AC79" i="5"/>
  <c r="AG79" i="5" s="1"/>
  <c r="AE79" i="5"/>
  <c r="AI79" i="5" s="1"/>
  <c r="AD79" i="5"/>
  <c r="AH79" i="5" s="1"/>
  <c r="AE72" i="5"/>
  <c r="AI72" i="5" s="1"/>
  <c r="AD72" i="5"/>
  <c r="AH72" i="5" s="1"/>
  <c r="AC72" i="5"/>
  <c r="AG72" i="5" s="1"/>
  <c r="AD69" i="5"/>
  <c r="AH69" i="5" s="1"/>
  <c r="AC69" i="5"/>
  <c r="AG69" i="5" s="1"/>
  <c r="AM69" i="5"/>
  <c r="AO69" i="5" s="1"/>
  <c r="AP69" i="5" s="1"/>
  <c r="AQ69" i="5" s="1"/>
  <c r="AR69" i="4" s="1"/>
  <c r="AT69" i="4" s="1"/>
  <c r="AE69" i="5"/>
  <c r="AI69" i="5" s="1"/>
  <c r="AE116" i="5"/>
  <c r="AI116" i="5" s="1"/>
  <c r="AC116" i="5"/>
  <c r="AG116" i="5" s="1"/>
  <c r="AD116" i="5"/>
  <c r="AH116" i="5" s="1"/>
  <c r="AE39" i="5"/>
  <c r="AI39" i="5" s="1"/>
  <c r="AC39" i="5"/>
  <c r="AG39" i="5" s="1"/>
  <c r="AD39" i="5"/>
  <c r="AH39" i="5" s="1"/>
  <c r="AM37" i="5"/>
  <c r="AO37" i="5" s="1"/>
  <c r="AP37" i="5" s="1"/>
  <c r="AQ37" i="5" s="1"/>
  <c r="AR37" i="4" s="1"/>
  <c r="AT37" i="4" s="1"/>
  <c r="AD32" i="5"/>
  <c r="AH32" i="5" s="1"/>
  <c r="AM32" i="5"/>
  <c r="AO32" i="5" s="1"/>
  <c r="AP32" i="5" s="1"/>
  <c r="AQ32" i="5" s="1"/>
  <c r="AR32" i="4" s="1"/>
  <c r="AT32" i="4" s="1"/>
  <c r="AE32" i="5"/>
  <c r="AI32" i="5" s="1"/>
  <c r="AC32" i="5"/>
  <c r="AG32" i="5" s="1"/>
  <c r="AE64" i="5"/>
  <c r="AD64" i="5"/>
  <c r="AH64" i="5" s="1"/>
  <c r="AC64" i="5"/>
  <c r="AG64" i="5" s="1"/>
  <c r="AE52" i="5"/>
  <c r="AI52" i="5" s="1"/>
  <c r="AD52" i="5"/>
  <c r="AH52" i="5" s="1"/>
  <c r="AC52" i="5"/>
  <c r="AG52" i="5" s="1"/>
  <c r="AI64" i="5"/>
  <c r="AC147" i="5"/>
  <c r="AG147" i="5" s="1"/>
  <c r="AE147" i="5"/>
  <c r="AI147" i="5" s="1"/>
  <c r="AD147" i="5"/>
  <c r="AH147" i="5" s="1"/>
  <c r="AL150" i="5"/>
  <c r="AO150" i="5" s="1"/>
  <c r="AP150" i="5" s="1"/>
  <c r="AQ150" i="5" s="1"/>
  <c r="AR150" i="4" s="1"/>
  <c r="AT150" i="4" s="1"/>
  <c r="AM134" i="5"/>
  <c r="AM104" i="5"/>
  <c r="AO104" i="5" s="1"/>
  <c r="AP104" i="5" s="1"/>
  <c r="AQ104" i="5" s="1"/>
  <c r="AR104" i="4" s="1"/>
  <c r="AT104" i="4" s="1"/>
  <c r="AE112" i="5"/>
  <c r="AI112" i="5" s="1"/>
  <c r="AD112" i="5"/>
  <c r="AH112" i="5" s="1"/>
  <c r="AC112" i="5"/>
  <c r="AG112" i="5" s="1"/>
  <c r="AE104" i="5"/>
  <c r="AI104" i="5" s="1"/>
  <c r="AD104" i="5"/>
  <c r="AH104" i="5" s="1"/>
  <c r="AC104" i="5"/>
  <c r="AG104" i="5" s="1"/>
  <c r="AM72" i="5"/>
  <c r="AO72" i="5" s="1"/>
  <c r="AP72" i="5" s="1"/>
  <c r="AQ72" i="5" s="1"/>
  <c r="AR72" i="4" s="1"/>
  <c r="AT72" i="4" s="1"/>
  <c r="AM136" i="5"/>
  <c r="AM108" i="5"/>
  <c r="AO108" i="5" s="1"/>
  <c r="AP108" i="5" s="1"/>
  <c r="AQ108" i="5" s="1"/>
  <c r="AR108" i="4" s="1"/>
  <c r="AT108" i="4" s="1"/>
  <c r="AE81" i="5"/>
  <c r="AI81" i="5" s="1"/>
  <c r="AD81" i="5"/>
  <c r="AH81" i="5" s="1"/>
  <c r="AC81" i="5"/>
  <c r="AG81" i="5" s="1"/>
  <c r="AM64" i="5"/>
  <c r="AO64" i="5" s="1"/>
  <c r="AP64" i="5" s="1"/>
  <c r="AQ64" i="5" s="1"/>
  <c r="AR64" i="4" s="1"/>
  <c r="AT64" i="4" s="1"/>
  <c r="AE59" i="5"/>
  <c r="AC59" i="5"/>
  <c r="AG59" i="5" s="1"/>
  <c r="AD59" i="5"/>
  <c r="AH59" i="5" s="1"/>
  <c r="AI59" i="5"/>
  <c r="AE43" i="5"/>
  <c r="AI43" i="5" s="1"/>
  <c r="AC43" i="5"/>
  <c r="AG43" i="5" s="1"/>
  <c r="AD43" i="5"/>
  <c r="AH43" i="5" s="1"/>
  <c r="AM103" i="5"/>
  <c r="AO103" i="5" s="1"/>
  <c r="AP103" i="5" s="1"/>
  <c r="AQ103" i="5" s="1"/>
  <c r="AR103" i="4" s="1"/>
  <c r="AT103" i="4" s="1"/>
  <c r="AE77" i="5"/>
  <c r="AI77" i="5" s="1"/>
  <c r="AD77" i="5"/>
  <c r="AH77" i="5" s="1"/>
  <c r="AC77" i="5"/>
  <c r="AG77" i="5" s="1"/>
  <c r="AM77" i="5"/>
  <c r="AO77" i="5" s="1"/>
  <c r="AP77" i="5" s="1"/>
  <c r="AQ77" i="5" s="1"/>
  <c r="AR77" i="4" s="1"/>
  <c r="AT77" i="4" s="1"/>
  <c r="AM116" i="5"/>
  <c r="AO116" i="5" s="1"/>
  <c r="AP116" i="5" s="1"/>
  <c r="AQ116" i="5" s="1"/>
  <c r="AR116" i="4" s="1"/>
  <c r="AT116" i="4" s="1"/>
  <c r="AL98" i="5"/>
  <c r="AO98" i="5" s="1"/>
  <c r="AP98" i="5" s="1"/>
  <c r="AQ98" i="5" s="1"/>
  <c r="AR98" i="4" s="1"/>
  <c r="AT98" i="4" s="1"/>
  <c r="AL90" i="5"/>
  <c r="AM89" i="5"/>
  <c r="AO89" i="5" s="1"/>
  <c r="AP89" i="5" s="1"/>
  <c r="AQ89" i="5" s="1"/>
  <c r="AR89" i="4" s="1"/>
  <c r="AT89" i="4" s="1"/>
  <c r="AL82" i="5"/>
  <c r="AM81" i="5"/>
  <c r="AO81" i="5" s="1"/>
  <c r="AP81" i="5" s="1"/>
  <c r="AQ81" i="5" s="1"/>
  <c r="AR81" i="4" s="1"/>
  <c r="AT81" i="4" s="1"/>
  <c r="AM73" i="5"/>
  <c r="AL54" i="5"/>
  <c r="AM21" i="5"/>
  <c r="AG21" i="5"/>
  <c r="AD16" i="5"/>
  <c r="AH16" i="5" s="1"/>
  <c r="AM16" i="5"/>
  <c r="AO16" i="5" s="1"/>
  <c r="AP16" i="5" s="1"/>
  <c r="AQ16" i="5" s="1"/>
  <c r="AR16" i="4" s="1"/>
  <c r="AT16" i="4" s="1"/>
  <c r="AE16" i="5"/>
  <c r="AI16" i="5" s="1"/>
  <c r="AC16" i="5"/>
  <c r="AG16" i="5" s="1"/>
  <c r="AM13" i="5"/>
  <c r="AO13" i="5" s="1"/>
  <c r="AP13" i="5" s="1"/>
  <c r="AQ13" i="5" s="1"/>
  <c r="AR13" i="4" s="1"/>
  <c r="AT13" i="4" s="1"/>
  <c r="AG13" i="5"/>
  <c r="AM5" i="5"/>
  <c r="AO5" i="5" s="1"/>
  <c r="AP5" i="5" s="1"/>
  <c r="AQ5" i="5" s="1"/>
  <c r="AR5" i="4" s="1"/>
  <c r="AT5" i="4" s="1"/>
  <c r="Q5" i="4" s="1"/>
  <c r="AM160" i="5"/>
  <c r="AM92" i="5"/>
  <c r="AO92" i="5" s="1"/>
  <c r="AP92" i="5" s="1"/>
  <c r="AQ92" i="5" s="1"/>
  <c r="AR92" i="4" s="1"/>
  <c r="AT92" i="4" s="1"/>
  <c r="AM84" i="5"/>
  <c r="AO84" i="5" s="1"/>
  <c r="AP84" i="5" s="1"/>
  <c r="AQ84" i="5" s="1"/>
  <c r="AR84" i="4" s="1"/>
  <c r="AT84" i="4" s="1"/>
  <c r="Q84" i="4" s="1"/>
  <c r="AM55" i="5"/>
  <c r="AO55" i="5" s="1"/>
  <c r="AP55" i="5" s="1"/>
  <c r="AQ55" i="5" s="1"/>
  <c r="AR55" i="4" s="1"/>
  <c r="AT55" i="4" s="1"/>
  <c r="AM27" i="5"/>
  <c r="AD27" i="5"/>
  <c r="AH27" i="5" s="1"/>
  <c r="AC27" i="5"/>
  <c r="AG27" i="5" s="1"/>
  <c r="AD124" i="5"/>
  <c r="AH124" i="5" s="1"/>
  <c r="AE124" i="5"/>
  <c r="AI124" i="5" s="1"/>
  <c r="AC124" i="5"/>
  <c r="AG124" i="5" s="1"/>
  <c r="AM51" i="5"/>
  <c r="AO51" i="5" s="1"/>
  <c r="AP51" i="5" s="1"/>
  <c r="AQ51" i="5" s="1"/>
  <c r="AR51" i="4" s="1"/>
  <c r="AT51" i="4" s="1"/>
  <c r="AE44" i="5"/>
  <c r="AI44" i="5" s="1"/>
  <c r="AD44" i="5"/>
  <c r="AH44" i="5" s="1"/>
  <c r="AC44" i="5"/>
  <c r="AG44" i="5" s="1"/>
  <c r="AE40" i="5"/>
  <c r="AI40" i="5" s="1"/>
  <c r="AD40" i="5"/>
  <c r="AH40" i="5" s="1"/>
  <c r="AC40" i="5"/>
  <c r="AG40" i="5" s="1"/>
  <c r="AD35" i="5"/>
  <c r="AH35" i="5" s="1"/>
  <c r="AM35" i="5"/>
  <c r="AO35" i="5" s="1"/>
  <c r="AP35" i="5" s="1"/>
  <c r="AQ35" i="5" s="1"/>
  <c r="AR35" i="4" s="1"/>
  <c r="AT35" i="4" s="1"/>
  <c r="Q35" i="4" s="1"/>
  <c r="AM26" i="5"/>
  <c r="AM119" i="5"/>
  <c r="AO119" i="5" s="1"/>
  <c r="AP119" i="5" s="1"/>
  <c r="AQ119" i="5" s="1"/>
  <c r="AR119" i="4" s="1"/>
  <c r="AT119" i="4" s="1"/>
  <c r="AC26" i="5"/>
  <c r="AG26" i="5" s="1"/>
  <c r="AC9" i="5"/>
  <c r="AG9" i="5" s="1"/>
  <c r="AL9" i="5" s="1"/>
  <c r="AE21" i="5"/>
  <c r="AI21" i="5" s="1"/>
  <c r="AE154" i="5"/>
  <c r="AI154" i="5" s="1"/>
  <c r="AD154" i="5"/>
  <c r="AH154" i="5" s="1"/>
  <c r="AC154" i="5"/>
  <c r="AG154" i="5" s="1"/>
  <c r="AM161" i="5"/>
  <c r="AC160" i="5"/>
  <c r="AG160" i="5" s="1"/>
  <c r="AD160" i="5"/>
  <c r="AH160" i="5" s="1"/>
  <c r="AE160" i="5"/>
  <c r="AI160" i="5" s="1"/>
  <c r="AM154" i="5"/>
  <c r="AE127" i="5"/>
  <c r="AI127" i="5" s="1"/>
  <c r="AC127" i="5"/>
  <c r="AG127" i="5" s="1"/>
  <c r="AD127" i="5"/>
  <c r="AH127" i="5" s="1"/>
  <c r="AE105" i="5"/>
  <c r="AI105" i="5" s="1"/>
  <c r="AD105" i="5"/>
  <c r="AH105" i="5" s="1"/>
  <c r="AC105" i="5"/>
  <c r="AG105" i="5" s="1"/>
  <c r="AE97" i="5"/>
  <c r="AI97" i="5" s="1"/>
  <c r="AD97" i="5"/>
  <c r="AH97" i="5" s="1"/>
  <c r="AC97" i="5"/>
  <c r="AG97" i="5" s="1"/>
  <c r="AE88" i="5"/>
  <c r="AI88" i="5" s="1"/>
  <c r="AD88" i="5"/>
  <c r="AH88" i="5" s="1"/>
  <c r="AC88" i="5"/>
  <c r="AG88" i="5" s="1"/>
  <c r="AL33" i="5"/>
  <c r="AO33" i="5" s="1"/>
  <c r="AP33" i="5" s="1"/>
  <c r="AQ33" i="5" s="1"/>
  <c r="AR33" i="4" s="1"/>
  <c r="AT33" i="4" s="1"/>
  <c r="AL14" i="5"/>
  <c r="AL20" i="5"/>
  <c r="AO20" i="5" s="1"/>
  <c r="AP20" i="5" s="1"/>
  <c r="AQ20" i="5" s="1"/>
  <c r="AR20" i="4" s="1"/>
  <c r="AT20" i="4" s="1"/>
  <c r="AE162" i="5"/>
  <c r="AI162" i="5" s="1"/>
  <c r="AD162" i="5"/>
  <c r="AH162" i="5" s="1"/>
  <c r="AC162" i="5"/>
  <c r="AG162" i="5" s="1"/>
  <c r="AE153" i="5"/>
  <c r="AI153" i="5" s="1"/>
  <c r="AC153" i="5"/>
  <c r="AG153" i="5" s="1"/>
  <c r="AD153" i="5"/>
  <c r="AH153" i="5" s="1"/>
  <c r="AE166" i="5"/>
  <c r="AI166" i="5" s="1"/>
  <c r="AD166" i="5"/>
  <c r="AH166" i="5" s="1"/>
  <c r="AC166" i="5"/>
  <c r="AG166" i="5" s="1"/>
  <c r="AM166" i="5"/>
  <c r="AC152" i="5"/>
  <c r="AG152" i="5" s="1"/>
  <c r="AD152" i="5"/>
  <c r="AH152" i="5" s="1"/>
  <c r="AE152" i="5"/>
  <c r="AI152" i="5" s="1"/>
  <c r="AM135" i="5"/>
  <c r="AM112" i="5"/>
  <c r="AO112" i="5" s="1"/>
  <c r="AP112" i="5" s="1"/>
  <c r="AQ112" i="5" s="1"/>
  <c r="AR112" i="4" s="1"/>
  <c r="AT112" i="4" s="1"/>
  <c r="AE161" i="5"/>
  <c r="AI161" i="5" s="1"/>
  <c r="AC161" i="5"/>
  <c r="AG161" i="5" s="1"/>
  <c r="AD161" i="5"/>
  <c r="AH161" i="5" s="1"/>
  <c r="AM156" i="5"/>
  <c r="AD156" i="5"/>
  <c r="AH156" i="5" s="1"/>
  <c r="AM148" i="5"/>
  <c r="AC148" i="5"/>
  <c r="AG148" i="5" s="1"/>
  <c r="AC156" i="5"/>
  <c r="AG156" i="5" s="1"/>
  <c r="AM152" i="5"/>
  <c r="AE145" i="5"/>
  <c r="AI145" i="5" s="1"/>
  <c r="AC145" i="5"/>
  <c r="AG145" i="5" s="1"/>
  <c r="AD145" i="5"/>
  <c r="AH145" i="5" s="1"/>
  <c r="AM157" i="5"/>
  <c r="AE128" i="5"/>
  <c r="AI128" i="5" s="1"/>
  <c r="AD128" i="5"/>
  <c r="AH128" i="5" s="1"/>
  <c r="AM128" i="5"/>
  <c r="AO128" i="5" s="1"/>
  <c r="AP128" i="5" s="1"/>
  <c r="AQ128" i="5" s="1"/>
  <c r="AR128" i="4" s="1"/>
  <c r="AT128" i="4" s="1"/>
  <c r="AC128" i="5"/>
  <c r="AG128" i="5" s="1"/>
  <c r="AE158" i="5"/>
  <c r="AI158" i="5" s="1"/>
  <c r="AD158" i="5"/>
  <c r="AH158" i="5" s="1"/>
  <c r="AC158" i="5"/>
  <c r="AG158" i="5" s="1"/>
  <c r="AM158" i="5"/>
  <c r="AE148" i="5"/>
  <c r="AI148" i="5" s="1"/>
  <c r="AM142" i="5"/>
  <c r="AC136" i="5"/>
  <c r="AG136" i="5" s="1"/>
  <c r="AD136" i="5"/>
  <c r="AH136" i="5" s="1"/>
  <c r="AE136" i="5"/>
  <c r="AI136" i="5" s="1"/>
  <c r="AM131" i="5"/>
  <c r="AO131" i="5" s="1"/>
  <c r="AP131" i="5" s="1"/>
  <c r="AQ131" i="5" s="1"/>
  <c r="AR131" i="4" s="1"/>
  <c r="AT131" i="4" s="1"/>
  <c r="Q131" i="4" s="1"/>
  <c r="AM126" i="5"/>
  <c r="AO126" i="5" s="1"/>
  <c r="AP126" i="5" s="1"/>
  <c r="AQ126" i="5" s="1"/>
  <c r="AR126" i="4" s="1"/>
  <c r="AT126" i="4" s="1"/>
  <c r="AL118" i="5"/>
  <c r="AE123" i="5"/>
  <c r="AI123" i="5" s="1"/>
  <c r="AC123" i="5"/>
  <c r="AG123" i="5" s="1"/>
  <c r="AD123" i="5"/>
  <c r="AH123" i="5" s="1"/>
  <c r="AM123" i="5"/>
  <c r="AO123" i="5" s="1"/>
  <c r="AP123" i="5" s="1"/>
  <c r="AQ123" i="5" s="1"/>
  <c r="AR123" i="4" s="1"/>
  <c r="AT123" i="4" s="1"/>
  <c r="AE109" i="5"/>
  <c r="AI109" i="5" s="1"/>
  <c r="AD109" i="5"/>
  <c r="AH109" i="5" s="1"/>
  <c r="AC109" i="5"/>
  <c r="AG109" i="5" s="1"/>
  <c r="AM109" i="5"/>
  <c r="AO109" i="5" s="1"/>
  <c r="AP109" i="5" s="1"/>
  <c r="AQ109" i="5" s="1"/>
  <c r="AR109" i="4" s="1"/>
  <c r="AT109" i="4" s="1"/>
  <c r="AO105" i="5"/>
  <c r="AP105" i="5" s="1"/>
  <c r="AQ105" i="5" s="1"/>
  <c r="AR105" i="4" s="1"/>
  <c r="AT105" i="4" s="1"/>
  <c r="AM97" i="5"/>
  <c r="AL83" i="5"/>
  <c r="AM127" i="5"/>
  <c r="AO127" i="5" s="1"/>
  <c r="AP127" i="5" s="1"/>
  <c r="AQ127" i="5" s="1"/>
  <c r="AR127" i="4" s="1"/>
  <c r="AT127" i="4" s="1"/>
  <c r="Q127" i="4" s="1"/>
  <c r="AC87" i="5"/>
  <c r="AG87" i="5" s="1"/>
  <c r="AE87" i="5"/>
  <c r="AI87" i="5" s="1"/>
  <c r="AD87" i="5"/>
  <c r="AH87" i="5" s="1"/>
  <c r="AE80" i="5"/>
  <c r="AI80" i="5" s="1"/>
  <c r="AD80" i="5"/>
  <c r="AH80" i="5" s="1"/>
  <c r="AC80" i="5"/>
  <c r="AG80" i="5" s="1"/>
  <c r="AO76" i="5"/>
  <c r="AP76" i="5" s="1"/>
  <c r="AQ76" i="5" s="1"/>
  <c r="AR76" i="4" s="1"/>
  <c r="AT76" i="4" s="1"/>
  <c r="AC71" i="5"/>
  <c r="AG71" i="5" s="1"/>
  <c r="AE71" i="5"/>
  <c r="AI71" i="5" s="1"/>
  <c r="AD71" i="5"/>
  <c r="AH71" i="5" s="1"/>
  <c r="AE63" i="5"/>
  <c r="AI63" i="5" s="1"/>
  <c r="AC63" i="5"/>
  <c r="AG63" i="5" s="1"/>
  <c r="AD63" i="5"/>
  <c r="AH63" i="5" s="1"/>
  <c r="AE47" i="5"/>
  <c r="AI47" i="5" s="1"/>
  <c r="AH47" i="5"/>
  <c r="AC47" i="5"/>
  <c r="AG47" i="5" s="1"/>
  <c r="AD47" i="5"/>
  <c r="AE85" i="5"/>
  <c r="AI85" i="5" s="1"/>
  <c r="AD85" i="5"/>
  <c r="AH85" i="5" s="1"/>
  <c r="AC85" i="5"/>
  <c r="AG85" i="5" s="1"/>
  <c r="AM85" i="5"/>
  <c r="AO85" i="5" s="1"/>
  <c r="AP85" i="5" s="1"/>
  <c r="AQ85" i="5" s="1"/>
  <c r="AR85" i="4" s="1"/>
  <c r="AT85" i="4" s="1"/>
  <c r="AE76" i="5"/>
  <c r="AI76" i="5" s="1"/>
  <c r="AC76" i="5"/>
  <c r="AG76" i="5" s="1"/>
  <c r="AD76" i="5"/>
  <c r="AH76" i="5" s="1"/>
  <c r="AL67" i="5"/>
  <c r="AL62" i="5"/>
  <c r="AC34" i="5"/>
  <c r="AG34" i="5" s="1"/>
  <c r="AE34" i="5"/>
  <c r="AI34" i="5" s="1"/>
  <c r="AD34" i="5"/>
  <c r="AH34" i="5" s="1"/>
  <c r="AM145" i="5"/>
  <c r="AM63" i="5"/>
  <c r="AO63" i="5" s="1"/>
  <c r="AP63" i="5" s="1"/>
  <c r="AQ63" i="5" s="1"/>
  <c r="AR63" i="4" s="1"/>
  <c r="AT63" i="4" s="1"/>
  <c r="AE48" i="5"/>
  <c r="AI48" i="5" s="1"/>
  <c r="AD48" i="5"/>
  <c r="AH48" i="5" s="1"/>
  <c r="AC48" i="5"/>
  <c r="AG48" i="5" s="1"/>
  <c r="AC37" i="5"/>
  <c r="AG37" i="5" s="1"/>
  <c r="AE37" i="5"/>
  <c r="AI37" i="5" s="1"/>
  <c r="AD37" i="5"/>
  <c r="AH37" i="5" s="1"/>
  <c r="AM34" i="5"/>
  <c r="AO34" i="5" s="1"/>
  <c r="AP34" i="5" s="1"/>
  <c r="AQ34" i="5" s="1"/>
  <c r="AR34" i="4" s="1"/>
  <c r="AT34" i="4" s="1"/>
  <c r="Q34" i="4" s="1"/>
  <c r="AL11" i="5"/>
  <c r="AO73" i="5"/>
  <c r="AP73" i="5" s="1"/>
  <c r="AQ73" i="5" s="1"/>
  <c r="AR73" i="4" s="1"/>
  <c r="AT73" i="4" s="1"/>
  <c r="AM56" i="5"/>
  <c r="AO56" i="5" s="1"/>
  <c r="AP56" i="5" s="1"/>
  <c r="AQ56" i="5" s="1"/>
  <c r="AR56" i="4" s="1"/>
  <c r="AT56" i="4" s="1"/>
  <c r="AM43" i="5"/>
  <c r="AO43" i="5" s="1"/>
  <c r="AP43" i="5" s="1"/>
  <c r="AQ43" i="5" s="1"/>
  <c r="AR43" i="4" s="1"/>
  <c r="AT43" i="4" s="1"/>
  <c r="AD38" i="5"/>
  <c r="AH38" i="5" s="1"/>
  <c r="AE38" i="5"/>
  <c r="AI38" i="5" s="1"/>
  <c r="AC38" i="5"/>
  <c r="AG38" i="5" s="1"/>
  <c r="AM19" i="5"/>
  <c r="AO19" i="5" s="1"/>
  <c r="AP19" i="5" s="1"/>
  <c r="AQ19" i="5" s="1"/>
  <c r="AR19" i="4" s="1"/>
  <c r="AT19" i="4" s="1"/>
  <c r="AG19" i="5"/>
  <c r="AD19" i="5"/>
  <c r="AH19" i="5" s="1"/>
  <c r="AD5" i="5"/>
  <c r="AH5" i="5" s="1"/>
  <c r="AE13" i="5"/>
  <c r="AI13" i="5" s="1"/>
  <c r="AL60" i="4"/>
  <c r="AL94" i="4"/>
  <c r="AL39" i="4"/>
  <c r="AL132" i="4"/>
  <c r="AL23" i="4"/>
  <c r="AL68" i="4"/>
  <c r="AL88" i="4"/>
  <c r="AL29" i="4"/>
  <c r="AL158" i="4"/>
  <c r="AO158" i="4" s="1"/>
  <c r="AL65" i="4"/>
  <c r="AL76" i="4"/>
  <c r="AL36" i="4"/>
  <c r="AL100" i="4"/>
  <c r="AL96" i="4"/>
  <c r="AO96" i="4" s="1"/>
  <c r="Q96" i="4" s="1"/>
  <c r="AL165" i="4"/>
  <c r="AL133" i="4"/>
  <c r="AO133" i="4" s="1"/>
  <c r="AL103" i="4"/>
  <c r="AE8" i="4"/>
  <c r="AI8" i="4" s="1"/>
  <c r="AD72" i="4"/>
  <c r="AH72" i="4" s="1"/>
  <c r="AE79" i="4"/>
  <c r="AI79" i="4" s="1"/>
  <c r="AD66" i="4"/>
  <c r="AH66" i="4" s="1"/>
  <c r="AE50" i="4"/>
  <c r="AI50" i="4" s="1"/>
  <c r="AE34" i="4"/>
  <c r="AI34" i="4" s="1"/>
  <c r="AE148" i="4"/>
  <c r="AI148" i="4" s="1"/>
  <c r="AE159" i="4"/>
  <c r="AI159" i="4" s="1"/>
  <c r="AD75" i="4"/>
  <c r="AH75" i="4" s="1"/>
  <c r="AC40" i="4"/>
  <c r="AG40" i="4" s="1"/>
  <c r="AD48" i="4"/>
  <c r="AH48" i="4" s="1"/>
  <c r="AC48" i="4"/>
  <c r="AG48" i="4" s="1"/>
  <c r="AD80" i="4"/>
  <c r="AH80" i="4" s="1"/>
  <c r="AC114" i="4"/>
  <c r="AG114" i="4" s="1"/>
  <c r="AC102" i="4"/>
  <c r="AG102" i="4" s="1"/>
  <c r="AD98" i="4"/>
  <c r="AH98" i="4" s="1"/>
  <c r="AD70" i="4"/>
  <c r="AH70" i="4" s="1"/>
  <c r="AC66" i="4"/>
  <c r="AG66" i="4" s="1"/>
  <c r="AE54" i="4"/>
  <c r="AI54" i="4" s="1"/>
  <c r="AC50" i="4"/>
  <c r="AG50" i="4" s="1"/>
  <c r="AD18" i="4"/>
  <c r="AH18" i="4" s="1"/>
  <c r="AD127" i="4"/>
  <c r="AH127" i="4" s="1"/>
  <c r="AD91" i="4"/>
  <c r="AH91" i="4" s="1"/>
  <c r="AC79" i="4"/>
  <c r="AG79" i="4" s="1"/>
  <c r="AE75" i="4"/>
  <c r="AI75" i="4" s="1"/>
  <c r="AC43" i="4"/>
  <c r="AG43" i="4" s="1"/>
  <c r="AE19" i="4"/>
  <c r="AI19" i="4" s="1"/>
  <c r="AC7" i="4"/>
  <c r="AG7" i="4" s="1"/>
  <c r="AE7" i="4"/>
  <c r="AI7" i="4" s="1"/>
  <c r="AD42" i="4"/>
  <c r="AH42" i="4" s="1"/>
  <c r="AE58" i="4"/>
  <c r="AI58" i="4" s="1"/>
  <c r="AL58" i="4" s="1"/>
  <c r="AD90" i="4"/>
  <c r="AH90" i="4" s="1"/>
  <c r="AC148" i="4"/>
  <c r="AG148" i="4" s="1"/>
  <c r="AC8" i="4"/>
  <c r="AG8" i="4" s="1"/>
  <c r="AD56" i="4"/>
  <c r="AH56" i="4" s="1"/>
  <c r="AD134" i="4"/>
  <c r="AH134" i="4" s="1"/>
  <c r="AD130" i="4"/>
  <c r="AH130" i="4" s="1"/>
  <c r="AE122" i="4"/>
  <c r="AI122" i="4" s="1"/>
  <c r="AD114" i="4"/>
  <c r="AH114" i="4" s="1"/>
  <c r="AD106" i="4"/>
  <c r="AH106" i="4" s="1"/>
  <c r="AE86" i="4"/>
  <c r="AI86" i="4" s="1"/>
  <c r="AD82" i="4"/>
  <c r="AH82" i="4" s="1"/>
  <c r="AD74" i="4"/>
  <c r="AH74" i="4" s="1"/>
  <c r="AC54" i="4"/>
  <c r="AG54" i="4" s="1"/>
  <c r="AD38" i="4"/>
  <c r="AH38" i="4" s="1"/>
  <c r="AE30" i="4"/>
  <c r="AI30" i="4" s="1"/>
  <c r="AL30" i="4" s="1"/>
  <c r="AD26" i="4"/>
  <c r="AH26" i="4" s="1"/>
  <c r="AC22" i="4"/>
  <c r="AG22" i="4" s="1"/>
  <c r="AE18" i="4"/>
  <c r="AI18" i="4" s="1"/>
  <c r="AD14" i="4"/>
  <c r="AE63" i="4"/>
  <c r="AI63" i="4" s="1"/>
  <c r="AE163" i="4"/>
  <c r="AI163" i="4" s="1"/>
  <c r="AD143" i="4"/>
  <c r="AH143" i="4" s="1"/>
  <c r="AD131" i="4"/>
  <c r="AH131" i="4" s="1"/>
  <c r="AE127" i="4"/>
  <c r="AI127" i="4" s="1"/>
  <c r="AC111" i="4"/>
  <c r="AG111" i="4" s="1"/>
  <c r="AE107" i="4"/>
  <c r="AI107" i="4" s="1"/>
  <c r="AL107" i="4" s="1"/>
  <c r="AD99" i="4"/>
  <c r="AE83" i="4"/>
  <c r="AI83" i="4" s="1"/>
  <c r="AD79" i="4"/>
  <c r="AH79" i="4" s="1"/>
  <c r="AC75" i="4"/>
  <c r="AG75" i="4" s="1"/>
  <c r="AD67" i="4"/>
  <c r="AH67" i="4" s="1"/>
  <c r="AC63" i="4"/>
  <c r="AG63" i="4" s="1"/>
  <c r="AE59" i="4"/>
  <c r="AI59" i="4" s="1"/>
  <c r="AC51" i="4"/>
  <c r="AG51" i="4" s="1"/>
  <c r="AC47" i="4"/>
  <c r="AG47" i="4" s="1"/>
  <c r="AD43" i="4"/>
  <c r="AH43" i="4" s="1"/>
  <c r="AC35" i="4"/>
  <c r="AG35" i="4" s="1"/>
  <c r="AC11" i="4"/>
  <c r="AG11" i="4" s="1"/>
  <c r="AE74" i="4"/>
  <c r="AI74" i="4" s="1"/>
  <c r="AE40" i="4"/>
  <c r="AI40" i="4" s="1"/>
  <c r="AE130" i="4"/>
  <c r="AI130" i="4" s="1"/>
  <c r="AC98" i="4"/>
  <c r="AG98" i="4" s="1"/>
  <c r="AD111" i="4"/>
  <c r="AH111" i="4" s="1"/>
  <c r="AC67" i="4"/>
  <c r="AG67" i="4" s="1"/>
  <c r="AE82" i="4"/>
  <c r="AI82" i="4" s="1"/>
  <c r="AE72" i="4"/>
  <c r="AI72" i="4" s="1"/>
  <c r="AD16" i="4"/>
  <c r="AH16" i="4" s="1"/>
  <c r="AC16" i="4"/>
  <c r="AG16" i="4" s="1"/>
  <c r="AE134" i="4"/>
  <c r="AI134" i="4" s="1"/>
  <c r="AD118" i="4"/>
  <c r="AH118" i="4" s="1"/>
  <c r="AC38" i="4"/>
  <c r="AG38" i="4" s="1"/>
  <c r="AD27" i="4"/>
  <c r="AH27" i="4" s="1"/>
  <c r="AE6" i="4"/>
  <c r="AI6" i="4" s="1"/>
  <c r="AC159" i="4"/>
  <c r="AG159" i="4" s="1"/>
  <c r="AC143" i="4"/>
  <c r="AG143" i="4" s="1"/>
  <c r="AD164" i="4"/>
  <c r="AH164" i="4" s="1"/>
  <c r="AD148" i="4"/>
  <c r="AH148" i="4" s="1"/>
  <c r="AC80" i="4"/>
  <c r="AG80" i="4" s="1"/>
  <c r="AL80" i="4" s="1"/>
  <c r="AC72" i="4"/>
  <c r="AG72" i="4" s="1"/>
  <c r="AD40" i="4"/>
  <c r="AH40" i="4" s="1"/>
  <c r="AE16" i="4"/>
  <c r="AI16" i="4" s="1"/>
  <c r="AD8" i="4"/>
  <c r="AH8" i="4" s="1"/>
  <c r="AE106" i="4"/>
  <c r="AI106" i="4" s="1"/>
  <c r="AD64" i="4"/>
  <c r="AH64" i="4" s="1"/>
  <c r="AC130" i="4"/>
  <c r="AG130" i="4" s="1"/>
  <c r="AC122" i="4"/>
  <c r="AE114" i="4"/>
  <c r="AI114" i="4" s="1"/>
  <c r="AD110" i="4"/>
  <c r="AH110" i="4" s="1"/>
  <c r="AL110" i="4" s="1"/>
  <c r="AD102" i="4"/>
  <c r="AH102" i="4" s="1"/>
  <c r="AE90" i="4"/>
  <c r="AI90" i="4" s="1"/>
  <c r="AD86" i="4"/>
  <c r="AH86" i="4" s="1"/>
  <c r="AC82" i="4"/>
  <c r="AG82" i="4" s="1"/>
  <c r="AE78" i="4"/>
  <c r="AI78" i="4" s="1"/>
  <c r="AL78" i="4" s="1"/>
  <c r="AC74" i="4"/>
  <c r="AG74" i="4" s="1"/>
  <c r="AC62" i="4"/>
  <c r="AG62" i="4" s="1"/>
  <c r="AL62" i="4" s="1"/>
  <c r="AD50" i="4"/>
  <c r="AH50" i="4" s="1"/>
  <c r="AC42" i="4"/>
  <c r="AG42" i="4" s="1"/>
  <c r="AD34" i="4"/>
  <c r="AH34" i="4" s="1"/>
  <c r="AE26" i="4"/>
  <c r="AI26" i="4" s="1"/>
  <c r="AD22" i="4"/>
  <c r="AH22" i="4" s="1"/>
  <c r="AC18" i="4"/>
  <c r="AG18" i="4" s="1"/>
  <c r="AE14" i="4"/>
  <c r="AI14" i="4" s="1"/>
  <c r="AE10" i="4"/>
  <c r="AI10" i="4" s="1"/>
  <c r="AC6" i="4"/>
  <c r="AG6" i="4" s="1"/>
  <c r="AC32" i="4"/>
  <c r="AG32" i="4" s="1"/>
  <c r="AL32" i="4" s="1"/>
  <c r="AO32" i="4" s="1"/>
  <c r="AC31" i="4"/>
  <c r="AG31" i="4" s="1"/>
  <c r="AC163" i="4"/>
  <c r="AG163" i="4" s="1"/>
  <c r="AD159" i="4"/>
  <c r="AH159" i="4" s="1"/>
  <c r="AC147" i="4"/>
  <c r="AG147" i="4" s="1"/>
  <c r="AE147" i="4"/>
  <c r="AI147" i="4" s="1"/>
  <c r="AE131" i="4"/>
  <c r="AI131" i="4" s="1"/>
  <c r="AC123" i="4"/>
  <c r="AG123" i="4" s="1"/>
  <c r="AL123" i="4" s="1"/>
  <c r="AC115" i="4"/>
  <c r="AG115" i="4" s="1"/>
  <c r="AL115" i="4" s="1"/>
  <c r="AE111" i="4"/>
  <c r="AI111" i="4" s="1"/>
  <c r="AE99" i="4"/>
  <c r="AI99" i="4" s="1"/>
  <c r="AC91" i="4"/>
  <c r="AG91" i="4" s="1"/>
  <c r="AL91" i="4" s="1"/>
  <c r="AC83" i="4"/>
  <c r="AG83" i="4" s="1"/>
  <c r="AE67" i="4"/>
  <c r="AI67" i="4" s="1"/>
  <c r="AD63" i="4"/>
  <c r="AH63" i="4" s="1"/>
  <c r="AC59" i="4"/>
  <c r="AG59" i="4" s="1"/>
  <c r="AD51" i="4"/>
  <c r="AH51" i="4" s="1"/>
  <c r="AD47" i="4"/>
  <c r="AH47" i="4" s="1"/>
  <c r="AE43" i="4"/>
  <c r="AI43" i="4" s="1"/>
  <c r="AD31" i="4"/>
  <c r="AH31" i="4" s="1"/>
  <c r="AC19" i="4"/>
  <c r="AG19" i="4" s="1"/>
  <c r="AC15" i="4"/>
  <c r="AD11" i="4"/>
  <c r="AH11" i="4" s="1"/>
  <c r="AE3" i="4"/>
  <c r="AI3" i="4" s="1"/>
  <c r="AL3" i="4" s="1"/>
  <c r="AM2" i="4"/>
  <c r="AL95" i="5" l="1"/>
  <c r="AL23" i="5"/>
  <c r="AO23" i="5" s="1"/>
  <c r="AP23" i="5" s="1"/>
  <c r="AQ23" i="5" s="1"/>
  <c r="AR23" i="4" s="1"/>
  <c r="AT23" i="4" s="1"/>
  <c r="Q17" i="4"/>
  <c r="AR329" i="4"/>
  <c r="AT329" i="4" s="1"/>
  <c r="Q329" i="4" s="1"/>
  <c r="Q329" i="5"/>
  <c r="AL117" i="5"/>
  <c r="AL27" i="5"/>
  <c r="AO27" i="5" s="1"/>
  <c r="AP27" i="5" s="1"/>
  <c r="AQ27" i="5" s="1"/>
  <c r="AR27" i="4" s="1"/>
  <c r="AT27" i="4" s="1"/>
  <c r="AL12" i="5"/>
  <c r="AL139" i="5"/>
  <c r="AO139" i="5" s="1"/>
  <c r="AP139" i="5" s="1"/>
  <c r="AQ139" i="5" s="1"/>
  <c r="AR139" i="4" s="1"/>
  <c r="AT139" i="4" s="1"/>
  <c r="AL133" i="5"/>
  <c r="AO133" i="5" s="1"/>
  <c r="AP133" i="5" s="1"/>
  <c r="AQ133" i="5" s="1"/>
  <c r="AR133" i="4" s="1"/>
  <c r="AT133" i="4" s="1"/>
  <c r="AL115" i="5"/>
  <c r="AL107" i="5"/>
  <c r="Q308" i="5"/>
  <c r="AR308" i="4"/>
  <c r="AT308" i="4" s="1"/>
  <c r="Q308" i="4" s="1"/>
  <c r="AL10" i="4"/>
  <c r="Q74" i="4"/>
  <c r="AL161" i="4"/>
  <c r="AL139" i="4"/>
  <c r="AL146" i="4"/>
  <c r="AO123" i="4"/>
  <c r="AL160" i="4"/>
  <c r="AO160" i="4" s="1"/>
  <c r="AL116" i="4"/>
  <c r="AL2" i="4"/>
  <c r="AO2" i="4" s="1"/>
  <c r="Q2" i="4" s="1"/>
  <c r="AL25" i="4"/>
  <c r="AL137" i="4"/>
  <c r="AO137" i="4" s="1"/>
  <c r="Q137" i="4" s="1"/>
  <c r="AO112" i="4"/>
  <c r="AL49" i="4"/>
  <c r="AL73" i="4"/>
  <c r="AL136" i="4"/>
  <c r="AO136" i="4" s="1"/>
  <c r="AO8" i="4"/>
  <c r="AO65" i="4"/>
  <c r="Q65" i="4" s="1"/>
  <c r="AO121" i="4"/>
  <c r="AO118" i="4"/>
  <c r="Q118" i="4" s="1"/>
  <c r="AL6" i="4"/>
  <c r="AL64" i="4"/>
  <c r="AO64" i="4" s="1"/>
  <c r="Q13" i="4"/>
  <c r="AO161" i="4"/>
  <c r="AO141" i="4"/>
  <c r="AL144" i="4"/>
  <c r="AO105" i="4"/>
  <c r="AO126" i="4"/>
  <c r="AO7" i="4"/>
  <c r="Q7" i="4" s="1"/>
  <c r="AO15" i="4"/>
  <c r="AO102" i="4"/>
  <c r="Q102" i="4" s="1"/>
  <c r="AL124" i="4"/>
  <c r="AO76" i="4"/>
  <c r="AO109" i="4"/>
  <c r="Q109" i="4" s="1"/>
  <c r="AO4" i="4"/>
  <c r="Q4" i="4" s="1"/>
  <c r="AR326" i="4"/>
  <c r="AT326" i="4" s="1"/>
  <c r="Q326" i="4" s="1"/>
  <c r="Q326" i="5"/>
  <c r="AL88" i="5"/>
  <c r="AL26" i="5"/>
  <c r="AO26" i="5" s="1"/>
  <c r="AP26" i="5" s="1"/>
  <c r="AQ26" i="5" s="1"/>
  <c r="AR26" i="4" s="1"/>
  <c r="AT26" i="4" s="1"/>
  <c r="Q26" i="4" s="1"/>
  <c r="AL65" i="5"/>
  <c r="Q202" i="5"/>
  <c r="AR202" i="4"/>
  <c r="AT202" i="4" s="1"/>
  <c r="Q202" i="4" s="1"/>
  <c r="AR305" i="4"/>
  <c r="AT305" i="4" s="1"/>
  <c r="Q305" i="4" s="1"/>
  <c r="Q305" i="5"/>
  <c r="AR302" i="4"/>
  <c r="AT302" i="4" s="1"/>
  <c r="Q302" i="4" s="1"/>
  <c r="Q302" i="5"/>
  <c r="AL129" i="5"/>
  <c r="AL74" i="5"/>
  <c r="AL155" i="5"/>
  <c r="AO155" i="5" s="1"/>
  <c r="AP155" i="5" s="1"/>
  <c r="AQ155" i="5" s="1"/>
  <c r="AR155" i="4" s="1"/>
  <c r="AT155" i="4" s="1"/>
  <c r="Q325" i="5"/>
  <c r="AR325" i="4"/>
  <c r="AT325" i="4" s="1"/>
  <c r="Q325" i="4" s="1"/>
  <c r="AL19" i="5"/>
  <c r="AL102" i="5"/>
  <c r="AL6" i="5"/>
  <c r="Q107" i="4"/>
  <c r="Q79" i="4"/>
  <c r="Q121" i="4"/>
  <c r="Q253" i="5"/>
  <c r="AR253" i="4"/>
  <c r="AT253" i="4" s="1"/>
  <c r="Q253" i="4" s="1"/>
  <c r="AO20" i="4"/>
  <c r="AL164" i="4"/>
  <c r="AL27" i="4"/>
  <c r="AL56" i="4"/>
  <c r="Q92" i="4"/>
  <c r="Q80" i="4"/>
  <c r="AL37" i="4"/>
  <c r="AL69" i="4"/>
  <c r="AL20" i="4"/>
  <c r="AL154" i="4"/>
  <c r="AO85" i="4"/>
  <c r="Q85" i="4" s="1"/>
  <c r="AO83" i="4"/>
  <c r="AO33" i="4"/>
  <c r="AO23" i="4"/>
  <c r="Q23" i="4" s="1"/>
  <c r="AO47" i="4"/>
  <c r="Q47" i="4" s="1"/>
  <c r="Q128" i="4"/>
  <c r="AO139" i="4"/>
  <c r="Q139" i="4" s="1"/>
  <c r="Q119" i="4"/>
  <c r="Q81" i="4"/>
  <c r="Q64" i="4"/>
  <c r="Q32" i="4"/>
  <c r="Q8" i="4"/>
  <c r="AO21" i="4"/>
  <c r="AL85" i="4"/>
  <c r="AO157" i="4"/>
  <c r="AO117" i="4"/>
  <c r="Q117" i="4" s="1"/>
  <c r="AO116" i="4"/>
  <c r="AO70" i="4"/>
  <c r="Q70" i="4" s="1"/>
  <c r="AO104" i="4"/>
  <c r="Q104" i="4" s="1"/>
  <c r="Q3" i="4"/>
  <c r="AO78" i="4"/>
  <c r="Q78" i="4" s="1"/>
  <c r="AO89" i="4"/>
  <c r="Q89" i="4" s="1"/>
  <c r="AO57" i="4"/>
  <c r="Q57" i="4" s="1"/>
  <c r="AO19" i="4"/>
  <c r="Q19" i="4" s="1"/>
  <c r="Q59" i="4"/>
  <c r="Q83" i="4"/>
  <c r="Q6" i="4"/>
  <c r="AL70" i="4"/>
  <c r="Q116" i="4"/>
  <c r="Q144" i="4"/>
  <c r="Q91" i="4"/>
  <c r="Q93" i="4"/>
  <c r="AL4" i="4"/>
  <c r="AO68" i="4"/>
  <c r="Q68" i="4" s="1"/>
  <c r="AL162" i="4"/>
  <c r="AL140" i="4"/>
  <c r="AL152" i="4"/>
  <c r="AO152" i="4" s="1"/>
  <c r="AO66" i="4"/>
  <c r="Q66" i="4" s="1"/>
  <c r="AO113" i="4"/>
  <c r="Q113" i="4" s="1"/>
  <c r="AO49" i="4"/>
  <c r="Q49" i="4" s="1"/>
  <c r="AO30" i="4"/>
  <c r="Q30" i="4" s="1"/>
  <c r="AO37" i="4"/>
  <c r="Q37" i="4" s="1"/>
  <c r="AO95" i="4"/>
  <c r="Q95" i="4" s="1"/>
  <c r="AO94" i="4"/>
  <c r="Q94" i="4" s="1"/>
  <c r="AO88" i="4"/>
  <c r="Q88" i="4" s="1"/>
  <c r="AO56" i="4"/>
  <c r="Q56" i="4" s="1"/>
  <c r="AO86" i="4"/>
  <c r="Q86" i="4" s="1"/>
  <c r="AO97" i="4"/>
  <c r="AO124" i="4"/>
  <c r="Q124" i="4" s="1"/>
  <c r="AO28" i="4"/>
  <c r="AO110" i="4"/>
  <c r="Q110" i="4" s="1"/>
  <c r="AO46" i="4"/>
  <c r="Q46" i="4" s="1"/>
  <c r="Q60" i="4"/>
  <c r="Q123" i="4"/>
  <c r="Q126" i="4"/>
  <c r="Q55" i="4"/>
  <c r="Q9" i="4"/>
  <c r="Q73" i="4"/>
  <c r="Q76" i="4"/>
  <c r="Q14" i="4"/>
  <c r="Q101" i="4"/>
  <c r="Q27" i="4"/>
  <c r="AO140" i="4"/>
  <c r="Q140" i="4" s="1"/>
  <c r="Q149" i="4"/>
  <c r="AO138" i="4"/>
  <c r="Q138" i="4" s="1"/>
  <c r="AO156" i="4"/>
  <c r="AL134" i="4"/>
  <c r="AO134" i="4" s="1"/>
  <c r="AO154" i="4"/>
  <c r="AL155" i="4"/>
  <c r="AO155" i="4" s="1"/>
  <c r="AL150" i="4"/>
  <c r="AO150" i="4" s="1"/>
  <c r="Q150" i="4" s="1"/>
  <c r="Q141" i="4"/>
  <c r="AL138" i="4"/>
  <c r="AL142" i="4"/>
  <c r="AO142" i="4" s="1"/>
  <c r="AL163" i="5"/>
  <c r="AO163" i="5" s="1"/>
  <c r="AP163" i="5" s="1"/>
  <c r="AQ163" i="5" s="1"/>
  <c r="AR163" i="4" s="1"/>
  <c r="AT163" i="4" s="1"/>
  <c r="Q163" i="4" s="1"/>
  <c r="AL147" i="5"/>
  <c r="AO147" i="5" s="1"/>
  <c r="AP147" i="5" s="1"/>
  <c r="AQ147" i="5" s="1"/>
  <c r="AR147" i="4" s="1"/>
  <c r="AT147" i="4" s="1"/>
  <c r="Q147" i="4" s="1"/>
  <c r="AL159" i="5"/>
  <c r="AO159" i="5" s="1"/>
  <c r="AP159" i="5" s="1"/>
  <c r="AQ159" i="5" s="1"/>
  <c r="AR159" i="4" s="1"/>
  <c r="AT159" i="4" s="1"/>
  <c r="AO153" i="4"/>
  <c r="AO151" i="4"/>
  <c r="Q151" i="4" s="1"/>
  <c r="Q133" i="4"/>
  <c r="AL163" i="4"/>
  <c r="Q146" i="4"/>
  <c r="AO135" i="4"/>
  <c r="Q100" i="4"/>
  <c r="Q72" i="4"/>
  <c r="Q15" i="4"/>
  <c r="Q132" i="4"/>
  <c r="Q103" i="4"/>
  <c r="Q77" i="4"/>
  <c r="Q29" i="4"/>
  <c r="Q43" i="4"/>
  <c r="Q69" i="4"/>
  <c r="Q120" i="4"/>
  <c r="Q33" i="4"/>
  <c r="Q112" i="4"/>
  <c r="Q125" i="4"/>
  <c r="Q105" i="4"/>
  <c r="Q16" i="4"/>
  <c r="Q108" i="4"/>
  <c r="Q28" i="4"/>
  <c r="Q51" i="4"/>
  <c r="Q18" i="4"/>
  <c r="AL19" i="4"/>
  <c r="AL35" i="4"/>
  <c r="AL101" i="4"/>
  <c r="AL119" i="4"/>
  <c r="AL145" i="4"/>
  <c r="AL26" i="4"/>
  <c r="AL86" i="4"/>
  <c r="AL72" i="4"/>
  <c r="AL143" i="4"/>
  <c r="AL38" i="4"/>
  <c r="AL8" i="4"/>
  <c r="AL127" i="4"/>
  <c r="AL118" i="4"/>
  <c r="Q24" i="4"/>
  <c r="AL117" i="4"/>
  <c r="AL53" i="4"/>
  <c r="Q20" i="4"/>
  <c r="AL166" i="4"/>
  <c r="AL131" i="4"/>
  <c r="AL114" i="4"/>
  <c r="AL34" i="4"/>
  <c r="AL83" i="4"/>
  <c r="AL18" i="4"/>
  <c r="AL42" i="4"/>
  <c r="AL111" i="4"/>
  <c r="AL54" i="4"/>
  <c r="AL106" i="4"/>
  <c r="AL90" i="4"/>
  <c r="AL50" i="4"/>
  <c r="AL74" i="4"/>
  <c r="AL82" i="4"/>
  <c r="AL128" i="5"/>
  <c r="AL122" i="5"/>
  <c r="AL142" i="5"/>
  <c r="AO142" i="5" s="1"/>
  <c r="AP142" i="5" s="1"/>
  <c r="AQ142" i="5" s="1"/>
  <c r="AR142" i="4" s="1"/>
  <c r="AT142" i="4" s="1"/>
  <c r="AL158" i="5"/>
  <c r="AO158" i="5" s="1"/>
  <c r="AP158" i="5" s="1"/>
  <c r="AQ158" i="5" s="1"/>
  <c r="AR158" i="4" s="1"/>
  <c r="AT158" i="4" s="1"/>
  <c r="Q158" i="4" s="1"/>
  <c r="AL59" i="5"/>
  <c r="AL10" i="5"/>
  <c r="AL78" i="5"/>
  <c r="AL64" i="5"/>
  <c r="AL136" i="5"/>
  <c r="AO136" i="5" s="1"/>
  <c r="AP136" i="5" s="1"/>
  <c r="AQ136" i="5" s="1"/>
  <c r="AR136" i="4" s="1"/>
  <c r="AT136" i="4" s="1"/>
  <c r="AL100" i="5"/>
  <c r="AL165" i="5"/>
  <c r="AO165" i="5" s="1"/>
  <c r="AP165" i="5" s="1"/>
  <c r="AQ165" i="5" s="1"/>
  <c r="AR165" i="4" s="1"/>
  <c r="AT165" i="4" s="1"/>
  <c r="Q165" i="4" s="1"/>
  <c r="AL63" i="5"/>
  <c r="AL37" i="5"/>
  <c r="AL131" i="5"/>
  <c r="AL156" i="5"/>
  <c r="AO156" i="5" s="1"/>
  <c r="AP156" i="5" s="1"/>
  <c r="AQ156" i="5" s="1"/>
  <c r="AR156" i="4" s="1"/>
  <c r="AT156" i="4" s="1"/>
  <c r="AL25" i="5"/>
  <c r="AO25" i="5" s="1"/>
  <c r="AP25" i="5" s="1"/>
  <c r="AQ25" i="5" s="1"/>
  <c r="AR25" i="4" s="1"/>
  <c r="AT25" i="4" s="1"/>
  <c r="Q25" i="4" s="1"/>
  <c r="AL56" i="5"/>
  <c r="AL93" i="5"/>
  <c r="AL31" i="5"/>
  <c r="AL80" i="5"/>
  <c r="AL153" i="5"/>
  <c r="AO153" i="5" s="1"/>
  <c r="AP153" i="5" s="1"/>
  <c r="AQ153" i="5" s="1"/>
  <c r="AR153" i="4" s="1"/>
  <c r="AT153" i="4" s="1"/>
  <c r="AL160" i="5"/>
  <c r="AO160" i="5" s="1"/>
  <c r="AP160" i="5" s="1"/>
  <c r="AQ160" i="5" s="1"/>
  <c r="AR160" i="4" s="1"/>
  <c r="AT160" i="4" s="1"/>
  <c r="AL126" i="5"/>
  <c r="AL111" i="5"/>
  <c r="AL104" i="5"/>
  <c r="AL73" i="5"/>
  <c r="AL34" i="5"/>
  <c r="AL48" i="5"/>
  <c r="AL47" i="5"/>
  <c r="AL123" i="5"/>
  <c r="AL148" i="5"/>
  <c r="AO148" i="5" s="1"/>
  <c r="AP148" i="5" s="1"/>
  <c r="AQ148" i="5" s="1"/>
  <c r="AR148" i="4" s="1"/>
  <c r="AT148" i="4" s="1"/>
  <c r="Q148" i="4" s="1"/>
  <c r="AL166" i="5"/>
  <c r="AO166" i="5" s="1"/>
  <c r="AP166" i="5" s="1"/>
  <c r="AQ166" i="5" s="1"/>
  <c r="AR166" i="4" s="1"/>
  <c r="AT166" i="4" s="1"/>
  <c r="Q166" i="4" s="1"/>
  <c r="AL162" i="5"/>
  <c r="AO162" i="5" s="1"/>
  <c r="AP162" i="5" s="1"/>
  <c r="AQ162" i="5" s="1"/>
  <c r="AR162" i="4" s="1"/>
  <c r="AT162" i="4" s="1"/>
  <c r="Q162" i="4" s="1"/>
  <c r="AL97" i="5"/>
  <c r="AO97" i="5" s="1"/>
  <c r="AP97" i="5" s="1"/>
  <c r="AQ97" i="5" s="1"/>
  <c r="AR97" i="4" s="1"/>
  <c r="AT97" i="4" s="1"/>
  <c r="AL105" i="5"/>
  <c r="AL161" i="5"/>
  <c r="AO161" i="5" s="1"/>
  <c r="AP161" i="5" s="1"/>
  <c r="AQ161" i="5" s="1"/>
  <c r="AR161" i="4" s="1"/>
  <c r="AT161" i="4" s="1"/>
  <c r="AL13" i="5"/>
  <c r="AL77" i="5"/>
  <c r="AL81" i="5"/>
  <c r="AL72" i="5"/>
  <c r="AL143" i="5"/>
  <c r="AO143" i="5" s="1"/>
  <c r="AP143" i="5" s="1"/>
  <c r="AQ143" i="5" s="1"/>
  <c r="AR143" i="4" s="1"/>
  <c r="AT143" i="4" s="1"/>
  <c r="AL157" i="5"/>
  <c r="AO157" i="5" s="1"/>
  <c r="AP157" i="5" s="1"/>
  <c r="AQ157" i="5" s="1"/>
  <c r="AR157" i="4" s="1"/>
  <c r="AT157" i="4" s="1"/>
  <c r="AL120" i="5"/>
  <c r="AL164" i="5"/>
  <c r="AO164" i="5" s="1"/>
  <c r="AP164" i="5" s="1"/>
  <c r="AQ164" i="5" s="1"/>
  <c r="AR164" i="4" s="1"/>
  <c r="AT164" i="4" s="1"/>
  <c r="Q164" i="4" s="1"/>
  <c r="AL108" i="5"/>
  <c r="AL55" i="5"/>
  <c r="AL113" i="5"/>
  <c r="AL76" i="5"/>
  <c r="AL51" i="5"/>
  <c r="AL52" i="5"/>
  <c r="AL89" i="5"/>
  <c r="AL109" i="5"/>
  <c r="AL112" i="5"/>
  <c r="AL154" i="5"/>
  <c r="AO154" i="5" s="1"/>
  <c r="AP154" i="5" s="1"/>
  <c r="AQ154" i="5" s="1"/>
  <c r="AR154" i="4" s="1"/>
  <c r="AT154" i="4" s="1"/>
  <c r="AL40" i="5"/>
  <c r="AL44" i="5"/>
  <c r="AL5" i="5"/>
  <c r="AL39" i="5"/>
  <c r="AL116" i="5"/>
  <c r="AL79" i="5"/>
  <c r="AL135" i="5"/>
  <c r="AO135" i="5" s="1"/>
  <c r="AP135" i="5" s="1"/>
  <c r="AQ135" i="5" s="1"/>
  <c r="AR135" i="4" s="1"/>
  <c r="AT135" i="4" s="1"/>
  <c r="AL22" i="5"/>
  <c r="AO22" i="5" s="1"/>
  <c r="AP22" i="5" s="1"/>
  <c r="AQ22" i="5" s="1"/>
  <c r="AR22" i="4" s="1"/>
  <c r="AT22" i="4" s="1"/>
  <c r="AL60" i="5"/>
  <c r="AL18" i="5"/>
  <c r="AL101" i="5"/>
  <c r="AL125" i="5"/>
  <c r="AL84" i="5"/>
  <c r="AL85" i="5"/>
  <c r="AL87" i="5"/>
  <c r="AL152" i="5"/>
  <c r="AO152" i="5" s="1"/>
  <c r="AP152" i="5" s="1"/>
  <c r="AQ152" i="5" s="1"/>
  <c r="AR152" i="4" s="1"/>
  <c r="AT152" i="4" s="1"/>
  <c r="AL38" i="5"/>
  <c r="AL43" i="5"/>
  <c r="AL71" i="5"/>
  <c r="AL145" i="5"/>
  <c r="AO145" i="5" s="1"/>
  <c r="AP145" i="5" s="1"/>
  <c r="AQ145" i="5" s="1"/>
  <c r="AR145" i="4" s="1"/>
  <c r="AT145" i="4" s="1"/>
  <c r="Q145" i="4" s="1"/>
  <c r="AL127" i="5"/>
  <c r="AL35" i="5"/>
  <c r="AL124" i="5"/>
  <c r="AL16" i="5"/>
  <c r="AL21" i="5"/>
  <c r="AO21" i="5" s="1"/>
  <c r="AP21" i="5" s="1"/>
  <c r="AQ21" i="5" s="1"/>
  <c r="AR21" i="4" s="1"/>
  <c r="AT21" i="4" s="1"/>
  <c r="AL134" i="5"/>
  <c r="AO134" i="5" s="1"/>
  <c r="AP134" i="5" s="1"/>
  <c r="AQ134" i="5" s="1"/>
  <c r="AR134" i="4" s="1"/>
  <c r="AT134" i="4" s="1"/>
  <c r="AL32" i="5"/>
  <c r="AL69" i="5"/>
  <c r="AL103" i="5"/>
  <c r="AL119" i="5"/>
  <c r="AL94" i="5"/>
  <c r="AL92" i="5"/>
  <c r="AL132" i="5"/>
  <c r="AL159" i="4"/>
  <c r="AL98" i="4"/>
  <c r="AL51" i="4"/>
  <c r="AL75" i="4"/>
  <c r="AH14" i="4"/>
  <c r="AL14" i="4" s="1"/>
  <c r="AL7" i="4"/>
  <c r="AL79" i="4"/>
  <c r="AL102" i="4"/>
  <c r="AG15" i="4"/>
  <c r="AL15" i="4" s="1"/>
  <c r="AL130" i="4"/>
  <c r="AL67" i="4"/>
  <c r="AL63" i="4"/>
  <c r="AO63" i="4" s="1"/>
  <c r="Q63" i="4" s="1"/>
  <c r="AL148" i="4"/>
  <c r="AL43" i="4"/>
  <c r="AL48" i="4"/>
  <c r="AO48" i="4" s="1"/>
  <c r="Q48" i="4" s="1"/>
  <c r="AL59" i="4"/>
  <c r="AL147" i="4"/>
  <c r="AL31" i="4"/>
  <c r="AO31" i="4" s="1"/>
  <c r="Q31" i="4" s="1"/>
  <c r="AG122" i="4"/>
  <c r="AL122" i="4" s="1"/>
  <c r="AL16" i="4"/>
  <c r="AL11" i="4"/>
  <c r="AL47" i="4"/>
  <c r="AH99" i="4"/>
  <c r="AL99" i="4" s="1"/>
  <c r="AL22" i="4"/>
  <c r="AL66" i="4"/>
  <c r="AL40" i="4"/>
  <c r="Q155" i="4" l="1"/>
  <c r="Q161" i="4"/>
  <c r="Q21" i="4"/>
  <c r="AO99" i="4"/>
  <c r="Q99" i="4" s="1"/>
  <c r="AO22" i="4"/>
  <c r="Q22" i="4" s="1"/>
  <c r="Q97" i="4"/>
  <c r="AO98" i="4"/>
  <c r="Q98" i="4" s="1"/>
  <c r="Q142" i="4"/>
  <c r="AO159" i="4"/>
  <c r="Q159" i="4" s="1"/>
  <c r="AO143" i="4"/>
  <c r="Q143" i="4" s="1"/>
  <c r="Q156" i="4"/>
  <c r="Q154" i="4"/>
  <c r="Q160" i="4"/>
  <c r="Q153" i="4"/>
  <c r="Q135" i="4"/>
  <c r="Q152" i="4"/>
  <c r="Q134" i="4"/>
  <c r="Q136" i="4"/>
  <c r="Q157" i="4"/>
</calcChain>
</file>

<file path=xl/sharedStrings.xml><?xml version="1.0" encoding="utf-8"?>
<sst xmlns="http://schemas.openxmlformats.org/spreadsheetml/2006/main" count="1409" uniqueCount="513">
  <si>
    <t>S</t>
  </si>
  <si>
    <t>Arena</t>
  </si>
  <si>
    <t>R_arena effective</t>
  </si>
  <si>
    <t>r_range_effective</t>
  </si>
  <si>
    <t>ro</t>
  </si>
  <si>
    <t>Bracket_1</t>
  </si>
  <si>
    <t>Bracket_2</t>
  </si>
  <si>
    <t>Bracket_3</t>
  </si>
  <si>
    <t>term_1</t>
  </si>
  <si>
    <t>term_2</t>
  </si>
  <si>
    <t>term_3</t>
  </si>
  <si>
    <t>FAE_stred</t>
  </si>
  <si>
    <t>FAE_min</t>
  </si>
  <si>
    <t>FAE_max</t>
  </si>
  <si>
    <t>area_of_saturation</t>
  </si>
  <si>
    <t>area_min</t>
  </si>
  <si>
    <t>S_tot</t>
  </si>
  <si>
    <t>BA plants</t>
  </si>
  <si>
    <t>SD plants</t>
  </si>
  <si>
    <t>SD birds</t>
  </si>
  <si>
    <t>MS birds</t>
  </si>
  <si>
    <t>NY II birds</t>
  </si>
  <si>
    <t>BA II birds</t>
  </si>
  <si>
    <t>NY I birds</t>
  </si>
  <si>
    <t>BA I birds</t>
  </si>
  <si>
    <t>BA butterfl ies</t>
  </si>
  <si>
    <t>HOL I plants</t>
  </si>
  <si>
    <t>HOL II plants</t>
  </si>
  <si>
    <t>Dataset_Name</t>
  </si>
  <si>
    <t>Point</t>
  </si>
  <si>
    <t>sigma</t>
  </si>
  <si>
    <t>sigma*</t>
  </si>
  <si>
    <t>S*</t>
  </si>
  <si>
    <t>S**</t>
  </si>
  <si>
    <t>S(a_mean)_tableted</t>
  </si>
  <si>
    <t>a_mean_[km2]</t>
  </si>
  <si>
    <t>d</t>
  </si>
  <si>
    <t>R_arena</t>
  </si>
  <si>
    <t>r_range</t>
  </si>
  <si>
    <t>FAE_per_species</t>
  </si>
  <si>
    <t>FAEtot</t>
  </si>
  <si>
    <t>FAE'tot</t>
  </si>
  <si>
    <t>FAE'tot(a_mean)</t>
  </si>
  <si>
    <t>FAE_per_species (a_mean)</t>
  </si>
  <si>
    <t>FAEtot(a_mean)</t>
  </si>
  <si>
    <t>S'(1)</t>
  </si>
  <si>
    <t>Taxon</t>
  </si>
  <si>
    <t>plants</t>
  </si>
  <si>
    <t>birds</t>
  </si>
  <si>
    <t>buterflies</t>
  </si>
  <si>
    <t>Source</t>
  </si>
  <si>
    <t>Lazarina et al. 2013</t>
  </si>
  <si>
    <t>Lazarina et al. 2014</t>
  </si>
  <si>
    <t>Lazarina et al. 2015</t>
  </si>
  <si>
    <t>Lazarina et al. 2016</t>
  </si>
  <si>
    <t>Lazarina et al. 2017</t>
  </si>
  <si>
    <t>Lazarina et al. 2018</t>
  </si>
  <si>
    <t>Lazarina et al. 2019</t>
  </si>
  <si>
    <t>Lazarina et al. 2020</t>
  </si>
  <si>
    <t>Lazarina et al. 2021</t>
  </si>
  <si>
    <t>Lazarina et al. 2022</t>
  </si>
  <si>
    <t>Lazarina et al. 2023</t>
  </si>
  <si>
    <t>Lazarina et al. 2024</t>
  </si>
  <si>
    <t>Lazarina et al. 2025</t>
  </si>
  <si>
    <t>Lazarina et al. 2026</t>
  </si>
  <si>
    <t>Lazarina et al. 2027</t>
  </si>
  <si>
    <t>Lazarina et al. 2028</t>
  </si>
  <si>
    <t>Lazarina et al. 2029</t>
  </si>
  <si>
    <t>Lazarina et al. 2030</t>
  </si>
  <si>
    <t>Lazarina et al. 2031</t>
  </si>
  <si>
    <t>Lazarina et al. 2032</t>
  </si>
  <si>
    <t>Lazarina et al. 2033</t>
  </si>
  <si>
    <t>Lazarina et al. 2034</t>
  </si>
  <si>
    <t>Lazarina et al. 2035</t>
  </si>
  <si>
    <t>Lazarina et al. 2036</t>
  </si>
  <si>
    <t>Lazarina et al. 2037</t>
  </si>
  <si>
    <t>Lazarina et al. 2038</t>
  </si>
  <si>
    <t>Lazarina et al. 2039</t>
  </si>
  <si>
    <t>Lazarina et al. 2040</t>
  </si>
  <si>
    <t>Lazarina et al. 2041</t>
  </si>
  <si>
    <t>Lazarina et al. 2042</t>
  </si>
  <si>
    <t>Lazarina et al. 2043</t>
  </si>
  <si>
    <t>Lazarina et al. 2044</t>
  </si>
  <si>
    <t>Lazarina et al. 2045</t>
  </si>
  <si>
    <t>Lazarina et al. 2046</t>
  </si>
  <si>
    <t>Lazarina et al. 2047</t>
  </si>
  <si>
    <t>Lazarina et al. 2048</t>
  </si>
  <si>
    <t>Lazarina et al. 2049</t>
  </si>
  <si>
    <t>Lazarina et al. 2050</t>
  </si>
  <si>
    <t>Lazarina et al. 2051</t>
  </si>
  <si>
    <t>Lazarina et al. 2052</t>
  </si>
  <si>
    <t>Lazarina et al. 2053</t>
  </si>
  <si>
    <t>Lazarina et al. 2054</t>
  </si>
  <si>
    <t>Lazarina et al. 2055</t>
  </si>
  <si>
    <t>Lazarina et al. 2056</t>
  </si>
  <si>
    <t>Lazarina et al. 2057</t>
  </si>
  <si>
    <t>Lazarina et al. 2058</t>
  </si>
  <si>
    <t>Lazarina et al. 2059</t>
  </si>
  <si>
    <t>Lazarina et al. 2060</t>
  </si>
  <si>
    <t>Lazarina et al. 2061</t>
  </si>
  <si>
    <t>Lazarina et al. 2062</t>
  </si>
  <si>
    <t>Lazarina et al. 2063</t>
  </si>
  <si>
    <t>Lazarina et al. 2064</t>
  </si>
  <si>
    <t>Lazarina et al. 2065</t>
  </si>
  <si>
    <t>Lazarina et al. 2066</t>
  </si>
  <si>
    <t>Lazarina et al. 2067</t>
  </si>
  <si>
    <t>Lazarina et al. 2068</t>
  </si>
  <si>
    <t>Lazarina et al. 2069</t>
  </si>
  <si>
    <t>Lazarina et al. 2070</t>
  </si>
  <si>
    <t>Lazarina et al. 2071</t>
  </si>
  <si>
    <t>Lazarina et al. 2072</t>
  </si>
  <si>
    <t>Lazarina et al. 2073</t>
  </si>
  <si>
    <t>Lazarina et al. 2074</t>
  </si>
  <si>
    <t>Lazarina et al. 2075</t>
  </si>
  <si>
    <t>Lazarina et al. 2076</t>
  </si>
  <si>
    <t>Lazarina et al. 2077</t>
  </si>
  <si>
    <t>Lazarina et al. 2078</t>
  </si>
  <si>
    <t>Lazarina et al. 2079</t>
  </si>
  <si>
    <t>Lazarina et al. 2080</t>
  </si>
  <si>
    <t>Lazarina et al. 2081</t>
  </si>
  <si>
    <t>Lazarina et al. 2082</t>
  </si>
  <si>
    <t>Lazarina et al. 2083</t>
  </si>
  <si>
    <t>Lazarina et al. 2084</t>
  </si>
  <si>
    <t>Lazarina et al. 2085</t>
  </si>
  <si>
    <t>Lazarina et al. 2086</t>
  </si>
  <si>
    <t>Lazarina et al. 2087</t>
  </si>
  <si>
    <t>Lazarina et al. 2088</t>
  </si>
  <si>
    <t>Lazarina et al. 2089</t>
  </si>
  <si>
    <t>Lazarina et al. 2090</t>
  </si>
  <si>
    <t>Lazarina et al. 2091</t>
  </si>
  <si>
    <t>Lazarina et al. 2092</t>
  </si>
  <si>
    <t>Lazarina et al. 2093</t>
  </si>
  <si>
    <t>Lazarina et al. 2094</t>
  </si>
  <si>
    <t>Lazarina et al. 2095</t>
  </si>
  <si>
    <t>Lazarina et al. 2096</t>
  </si>
  <si>
    <t>Lazarina et al. 2097</t>
  </si>
  <si>
    <t>Lazarina et al. 2098</t>
  </si>
  <si>
    <t>Lazarina et al. 2099</t>
  </si>
  <si>
    <t>Lazarina et al. 2100</t>
  </si>
  <si>
    <t>Lazarina et al. 2101</t>
  </si>
  <si>
    <t>Lazarina et al. 2102</t>
  </si>
  <si>
    <t>Lazarina et al. 2103</t>
  </si>
  <si>
    <t>Lazarina et al. 2104</t>
  </si>
  <si>
    <t>Lazarina et al. 2105</t>
  </si>
  <si>
    <t>Lazarina et al. 2106</t>
  </si>
  <si>
    <t>Lazarina et al. 2107</t>
  </si>
  <si>
    <t>Lazarina et al. 2108</t>
  </si>
  <si>
    <t>Lazarina et al. 2109</t>
  </si>
  <si>
    <t>Lazarina et al. 2110</t>
  </si>
  <si>
    <t>Lazarina et al. 2111</t>
  </si>
  <si>
    <t>Lazarina et al. 2112</t>
  </si>
  <si>
    <t>Lazarina et al. 2113</t>
  </si>
  <si>
    <t>Lazarina et al. 2114</t>
  </si>
  <si>
    <t>Lazarina et al. 2115</t>
  </si>
  <si>
    <t>Lazarina et al. 2116</t>
  </si>
  <si>
    <t>Lazarina et al. 2117</t>
  </si>
  <si>
    <t>Lazarina et al. 2118</t>
  </si>
  <si>
    <t>Lazarina et al. 2119</t>
  </si>
  <si>
    <t>Lazarina et al. 2120</t>
  </si>
  <si>
    <t>Lazarina et al. 2121</t>
  </si>
  <si>
    <t>Lazarina et al. 2122</t>
  </si>
  <si>
    <t>Lazarina et al. 2123</t>
  </si>
  <si>
    <t>Lazarina et al. 2124</t>
  </si>
  <si>
    <t>Lazarina et al. 2125</t>
  </si>
  <si>
    <t>Lazarina et al. 2126</t>
  </si>
  <si>
    <t>Lazarina et al. 2127</t>
  </si>
  <si>
    <t>Lazarina et al. 2128</t>
  </si>
  <si>
    <t>Lazarina et al. 2129</t>
  </si>
  <si>
    <t>Lazarina et al. 2130</t>
  </si>
  <si>
    <t>Lazarina et al. 2131</t>
  </si>
  <si>
    <t>Lazarina et al. 2132</t>
  </si>
  <si>
    <t>Lazarina et al. 2133</t>
  </si>
  <si>
    <t>Lazarina et al. 2134</t>
  </si>
  <si>
    <t>Lazarina et al. 2135</t>
  </si>
  <si>
    <t>Lazarina et al. 2136</t>
  </si>
  <si>
    <t>Lazarina et al. 2137</t>
  </si>
  <si>
    <t>Lazarina et al. 2138</t>
  </si>
  <si>
    <t>Lazarina et al. 2139</t>
  </si>
  <si>
    <t>Lazarina et al. 2140</t>
  </si>
  <si>
    <t>Lazarina et al. 2141</t>
  </si>
  <si>
    <t>Lazarina et al. 2142</t>
  </si>
  <si>
    <t>Lazarina et al. 2143</t>
  </si>
  <si>
    <t>Lazarina et al. 2144</t>
  </si>
  <si>
    <t>Lazarina et al. 2145</t>
  </si>
  <si>
    <t>Lazarina et al. 2146</t>
  </si>
  <si>
    <t>Lazarina et al. 2147</t>
  </si>
  <si>
    <t>Lazarina et al. 2148</t>
  </si>
  <si>
    <t>Lazarina et al. 2149</t>
  </si>
  <si>
    <t>Lazarina et al. 2150</t>
  </si>
  <si>
    <t>Lazarina et al. 2151</t>
  </si>
  <si>
    <t>Lazarina et al. 2152</t>
  </si>
  <si>
    <t>Lazarina et al. 2153</t>
  </si>
  <si>
    <t>Lazarina et al. 2154</t>
  </si>
  <si>
    <t>Lazarina et al. 2155</t>
  </si>
  <si>
    <t>Lazarina et al. 2156</t>
  </si>
  <si>
    <t>Lazarina et al. 2157</t>
  </si>
  <si>
    <t>Lazarina et al. 2158</t>
  </si>
  <si>
    <t>Lazarina et al. 2159</t>
  </si>
  <si>
    <t>Lazarina et al. 2160</t>
  </si>
  <si>
    <t>Lazarina et al. 2161</t>
  </si>
  <si>
    <t>Lazarina et al. 2162</t>
  </si>
  <si>
    <t>Lazarina et al. 2163</t>
  </si>
  <si>
    <t>Lazarina et al. 2164</t>
  </si>
  <si>
    <t>Lazarina et al. 2165</t>
  </si>
  <si>
    <t>Lazarina et al. 2166</t>
  </si>
  <si>
    <t>Lazarina et al. 2167</t>
  </si>
  <si>
    <t>Lazarina et al. 2168</t>
  </si>
  <si>
    <t>Lazarina et al. 2169</t>
  </si>
  <si>
    <t>Lazarina et al. 2170</t>
  </si>
  <si>
    <t>Lazarina et al. 2171</t>
  </si>
  <si>
    <t>Lazarina et al. 2172</t>
  </si>
  <si>
    <t>Lazarina et al. 2173</t>
  </si>
  <si>
    <t>Lazarina et al. 2174</t>
  </si>
  <si>
    <t>Lazarina et al. 2175</t>
  </si>
  <si>
    <t>Lazarina et al. 2176</t>
  </si>
  <si>
    <t>Lazarina et al. 2177</t>
  </si>
  <si>
    <t>Amphibians</t>
  </si>
  <si>
    <t>Africa</t>
  </si>
  <si>
    <t>Eurasia</t>
  </si>
  <si>
    <t>North America</t>
  </si>
  <si>
    <t>South America</t>
  </si>
  <si>
    <t>Australia</t>
  </si>
  <si>
    <t>Birds</t>
  </si>
  <si>
    <t>Mammals</t>
  </si>
  <si>
    <t>Storch et al. 2012</t>
  </si>
  <si>
    <t>Storch et al. 2013</t>
  </si>
  <si>
    <t>Storch et al. 2014</t>
  </si>
  <si>
    <t>Storch et al. 2015</t>
  </si>
  <si>
    <t>Storch et al. 2016</t>
  </si>
  <si>
    <t>Storch et al. 2017</t>
  </si>
  <si>
    <t>Storch et al. 2018</t>
  </si>
  <si>
    <t>Storch et al. 2019</t>
  </si>
  <si>
    <t>Storch et al. 2020</t>
  </si>
  <si>
    <t>Storch et al. 2021</t>
  </si>
  <si>
    <t>Storch et al. 2022</t>
  </si>
  <si>
    <t>Storch et al. 2023</t>
  </si>
  <si>
    <t>Storch et al. 2024</t>
  </si>
  <si>
    <t>Storch et al. 2025</t>
  </si>
  <si>
    <t>Storch et al. 2026</t>
  </si>
  <si>
    <t>Storch et al. 2027</t>
  </si>
  <si>
    <t>Storch et al. 2028</t>
  </si>
  <si>
    <t>Storch et al. 2029</t>
  </si>
  <si>
    <t>Storch et al. 2030</t>
  </si>
  <si>
    <t>Storch et al. 2031</t>
  </si>
  <si>
    <t>Storch et al. 2032</t>
  </si>
  <si>
    <t>Storch et al. 2033</t>
  </si>
  <si>
    <t>Storch et al. 2034</t>
  </si>
  <si>
    <t>Storch et al. 2035</t>
  </si>
  <si>
    <t>Storch et al. 2036</t>
  </si>
  <si>
    <t>Storch et al. 2037</t>
  </si>
  <si>
    <t>Storch et al. 2038</t>
  </si>
  <si>
    <t>Storch et al. 2039</t>
  </si>
  <si>
    <t>Storch et al. 2040</t>
  </si>
  <si>
    <t>Storch et al. 2041</t>
  </si>
  <si>
    <t>Storch et al. 2042</t>
  </si>
  <si>
    <t>Storch et al. 2043</t>
  </si>
  <si>
    <t>Storch et al. 2044</t>
  </si>
  <si>
    <t>Storch et al. 2045</t>
  </si>
  <si>
    <t>Storch et al. 2046</t>
  </si>
  <si>
    <t>Storch et al. 2047</t>
  </si>
  <si>
    <t>Storch et al. 2048</t>
  </si>
  <si>
    <t>Storch et al. 2049</t>
  </si>
  <si>
    <t>Storch et al. 2050</t>
  </si>
  <si>
    <t>Storch et al. 2051</t>
  </si>
  <si>
    <t>Storch et al. 2052</t>
  </si>
  <si>
    <t>Storch et al. 2053</t>
  </si>
  <si>
    <t>Storch et al. 2054</t>
  </si>
  <si>
    <t>Storch et al. 2055</t>
  </si>
  <si>
    <t>Storch et al. 2056</t>
  </si>
  <si>
    <t>Storch et al. 2057</t>
  </si>
  <si>
    <t>Storch et al. 2058</t>
  </si>
  <si>
    <t>Storch et al. 2059</t>
  </si>
  <si>
    <t>Storch et al. 2060</t>
  </si>
  <si>
    <t>Storch et al. 2061</t>
  </si>
  <si>
    <t>Storch et al. 2062</t>
  </si>
  <si>
    <t>Storch et al. 2063</t>
  </si>
  <si>
    <t>Storch et al. 2064</t>
  </si>
  <si>
    <t>Storch et al. 2065</t>
  </si>
  <si>
    <t>Storch et al. 2066</t>
  </si>
  <si>
    <t>Storch et al. 2067</t>
  </si>
  <si>
    <t>Storch et al. 2068</t>
  </si>
  <si>
    <t>Storch et al. 2069</t>
  </si>
  <si>
    <t>Storch et al. 2070</t>
  </si>
  <si>
    <t>Storch et al. 2071</t>
  </si>
  <si>
    <t>Storch et al. 2072</t>
  </si>
  <si>
    <t>Storch et al. 2073</t>
  </si>
  <si>
    <t>Storch et al. 2074</t>
  </si>
  <si>
    <t>Storch et al. 2075</t>
  </si>
  <si>
    <t>Storch et al. 2076</t>
  </si>
  <si>
    <t>Storch et al. 2077</t>
  </si>
  <si>
    <t>Storch et al. 2078</t>
  </si>
  <si>
    <t>Storch et al. 2079</t>
  </si>
  <si>
    <t>Storch et al. 2080</t>
  </si>
  <si>
    <t>Storch et al. 2081</t>
  </si>
  <si>
    <t>Storch et al. 2082</t>
  </si>
  <si>
    <t>Storch et al. 2083</t>
  </si>
  <si>
    <t>Storch et al. 2084</t>
  </si>
  <si>
    <t>Storch et al. 2085</t>
  </si>
  <si>
    <t>Storch et al. 2086</t>
  </si>
  <si>
    <t>Storch et al. 2087</t>
  </si>
  <si>
    <t>Storch et al. 2088</t>
  </si>
  <si>
    <t>Storch et al. 2089</t>
  </si>
  <si>
    <t>Storch et al. 2090</t>
  </si>
  <si>
    <t>Storch et al. 2091</t>
  </si>
  <si>
    <t>Storch et al. 2092</t>
  </si>
  <si>
    <t>Storch et al. 2093</t>
  </si>
  <si>
    <t>Storch et al. 2094</t>
  </si>
  <si>
    <t>Storch et al. 2095</t>
  </si>
  <si>
    <t>Storch et al. 2096</t>
  </si>
  <si>
    <t>Storch et al. 2097</t>
  </si>
  <si>
    <t>Storch et al. 2098</t>
  </si>
  <si>
    <t>Storch et al. 2099</t>
  </si>
  <si>
    <t>Storch et al. 2100</t>
  </si>
  <si>
    <t>Storch et al. 2101</t>
  </si>
  <si>
    <t>Storch et al. 2102</t>
  </si>
  <si>
    <t>Storch et al. 2103</t>
  </si>
  <si>
    <t>Storch et al. 2104</t>
  </si>
  <si>
    <t>Storch et al. 2105</t>
  </si>
  <si>
    <t>Storch et al. 2106</t>
  </si>
  <si>
    <t>Storch et al. 2107</t>
  </si>
  <si>
    <t>Storch et al. 2108</t>
  </si>
  <si>
    <t>Storch et al. 2109</t>
  </si>
  <si>
    <t>Storch et al. 2110</t>
  </si>
  <si>
    <t>Storch et al. 2111</t>
  </si>
  <si>
    <t>Storch et al. 2112</t>
  </si>
  <si>
    <t>Storch et al. 2113</t>
  </si>
  <si>
    <t>Storch et al. 2114</t>
  </si>
  <si>
    <t>Storch et al. 2115</t>
  </si>
  <si>
    <t>Storch et al. 2116</t>
  </si>
  <si>
    <t>Storch et al. 2117</t>
  </si>
  <si>
    <t>Storch et al. 2118</t>
  </si>
  <si>
    <t>Storch et al. 2119</t>
  </si>
  <si>
    <t>Storch et al. 2120</t>
  </si>
  <si>
    <t>Storch et al. 2121</t>
  </si>
  <si>
    <t>Storch et al. 2122</t>
  </si>
  <si>
    <t>Storch et al. 2123</t>
  </si>
  <si>
    <t>Storch et al. 2124</t>
  </si>
  <si>
    <t>Storch et al. 2125</t>
  </si>
  <si>
    <t>Storch et al. 2126</t>
  </si>
  <si>
    <t>Storch et al. 2127</t>
  </si>
  <si>
    <t>Storch et al. 2128</t>
  </si>
  <si>
    <t>Storch et al. 2129</t>
  </si>
  <si>
    <t>Storch et al. 2130</t>
  </si>
  <si>
    <t>Storch et al. 2131</t>
  </si>
  <si>
    <t>Storch et al. 2132</t>
  </si>
  <si>
    <t>Storch et al. 2133</t>
  </si>
  <si>
    <t>Storch et al. 2134</t>
  </si>
  <si>
    <t>Storch et al. 2135</t>
  </si>
  <si>
    <t>Storch et al. 2136</t>
  </si>
  <si>
    <t>Storch et al. 2137</t>
  </si>
  <si>
    <t>Storch et al. 2138</t>
  </si>
  <si>
    <t>Storch et al. 2139</t>
  </si>
  <si>
    <t>Storch et al. 2140</t>
  </si>
  <si>
    <t>Storch et al. 2141</t>
  </si>
  <si>
    <t>Storch et al. 2142</t>
  </si>
  <si>
    <t>Storch et al. 2143</t>
  </si>
  <si>
    <t>Storch et al. 2144</t>
  </si>
  <si>
    <t>Storch et al. 2145</t>
  </si>
  <si>
    <t>Storch et al. 2146</t>
  </si>
  <si>
    <t>Storch et al. 2147</t>
  </si>
  <si>
    <t>Storch et al. 2148</t>
  </si>
  <si>
    <t>Storch et al. 2149</t>
  </si>
  <si>
    <t>Storch et al. 2150</t>
  </si>
  <si>
    <t>Storch et al. 2151</t>
  </si>
  <si>
    <t>Storch et al. 2152</t>
  </si>
  <si>
    <t>Storch et al. 2153</t>
  </si>
  <si>
    <t>Storch et al. 2154</t>
  </si>
  <si>
    <t>Storch et al. 2155</t>
  </si>
  <si>
    <t>Storch et al. 2156</t>
  </si>
  <si>
    <t>Storch et al. 2157</t>
  </si>
  <si>
    <t>Storch et al. 2158</t>
  </si>
  <si>
    <t>Storch et al. 2159</t>
  </si>
  <si>
    <t>Storch et al. 2160</t>
  </si>
  <si>
    <t>Storch et al. 2161</t>
  </si>
  <si>
    <t>Storch et al. 2162</t>
  </si>
  <si>
    <t>Storch et al. 2163</t>
  </si>
  <si>
    <t>Storch et al. 2164</t>
  </si>
  <si>
    <t>Storch et al. 2165</t>
  </si>
  <si>
    <t>Storch et al. 2166</t>
  </si>
  <si>
    <t>Storch et al. 2167</t>
  </si>
  <si>
    <t>Storch et al. 2168</t>
  </si>
  <si>
    <t>Storch et al. 2169</t>
  </si>
  <si>
    <t>Storch et al. 2170</t>
  </si>
  <si>
    <t>Storch et al. 2171</t>
  </si>
  <si>
    <t>Storch et al. 2172</t>
  </si>
  <si>
    <t>Storch et al. 2173</t>
  </si>
  <si>
    <t>Storch et al. 2174</t>
  </si>
  <si>
    <t>Storch et al. 2175</t>
  </si>
  <si>
    <t>Storch et al. 2176</t>
  </si>
  <si>
    <t>Storch et al. 2177</t>
  </si>
  <si>
    <t>Storch et al. 2178</t>
  </si>
  <si>
    <t>Storch et al. 2179</t>
  </si>
  <si>
    <t>Storch et al. 2180</t>
  </si>
  <si>
    <t>Storch et al. 2181</t>
  </si>
  <si>
    <t>Storch et al. 2182</t>
  </si>
  <si>
    <t>Storch et al. 2183</t>
  </si>
  <si>
    <t>Storch et al. 2184</t>
  </si>
  <si>
    <t>Storch et al. 2185</t>
  </si>
  <si>
    <t>Storch et al. 2186</t>
  </si>
  <si>
    <t>Storch et al. 2187</t>
  </si>
  <si>
    <t>Storch et al. 2188</t>
  </si>
  <si>
    <t>Storch et al. 2189</t>
  </si>
  <si>
    <t>Storch et al. 2190</t>
  </si>
  <si>
    <t>Storch et al. 2191</t>
  </si>
  <si>
    <t>Storch et al. 2192</t>
  </si>
  <si>
    <t>Storch et al. 2193</t>
  </si>
  <si>
    <t>Storch et al. 2194</t>
  </si>
  <si>
    <t>Storch et al. 2195</t>
  </si>
  <si>
    <t>Storch et al. 2196</t>
  </si>
  <si>
    <t>Storch et al. 2197</t>
  </si>
  <si>
    <t>Storch et al. 2198</t>
  </si>
  <si>
    <t>Storch et al. 2199</t>
  </si>
  <si>
    <t>Storch et al. 2200</t>
  </si>
  <si>
    <t>Storch et al. 2201</t>
  </si>
  <si>
    <t>Storch et al. 2202</t>
  </si>
  <si>
    <t>Storch et al. 2203</t>
  </si>
  <si>
    <t>Storch et al. 2204</t>
  </si>
  <si>
    <t>Storch et al. 2205</t>
  </si>
  <si>
    <t>Storch et al. 2206</t>
  </si>
  <si>
    <t>Storch et al. 2207</t>
  </si>
  <si>
    <t>Storch et al. 2208</t>
  </si>
  <si>
    <t>Storch et al. 2209</t>
  </si>
  <si>
    <t>Storch et al. 2210</t>
  </si>
  <si>
    <t>Storch et al. 2211</t>
  </si>
  <si>
    <t>Storch et al. 2212</t>
  </si>
  <si>
    <t>Storch et al. 2213</t>
  </si>
  <si>
    <t>Storch et al. 2214</t>
  </si>
  <si>
    <t>Storch et al. 2215</t>
  </si>
  <si>
    <t>Storch et al. 2216</t>
  </si>
  <si>
    <t>Storch et al. 2217</t>
  </si>
  <si>
    <t>Storch et al. 2218</t>
  </si>
  <si>
    <t>Storch et al. 2219</t>
  </si>
  <si>
    <t>Storch et al. 2220</t>
  </si>
  <si>
    <t>Storch et al. 2221</t>
  </si>
  <si>
    <t>Storch et al. 2222</t>
  </si>
  <si>
    <t>Storch et al. 2223</t>
  </si>
  <si>
    <t>Storch et al. 2224</t>
  </si>
  <si>
    <t>Storch et al. 2225</t>
  </si>
  <si>
    <t>Storch et al. 2226</t>
  </si>
  <si>
    <t>Storch et al. 2227</t>
  </si>
  <si>
    <t>Storch et al. 2228</t>
  </si>
  <si>
    <t>Storch et al. 2229</t>
  </si>
  <si>
    <t>Storch et al. 2230</t>
  </si>
  <si>
    <t>Storch et al. 2231</t>
  </si>
  <si>
    <t>Storch et al. 2232</t>
  </si>
  <si>
    <t>Storch et al. 2233</t>
  </si>
  <si>
    <t>Storch et al. 2234</t>
  </si>
  <si>
    <t>Storch et al. 2235</t>
  </si>
  <si>
    <t>Storch et al. 2236</t>
  </si>
  <si>
    <t>Storch et al. 2237</t>
  </si>
  <si>
    <t>Storch et al. 2238</t>
  </si>
  <si>
    <t>Storch et al. 2239</t>
  </si>
  <si>
    <t>Storch et al. 2240</t>
  </si>
  <si>
    <t>Storch et al. 2241</t>
  </si>
  <si>
    <t>Storch et al. 2242</t>
  </si>
  <si>
    <t>Storch et al. 2243</t>
  </si>
  <si>
    <t>Storch et al. 2244</t>
  </si>
  <si>
    <t>Storch et al. 2245</t>
  </si>
  <si>
    <t>Storch et al. 2246</t>
  </si>
  <si>
    <t>Storch et al. 2247</t>
  </si>
  <si>
    <t>Storch et al. 2248</t>
  </si>
  <si>
    <t>Storch et al. 2249</t>
  </si>
  <si>
    <t>Storch et al. 2250</t>
  </si>
  <si>
    <t>Storch et al. 2251</t>
  </si>
  <si>
    <t>Storch et al. 2252</t>
  </si>
  <si>
    <t>Storch et al. 2253</t>
  </si>
  <si>
    <t>Storch et al. 2254</t>
  </si>
  <si>
    <t>Storch et al. 2255</t>
  </si>
  <si>
    <t>Storch et al. 2256</t>
  </si>
  <si>
    <t>Storch et al. 2257</t>
  </si>
  <si>
    <t>Storch et al. 2258</t>
  </si>
  <si>
    <t>Storch et al. 2259</t>
  </si>
  <si>
    <t>Storch et al. 2260</t>
  </si>
  <si>
    <t>Storch et al. 2261</t>
  </si>
  <si>
    <t>Storch et al. 2262</t>
  </si>
  <si>
    <t>Storch et al. 2263</t>
  </si>
  <si>
    <t>Storch et al. 2264</t>
  </si>
  <si>
    <t>Storch et al. 2265</t>
  </si>
  <si>
    <t>Storch et al. 2266</t>
  </si>
  <si>
    <t>Storch et al. 2267</t>
  </si>
  <si>
    <t>Storch et al. 2268</t>
  </si>
  <si>
    <t>Storch et al. 2269</t>
  </si>
  <si>
    <t>Storch et al. 2270</t>
  </si>
  <si>
    <t>Storch et al. 2271</t>
  </si>
  <si>
    <t>Storch et al. 2272</t>
  </si>
  <si>
    <t>Storch et al. 2273</t>
  </si>
  <si>
    <t>Storch et al. 2274</t>
  </si>
  <si>
    <t>Storch et al. 2275</t>
  </si>
  <si>
    <t>Storch et al. 2276</t>
  </si>
  <si>
    <t>Storch et al. 2277</t>
  </si>
  <si>
    <t>Storch et al. 2278</t>
  </si>
  <si>
    <t>Storch et al. 2279</t>
  </si>
  <si>
    <t>Storch et al. 2280</t>
  </si>
  <si>
    <t>Storch et al. 2281</t>
  </si>
  <si>
    <t>Storch et al. 2282</t>
  </si>
  <si>
    <t>Storch et al. 2283</t>
  </si>
  <si>
    <t>Storch et al. 2284</t>
  </si>
  <si>
    <t>Storch et al. 2285</t>
  </si>
  <si>
    <t>Storch et al. 2286</t>
  </si>
  <si>
    <t>Storch et al. 2287</t>
  </si>
  <si>
    <t>Storch et al. 2288</t>
  </si>
  <si>
    <t>Storch et al. 2289</t>
  </si>
  <si>
    <t>Storch et al. 2290</t>
  </si>
  <si>
    <t>Storch et al. 2291</t>
  </si>
  <si>
    <t>Storch et al. 2292</t>
  </si>
  <si>
    <t>Storch et al. 2293</t>
  </si>
  <si>
    <t>S(a_mean)</t>
  </si>
  <si>
    <t>Bracket_1 (Eq. 10)</t>
  </si>
  <si>
    <t>Bracket_2 (Eq. 10)</t>
  </si>
  <si>
    <t>Bracket_3 (Eq. 10)</t>
  </si>
  <si>
    <t>term_1 (Eq. 10)</t>
  </si>
  <si>
    <t>term_2 (Eq. 10)</t>
  </si>
  <si>
    <t>term_3 (Eq.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</si>
</sst>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10"/>
      <color indexed="8"/>
      <name val="Arial"/>
      <charset val="238"/>
    </font>
    <font>
      <sz val="11"/>
      <color indexed="8"/>
      <name val="Calibri"/>
    </font>
    <font>
      <b/>
      <sz val="11"/>
      <color theme="1"/>
      <name val="Calibri"/>
      <family val="2"/>
      <charset val="238"/>
      <scheme val="minor"/>
    </font>
    <font>
      <sz val="10"/>
      <color indexed="8"/>
      <name val="OptimaLTStd"/>
      <charset val="238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/>
    <xf numFmtId="0" fontId="3" fillId="3" borderId="0" xfId="0" applyFont="1" applyFill="1"/>
    <xf numFmtId="0" fontId="0" fillId="3" borderId="0" xfId="0" applyFill="1"/>
    <xf numFmtId="0" fontId="3" fillId="0" borderId="0" xfId="0" applyFont="1" applyFill="1"/>
    <xf numFmtId="0" fontId="0" fillId="0" borderId="0" xfId="0" applyFill="1"/>
    <xf numFmtId="0" fontId="1" fillId="0" borderId="0" xfId="0" applyFont="1" applyFill="1" applyAlignment="1">
      <alignment vertical="center"/>
    </xf>
    <xf numFmtId="1" fontId="5" fillId="0" borderId="0" xfId="0" applyNumberFormat="1" applyFont="1" applyFill="1"/>
    <xf numFmtId="1" fontId="1" fillId="0" borderId="0" xfId="0" applyNumberFormat="1" applyFont="1" applyFill="1" applyAlignment="1">
      <alignment vertical="center"/>
    </xf>
    <xf numFmtId="1" fontId="1" fillId="2" borderId="0" xfId="0" applyNumberFormat="1" applyFont="1" applyFill="1" applyAlignment="1">
      <alignment vertical="center"/>
    </xf>
    <xf numFmtId="0" fontId="6" fillId="0" borderId="0" xfId="0" applyFont="1" applyFill="1"/>
    <xf numFmtId="164" fontId="3" fillId="0" borderId="0" xfId="0" applyNumberFormat="1" applyFont="1" applyFill="1"/>
    <xf numFmtId="164" fontId="0" fillId="2" borderId="0" xfId="0" applyNumberFormat="1" applyFill="1"/>
    <xf numFmtId="164" fontId="0" fillId="0" borderId="0" xfId="0" applyNumberFormat="1" applyFill="1"/>
    <xf numFmtId="2" fontId="1" fillId="2" borderId="0" xfId="0" applyNumberFormat="1" applyFont="1" applyFill="1" applyAlignment="1">
      <alignment vertical="center"/>
    </xf>
    <xf numFmtId="2" fontId="1" fillId="0" borderId="0" xfId="0" applyNumberFormat="1" applyFont="1" applyFill="1" applyAlignment="1">
      <alignment vertical="center"/>
    </xf>
    <xf numFmtId="2" fontId="5" fillId="0" borderId="0" xfId="0" applyNumberFormat="1" applyFont="1" applyFill="1"/>
    <xf numFmtId="0" fontId="8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/>
    <xf numFmtId="0" fontId="6" fillId="2" borderId="0" xfId="0" applyFont="1" applyFill="1"/>
    <xf numFmtId="0" fontId="2" fillId="2" borderId="0" xfId="0" applyFont="1" applyFill="1"/>
    <xf numFmtId="0" fontId="8" fillId="2" borderId="0" xfId="0" applyFont="1" applyFill="1" applyAlignment="1">
      <alignment vertical="center"/>
    </xf>
    <xf numFmtId="1" fontId="7" fillId="0" borderId="0" xfId="0" applyNumberFormat="1" applyFont="1" applyFill="1"/>
    <xf numFmtId="0" fontId="3" fillId="2" borderId="0" xfId="0" applyFont="1" applyFill="1"/>
    <xf numFmtId="0" fontId="3" fillId="4" borderId="0" xfId="0" applyFont="1" applyFill="1"/>
    <xf numFmtId="2" fontId="7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S**(sigma*)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 rescaled computation'!$Q$1</c:f>
              <c:strCache>
                <c:ptCount val="1"/>
                <c:pt idx="0">
                  <c:v>S**</c:v>
                </c:pt>
              </c:strCache>
            </c:strRef>
          </c:tx>
          <c:spPr>
            <a:ln w="28575">
              <a:noFill/>
            </a:ln>
          </c:spPr>
          <c:xVal>
            <c:numRef>
              <c:f>'S rescaled computation'!$N$2:$N$448</c:f>
              <c:numCache>
                <c:formatCode>General</c:formatCode>
                <c:ptCount val="447"/>
                <c:pt idx="0">
                  <c:v>7.5466634771276095E-3</c:v>
                </c:pt>
                <c:pt idx="1">
                  <c:v>2.1220572204023003E-2</c:v>
                </c:pt>
                <c:pt idx="2">
                  <c:v>3.8611397307992588E-2</c:v>
                </c:pt>
                <c:pt idx="3">
                  <c:v>6.1880052793111658E-2</c:v>
                </c:pt>
                <c:pt idx="4">
                  <c:v>8.5776203762944508E-2</c:v>
                </c:pt>
                <c:pt idx="5">
                  <c:v>0.11466517906634513</c:v>
                </c:pt>
                <c:pt idx="6">
                  <c:v>0.13998592231040469</c:v>
                </c:pt>
                <c:pt idx="7">
                  <c:v>0.17090333104009162</c:v>
                </c:pt>
                <c:pt idx="8">
                  <c:v>0.20864276859259259</c:v>
                </c:pt>
                <c:pt idx="9">
                  <c:v>0.24565830026734728</c:v>
                </c:pt>
                <c:pt idx="10">
                  <c:v>0.27892113519801315</c:v>
                </c:pt>
                <c:pt idx="11">
                  <c:v>0.31667811452281192</c:v>
                </c:pt>
                <c:pt idx="12">
                  <c:v>0.34051342073052143</c:v>
                </c:pt>
                <c:pt idx="13">
                  <c:v>0.38661990967517096</c:v>
                </c:pt>
                <c:pt idx="14">
                  <c:v>0.42333364167646692</c:v>
                </c:pt>
                <c:pt idx="15">
                  <c:v>0.45519655393546915</c:v>
                </c:pt>
                <c:pt idx="16">
                  <c:v>0.49840705138972441</c:v>
                </c:pt>
                <c:pt idx="17">
                  <c:v>0.53593696943545788</c:v>
                </c:pt>
                <c:pt idx="18">
                  <c:v>0.19197558430818895</c:v>
                </c:pt>
                <c:pt idx="19">
                  <c:v>0.53907243564093554</c:v>
                </c:pt>
                <c:pt idx="20">
                  <c:v>0.9983303109589039</c:v>
                </c:pt>
                <c:pt idx="21">
                  <c:v>1.57055595422668</c:v>
                </c:pt>
                <c:pt idx="22">
                  <c:v>2.1371101855309131</c:v>
                </c:pt>
                <c:pt idx="23">
                  <c:v>2.8047171235752995</c:v>
                </c:pt>
                <c:pt idx="24">
                  <c:v>3.486134425267791</c:v>
                </c:pt>
                <c:pt idx="25">
                  <c:v>4.4123324014091247</c:v>
                </c:pt>
                <c:pt idx="26">
                  <c:v>5.1009042116519305</c:v>
                </c:pt>
                <c:pt idx="27">
                  <c:v>6.115109497646853</c:v>
                </c:pt>
                <c:pt idx="28">
                  <c:v>1.7084256416175111E-2</c:v>
                </c:pt>
                <c:pt idx="29">
                  <c:v>4.8908808872249965E-2</c:v>
                </c:pt>
                <c:pt idx="30">
                  <c:v>8.899361929019356E-2</c:v>
                </c:pt>
                <c:pt idx="31">
                  <c:v>0.14005058646124741</c:v>
                </c:pt>
                <c:pt idx="32">
                  <c:v>0.19413376523100473</c:v>
                </c:pt>
                <c:pt idx="33">
                  <c:v>0.25484145161492106</c:v>
                </c:pt>
                <c:pt idx="34">
                  <c:v>0.31683414155218559</c:v>
                </c:pt>
                <c:pt idx="35">
                  <c:v>0.39391927643391461</c:v>
                </c:pt>
                <c:pt idx="36">
                  <c:v>0.47227071199250781</c:v>
                </c:pt>
                <c:pt idx="37">
                  <c:v>0.55603965353015006</c:v>
                </c:pt>
                <c:pt idx="38">
                  <c:v>0.63134842390315582</c:v>
                </c:pt>
                <c:pt idx="39">
                  <c:v>0.7039417080550201</c:v>
                </c:pt>
                <c:pt idx="40">
                  <c:v>0.7849301384844628</c:v>
                </c:pt>
                <c:pt idx="41">
                  <c:v>0.85941486671701206</c:v>
                </c:pt>
                <c:pt idx="42">
                  <c:v>0.97581209925582724</c:v>
                </c:pt>
                <c:pt idx="43">
                  <c:v>1.0684102751386144</c:v>
                </c:pt>
                <c:pt idx="44">
                  <c:v>1.1912575140917367</c:v>
                </c:pt>
                <c:pt idx="45">
                  <c:v>1.3859796173066702E-2</c:v>
                </c:pt>
                <c:pt idx="46">
                  <c:v>4.0409516421870073E-2</c:v>
                </c:pt>
                <c:pt idx="47">
                  <c:v>7.2203740563992924E-2</c:v>
                </c:pt>
                <c:pt idx="48">
                  <c:v>0.11158780373486205</c:v>
                </c:pt>
                <c:pt idx="49">
                  <c:v>0.15189745288530407</c:v>
                </c:pt>
                <c:pt idx="50">
                  <c:v>0.20676208254160425</c:v>
                </c:pt>
                <c:pt idx="51">
                  <c:v>0.26177522498051287</c:v>
                </c:pt>
                <c:pt idx="52">
                  <c:v>0.31959112169676934</c:v>
                </c:pt>
                <c:pt idx="53">
                  <c:v>0.36951074524365735</c:v>
                </c:pt>
                <c:pt idx="54">
                  <c:v>0.43503927602914272</c:v>
                </c:pt>
                <c:pt idx="55">
                  <c:v>0.4939600251766626</c:v>
                </c:pt>
                <c:pt idx="56">
                  <c:v>0.57111579337546214</c:v>
                </c:pt>
                <c:pt idx="57">
                  <c:v>0.63678344930435671</c:v>
                </c:pt>
                <c:pt idx="58">
                  <c:v>0.72285012930144255</c:v>
                </c:pt>
                <c:pt idx="59">
                  <c:v>0.82067562464323363</c:v>
                </c:pt>
                <c:pt idx="60">
                  <c:v>0.89857999734297112</c:v>
                </c:pt>
                <c:pt idx="61">
                  <c:v>9.281222510243688E-3</c:v>
                </c:pt>
                <c:pt idx="62">
                  <c:v>2.6096398801271566E-2</c:v>
                </c:pt>
                <c:pt idx="63">
                  <c:v>4.9239896681072481E-2</c:v>
                </c:pt>
                <c:pt idx="64">
                  <c:v>7.6107522743574879E-2</c:v>
                </c:pt>
                <c:pt idx="65">
                  <c:v>0.1055011241524047</c:v>
                </c:pt>
                <c:pt idx="66">
                  <c:v>0.13849670295851213</c:v>
                </c:pt>
                <c:pt idx="67">
                  <c:v>0.16908520144757819</c:v>
                </c:pt>
                <c:pt idx="68">
                  <c:v>0.21799454567363322</c:v>
                </c:pt>
                <c:pt idx="69">
                  <c:v>0.25202169508101535</c:v>
                </c:pt>
                <c:pt idx="70">
                  <c:v>0.30217725623844349</c:v>
                </c:pt>
                <c:pt idx="71">
                  <c:v>0.35579778018186853</c:v>
                </c:pt>
                <c:pt idx="72">
                  <c:v>0.39669568461005356</c:v>
                </c:pt>
                <c:pt idx="73">
                  <c:v>0.46707388069117467</c:v>
                </c:pt>
                <c:pt idx="74">
                  <c:v>0.54995485762077956</c:v>
                </c:pt>
                <c:pt idx="75">
                  <c:v>0.65936239927620333</c:v>
                </c:pt>
                <c:pt idx="76">
                  <c:v>1.6043594855284702E-3</c:v>
                </c:pt>
                <c:pt idx="77">
                  <c:v>4.5115991122611455E-3</c:v>
                </c:pt>
                <c:pt idx="78">
                  <c:v>8.5129564179184467E-3</c:v>
                </c:pt>
                <c:pt idx="79">
                  <c:v>1.3399026550743402E-2</c:v>
                </c:pt>
                <c:pt idx="80">
                  <c:v>1.8573884849913683E-2</c:v>
                </c:pt>
                <c:pt idx="81">
                  <c:v>2.3944331239111716E-2</c:v>
                </c:pt>
                <c:pt idx="82">
                  <c:v>3.0869485056167632E-2</c:v>
                </c:pt>
                <c:pt idx="83">
                  <c:v>3.8376430638484879E-2</c:v>
                </c:pt>
                <c:pt idx="84">
                  <c:v>4.4372132379605099E-2</c:v>
                </c:pt>
                <c:pt idx="85">
                  <c:v>5.1307721799947394E-2</c:v>
                </c:pt>
                <c:pt idx="86">
                  <c:v>5.9325554675285622E-2</c:v>
                </c:pt>
                <c:pt idx="87">
                  <c:v>7.1132103650198758E-2</c:v>
                </c:pt>
                <c:pt idx="88">
                  <c:v>7.7886864397767666E-2</c:v>
                </c:pt>
                <c:pt idx="89">
                  <c:v>8.5285685158451488E-2</c:v>
                </c:pt>
                <c:pt idx="90">
                  <c:v>9.5091947029697046E-2</c:v>
                </c:pt>
                <c:pt idx="91">
                  <c:v>0.104115549875788</c:v>
                </c:pt>
                <c:pt idx="92">
                  <c:v>0.11822399854795293</c:v>
                </c:pt>
                <c:pt idx="93">
                  <c:v>2.1952966135933925E-2</c:v>
                </c:pt>
                <c:pt idx="94">
                  <c:v>6.5202262034572536E-2</c:v>
                </c:pt>
                <c:pt idx="95">
                  <c:v>0.11652134310318926</c:v>
                </c:pt>
                <c:pt idx="96">
                  <c:v>0.18010645997662145</c:v>
                </c:pt>
                <c:pt idx="97">
                  <c:v>0.2542462352709412</c:v>
                </c:pt>
                <c:pt idx="98">
                  <c:v>0.33378251950625509</c:v>
                </c:pt>
                <c:pt idx="99">
                  <c:v>0.42256597242376498</c:v>
                </c:pt>
                <c:pt idx="100">
                  <c:v>0.51591011368825501</c:v>
                </c:pt>
                <c:pt idx="101">
                  <c:v>0.60743826624953634</c:v>
                </c:pt>
                <c:pt idx="102">
                  <c:v>0.71520452403306256</c:v>
                </c:pt>
                <c:pt idx="103">
                  <c:v>0.82696918915972173</c:v>
                </c:pt>
                <c:pt idx="104">
                  <c:v>0.93891430423741817</c:v>
                </c:pt>
                <c:pt idx="105">
                  <c:v>1.0661115469720639</c:v>
                </c:pt>
                <c:pt idx="106">
                  <c:v>1.1887310294416344</c:v>
                </c:pt>
                <c:pt idx="107">
                  <c:v>1.3253721518456603</c:v>
                </c:pt>
                <c:pt idx="108">
                  <c:v>1.4778560991450409</c:v>
                </c:pt>
                <c:pt idx="109">
                  <c:v>4.2353509825019909E-3</c:v>
                </c:pt>
                <c:pt idx="110">
                  <c:v>1.213204905129912E-2</c:v>
                </c:pt>
                <c:pt idx="111">
                  <c:v>2.1681550268658183E-2</c:v>
                </c:pt>
                <c:pt idx="112">
                  <c:v>3.4126875220502811E-2</c:v>
                </c:pt>
                <c:pt idx="113">
                  <c:v>4.7308522059879413E-2</c:v>
                </c:pt>
                <c:pt idx="114">
                  <c:v>6.2106217986255124E-2</c:v>
                </c:pt>
                <c:pt idx="115">
                  <c:v>7.863322395925916E-2</c:v>
                </c:pt>
                <c:pt idx="116">
                  <c:v>9.9555148796374324E-2</c:v>
                </c:pt>
                <c:pt idx="117">
                  <c:v>0.11510550427460212</c:v>
                </c:pt>
                <c:pt idx="118">
                  <c:v>0.13551815716095397</c:v>
                </c:pt>
                <c:pt idx="119">
                  <c:v>0.1511002156853149</c:v>
                </c:pt>
                <c:pt idx="120">
                  <c:v>0.18787416076821031</c:v>
                </c:pt>
                <c:pt idx="121">
                  <c:v>0.20947618244290406</c:v>
                </c:pt>
                <c:pt idx="122">
                  <c:v>0.24218858037723706</c:v>
                </c:pt>
                <c:pt idx="123">
                  <c:v>0.27499851788353308</c:v>
                </c:pt>
                <c:pt idx="124">
                  <c:v>0.3066370727226147</c:v>
                </c:pt>
                <c:pt idx="125">
                  <c:v>4.5296441526772382E-3</c:v>
                </c:pt>
                <c:pt idx="126">
                  <c:v>1.1635932001145485E-2</c:v>
                </c:pt>
                <c:pt idx="127">
                  <c:v>2.5855084598523818E-2</c:v>
                </c:pt>
                <c:pt idx="128">
                  <c:v>5.7450095061660392E-2</c:v>
                </c:pt>
                <c:pt idx="129">
                  <c:v>0.1347936205643146</c:v>
                </c:pt>
                <c:pt idx="130">
                  <c:v>0.30494139394427244</c:v>
                </c:pt>
                <c:pt idx="131">
                  <c:v>0.62909219699296526</c:v>
                </c:pt>
                <c:pt idx="132">
                  <c:v>1.7688990527818802</c:v>
                </c:pt>
                <c:pt idx="133">
                  <c:v>3.2774079822573605</c:v>
                </c:pt>
                <c:pt idx="134">
                  <c:v>5.0647828482874058</c:v>
                </c:pt>
                <c:pt idx="135">
                  <c:v>7.2797260232073979</c:v>
                </c:pt>
                <c:pt idx="136">
                  <c:v>9.2152241415461127</c:v>
                </c:pt>
                <c:pt idx="137">
                  <c:v>11.878980129114089</c:v>
                </c:pt>
                <c:pt idx="138">
                  <c:v>14.501689771366161</c:v>
                </c:pt>
                <c:pt idx="139">
                  <c:v>17.073924660820559</c:v>
                </c:pt>
                <c:pt idx="140">
                  <c:v>20.844886044979933</c:v>
                </c:pt>
                <c:pt idx="141">
                  <c:v>23.665159806699503</c:v>
                </c:pt>
                <c:pt idx="142">
                  <c:v>26.869489981586952</c:v>
                </c:pt>
                <c:pt idx="143">
                  <c:v>30.506757472925134</c:v>
                </c:pt>
                <c:pt idx="144">
                  <c:v>33.402676070560815</c:v>
                </c:pt>
                <c:pt idx="145">
                  <c:v>37.2433603324017</c:v>
                </c:pt>
                <c:pt idx="146">
                  <c:v>40.780019246889395</c:v>
                </c:pt>
                <c:pt idx="147">
                  <c:v>46.304597990083778</c:v>
                </c:pt>
                <c:pt idx="148">
                  <c:v>0.62631642141647514</c:v>
                </c:pt>
                <c:pt idx="149">
                  <c:v>1.7294187575252837</c:v>
                </c:pt>
                <c:pt idx="150">
                  <c:v>3.3228118220598355</c:v>
                </c:pt>
                <c:pt idx="151">
                  <c:v>4.8632767166946618</c:v>
                </c:pt>
                <c:pt idx="152">
                  <c:v>6.8643718502701372</c:v>
                </c:pt>
                <c:pt idx="153">
                  <c:v>9.1759740909949823</c:v>
                </c:pt>
                <c:pt idx="154">
                  <c:v>11.407067659393464</c:v>
                </c:pt>
                <c:pt idx="155">
                  <c:v>13.926013984013931</c:v>
                </c:pt>
                <c:pt idx="156">
                  <c:v>17.000156766002441</c:v>
                </c:pt>
                <c:pt idx="157">
                  <c:v>19.654949719502525</c:v>
                </c:pt>
                <c:pt idx="158">
                  <c:v>22.725021521314616</c:v>
                </c:pt>
                <c:pt idx="159">
                  <c:v>25.337195655262562</c:v>
                </c:pt>
                <c:pt idx="160">
                  <c:v>28.767039621102526</c:v>
                </c:pt>
                <c:pt idx="161">
                  <c:v>32.07471221892385</c:v>
                </c:pt>
                <c:pt idx="162">
                  <c:v>35.761605695944866</c:v>
                </c:pt>
                <c:pt idx="163">
                  <c:v>39.156351896294538</c:v>
                </c:pt>
                <c:pt idx="164">
                  <c:v>44.459600855036882</c:v>
                </c:pt>
                <c:pt idx="165">
                  <c:v>1.4833127317676144E-2</c:v>
                </c:pt>
                <c:pt idx="166">
                  <c:v>6.0321384425216319E-2</c:v>
                </c:pt>
                <c:pt idx="167">
                  <c:v>0.13597033374536466</c:v>
                </c:pt>
                <c:pt idx="168">
                  <c:v>0.24103831891223737</c:v>
                </c:pt>
                <c:pt idx="169">
                  <c:v>0.37453646477132263</c:v>
                </c:pt>
                <c:pt idx="170">
                  <c:v>0.54388133498145863</c:v>
                </c:pt>
                <c:pt idx="171">
                  <c:v>0.74042027194066751</c:v>
                </c:pt>
                <c:pt idx="172">
                  <c:v>0.9604449938195303</c:v>
                </c:pt>
                <c:pt idx="173">
                  <c:v>1.2076637824474661</c:v>
                </c:pt>
                <c:pt idx="174">
                  <c:v>1.5080346106304079</c:v>
                </c:pt>
                <c:pt idx="175">
                  <c:v>1.8046971569839307</c:v>
                </c:pt>
                <c:pt idx="176">
                  <c:v>2.2002472187886277</c:v>
                </c:pt>
                <c:pt idx="177">
                  <c:v>2.5587144622991342</c:v>
                </c:pt>
                <c:pt idx="178">
                  <c:v>2.9542645241038321</c:v>
                </c:pt>
                <c:pt idx="179">
                  <c:v>3.3745364647713227</c:v>
                </c:pt>
                <c:pt idx="180">
                  <c:v>3.8936959208899875</c:v>
                </c:pt>
                <c:pt idx="181">
                  <c:v>4.351050679851669</c:v>
                </c:pt>
                <c:pt idx="182">
                  <c:v>4.857849196538937</c:v>
                </c:pt>
                <c:pt idx="183">
                  <c:v>5.3399258343634113</c:v>
                </c:pt>
                <c:pt idx="184">
                  <c:v>6.069221260815822</c:v>
                </c:pt>
                <c:pt idx="185">
                  <c:v>2.5965665236051504E-2</c:v>
                </c:pt>
                <c:pt idx="186">
                  <c:v>0.10386266094420601</c:v>
                </c:pt>
                <c:pt idx="187">
                  <c:v>0.2381974248927039</c:v>
                </c:pt>
                <c:pt idx="188">
                  <c:v>0.42060085836909872</c:v>
                </c:pt>
                <c:pt idx="189">
                  <c:v>0.65450643776824036</c:v>
                </c:pt>
                <c:pt idx="190">
                  <c:v>0.93562231759656667</c:v>
                </c:pt>
                <c:pt idx="191">
                  <c:v>1.2832618025751072</c:v>
                </c:pt>
                <c:pt idx="192">
                  <c:v>1.6673819742489271</c:v>
                </c:pt>
                <c:pt idx="193">
                  <c:v>2.0793991416309012</c:v>
                </c:pt>
                <c:pt idx="194">
                  <c:v>2.5751072961373391</c:v>
                </c:pt>
                <c:pt idx="195">
                  <c:v>3.0901287553648067</c:v>
                </c:pt>
                <c:pt idx="196">
                  <c:v>3.733905579399142</c:v>
                </c:pt>
                <c:pt idx="197">
                  <c:v>4.377682403433476</c:v>
                </c:pt>
                <c:pt idx="198">
                  <c:v>5.0858369098712446</c:v>
                </c:pt>
                <c:pt idx="199">
                  <c:v>5.8583690987124459</c:v>
                </c:pt>
                <c:pt idx="200">
                  <c:v>6.5879828326180254</c:v>
                </c:pt>
                <c:pt idx="201">
                  <c:v>7.4892703862660941</c:v>
                </c:pt>
                <c:pt idx="202">
                  <c:v>8.3690987124463518</c:v>
                </c:pt>
                <c:pt idx="203">
                  <c:v>9.2703862660944214</c:v>
                </c:pt>
                <c:pt idx="204">
                  <c:v>10.278969957081545</c:v>
                </c:pt>
                <c:pt idx="205">
                  <c:v>2.1778584392014518E-2</c:v>
                </c:pt>
                <c:pt idx="206">
                  <c:v>8.784029038112523E-2</c:v>
                </c:pt>
                <c:pt idx="207">
                  <c:v>0.19782214156079858</c:v>
                </c:pt>
                <c:pt idx="208">
                  <c:v>0.34845735027223229</c:v>
                </c:pt>
                <c:pt idx="209">
                  <c:v>0.54083484573502727</c:v>
                </c:pt>
                <c:pt idx="210">
                  <c:v>0.78584392014519056</c:v>
                </c:pt>
                <c:pt idx="211">
                  <c:v>1.0780399274047188</c:v>
                </c:pt>
                <c:pt idx="212">
                  <c:v>1.3992740471869329</c:v>
                </c:pt>
                <c:pt idx="213">
                  <c:v>1.7731397459165155</c:v>
                </c:pt>
                <c:pt idx="214">
                  <c:v>2.2323049001814881</c:v>
                </c:pt>
                <c:pt idx="215">
                  <c:v>2.6497277676950999</c:v>
                </c:pt>
                <c:pt idx="216">
                  <c:v>3.1760435571687839</c:v>
                </c:pt>
                <c:pt idx="217">
                  <c:v>3.7205081669691467</c:v>
                </c:pt>
                <c:pt idx="218">
                  <c:v>4.3375680580762248</c:v>
                </c:pt>
                <c:pt idx="219">
                  <c:v>4.8820326678765893</c:v>
                </c:pt>
                <c:pt idx="220">
                  <c:v>5.5716878402903811</c:v>
                </c:pt>
                <c:pt idx="221">
                  <c:v>6.3339382940108893</c:v>
                </c:pt>
                <c:pt idx="222">
                  <c:v>7.0780399274047188</c:v>
                </c:pt>
                <c:pt idx="223">
                  <c:v>8.0943738656987296</c:v>
                </c:pt>
                <c:pt idx="224">
                  <c:v>8.7658802177858437</c:v>
                </c:pt>
                <c:pt idx="225">
                  <c:v>2.2957198443579768E-2</c:v>
                </c:pt>
                <c:pt idx="226">
                  <c:v>9.2801556420233453E-2</c:v>
                </c:pt>
                <c:pt idx="227">
                  <c:v>0.21206225680933857</c:v>
                </c:pt>
                <c:pt idx="228">
                  <c:v>0.37548638132295731</c:v>
                </c:pt>
                <c:pt idx="229">
                  <c:v>0.58949416342412453</c:v>
                </c:pt>
                <c:pt idx="230">
                  <c:v>0.84241245136186782</c:v>
                </c:pt>
                <c:pt idx="231">
                  <c:v>1.1478599221789885</c:v>
                </c:pt>
                <c:pt idx="232">
                  <c:v>1.4883268482490275</c:v>
                </c:pt>
                <c:pt idx="233">
                  <c:v>1.8735408560311289</c:v>
                </c:pt>
                <c:pt idx="234">
                  <c:v>2.3540856031128405</c:v>
                </c:pt>
                <c:pt idx="235">
                  <c:v>2.840466926070039</c:v>
                </c:pt>
                <c:pt idx="236">
                  <c:v>3.4241245136186778</c:v>
                </c:pt>
                <c:pt idx="237">
                  <c:v>3.9688715953307399</c:v>
                </c:pt>
                <c:pt idx="238">
                  <c:v>4.6108949416342417</c:v>
                </c:pt>
                <c:pt idx="239">
                  <c:v>5.2334630350194571</c:v>
                </c:pt>
                <c:pt idx="240">
                  <c:v>6.0311284046692615</c:v>
                </c:pt>
                <c:pt idx="241">
                  <c:v>6.7509727626459153</c:v>
                </c:pt>
                <c:pt idx="242">
                  <c:v>7.5875486381322963</c:v>
                </c:pt>
                <c:pt idx="243">
                  <c:v>8.4046692607003894</c:v>
                </c:pt>
                <c:pt idx="244">
                  <c:v>9.3968871595330743</c:v>
                </c:pt>
                <c:pt idx="245">
                  <c:v>2.9824561403508771E-2</c:v>
                </c:pt>
                <c:pt idx="246">
                  <c:v>0.12030075187969924</c:v>
                </c:pt>
                <c:pt idx="247">
                  <c:v>0.27067669172932329</c:v>
                </c:pt>
                <c:pt idx="248">
                  <c:v>0.48120300751879697</c:v>
                </c:pt>
                <c:pt idx="249">
                  <c:v>0.75939849624060152</c:v>
                </c:pt>
                <c:pt idx="250">
                  <c:v>1.0852130325814537</c:v>
                </c:pt>
                <c:pt idx="251">
                  <c:v>1.4636591478696741</c:v>
                </c:pt>
                <c:pt idx="252">
                  <c:v>1.9147869674185463</c:v>
                </c:pt>
                <c:pt idx="253">
                  <c:v>2.411027568922306</c:v>
                </c:pt>
                <c:pt idx="254">
                  <c:v>3.0325814536340854</c:v>
                </c:pt>
                <c:pt idx="255">
                  <c:v>3.6591478696741855</c:v>
                </c:pt>
                <c:pt idx="256">
                  <c:v>4.3358395989974934</c:v>
                </c:pt>
                <c:pt idx="257">
                  <c:v>5.0626566416040104</c:v>
                </c:pt>
                <c:pt idx="258">
                  <c:v>5.9398496240601499</c:v>
                </c:pt>
                <c:pt idx="259">
                  <c:v>3.8782051282051284E-3</c:v>
                </c:pt>
                <c:pt idx="260">
                  <c:v>1.5288461538461535E-2</c:v>
                </c:pt>
                <c:pt idx="261">
                  <c:v>3.4615384615384617E-2</c:v>
                </c:pt>
                <c:pt idx="262">
                  <c:v>6.0897435897435896E-2</c:v>
                </c:pt>
                <c:pt idx="263">
                  <c:v>9.5512820512820507E-2</c:v>
                </c:pt>
                <c:pt idx="264">
                  <c:v>0.1394230769230769</c:v>
                </c:pt>
                <c:pt idx="265">
                  <c:v>0.18846153846153846</c:v>
                </c:pt>
                <c:pt idx="266">
                  <c:v>0.24455128205128204</c:v>
                </c:pt>
                <c:pt idx="267">
                  <c:v>0.31217948717948718</c:v>
                </c:pt>
                <c:pt idx="268">
                  <c:v>0.38461538461538464</c:v>
                </c:pt>
                <c:pt idx="269">
                  <c:v>0.46474358974358976</c:v>
                </c:pt>
                <c:pt idx="270">
                  <c:v>0.55128205128205132</c:v>
                </c:pt>
                <c:pt idx="271">
                  <c:v>0.65064102564102555</c:v>
                </c:pt>
                <c:pt idx="272">
                  <c:v>0.75641025641025639</c:v>
                </c:pt>
                <c:pt idx="273">
                  <c:v>0.85897435897435892</c:v>
                </c:pt>
                <c:pt idx="274">
                  <c:v>0.99038461538461542</c:v>
                </c:pt>
                <c:pt idx="275">
                  <c:v>1.1057692307692308</c:v>
                </c:pt>
                <c:pt idx="276">
                  <c:v>1.2628205128205128</c:v>
                </c:pt>
                <c:pt idx="277">
                  <c:v>1.3782051282051282</c:v>
                </c:pt>
                <c:pt idx="278">
                  <c:v>1.5384615384615385</c:v>
                </c:pt>
                <c:pt idx="279">
                  <c:v>3.4883720930232558E-3</c:v>
                </c:pt>
                <c:pt idx="280">
                  <c:v>1.4215116279069769E-2</c:v>
                </c:pt>
                <c:pt idx="281">
                  <c:v>3.1395348837209305E-2</c:v>
                </c:pt>
                <c:pt idx="282">
                  <c:v>5.6104651162790703E-2</c:v>
                </c:pt>
                <c:pt idx="283">
                  <c:v>8.7209302325581398E-2</c:v>
                </c:pt>
                <c:pt idx="284">
                  <c:v>0.126453488372093</c:v>
                </c:pt>
                <c:pt idx="285">
                  <c:v>0.17093023255813952</c:v>
                </c:pt>
                <c:pt idx="286">
                  <c:v>0.22354651162790698</c:v>
                </c:pt>
                <c:pt idx="287">
                  <c:v>0.28313953488372096</c:v>
                </c:pt>
                <c:pt idx="288">
                  <c:v>0.34883720930232559</c:v>
                </c:pt>
                <c:pt idx="289">
                  <c:v>0.42732558139534882</c:v>
                </c:pt>
                <c:pt idx="290">
                  <c:v>0.50000000000000011</c:v>
                </c:pt>
                <c:pt idx="291">
                  <c:v>0.58430232558139528</c:v>
                </c:pt>
                <c:pt idx="292">
                  <c:v>0.68604651162790697</c:v>
                </c:pt>
                <c:pt idx="293">
                  <c:v>0.79069767441860461</c:v>
                </c:pt>
                <c:pt idx="294">
                  <c:v>0.89534883720930236</c:v>
                </c:pt>
                <c:pt idx="295">
                  <c:v>1.0087209302325582</c:v>
                </c:pt>
                <c:pt idx="296">
                  <c:v>1.1279069767441861</c:v>
                </c:pt>
                <c:pt idx="297">
                  <c:v>1.2587209302325582</c:v>
                </c:pt>
                <c:pt idx="298">
                  <c:v>1.4069767441860466</c:v>
                </c:pt>
                <c:pt idx="299">
                  <c:v>5.1271186440677964E-3</c:v>
                </c:pt>
                <c:pt idx="300">
                  <c:v>2.0381355932203395E-2</c:v>
                </c:pt>
                <c:pt idx="301">
                  <c:v>4.576271186440678E-2</c:v>
                </c:pt>
                <c:pt idx="302">
                  <c:v>8.0932203389830509E-2</c:v>
                </c:pt>
                <c:pt idx="303">
                  <c:v>0.1271186440677966</c:v>
                </c:pt>
                <c:pt idx="304">
                  <c:v>0.18305084745762712</c:v>
                </c:pt>
                <c:pt idx="305">
                  <c:v>0.24703389830508474</c:v>
                </c:pt>
                <c:pt idx="306">
                  <c:v>0.32288135593220341</c:v>
                </c:pt>
                <c:pt idx="307">
                  <c:v>0.41271186440677965</c:v>
                </c:pt>
                <c:pt idx="308">
                  <c:v>0.51271186440677963</c:v>
                </c:pt>
                <c:pt idx="309">
                  <c:v>0.61864406779661019</c:v>
                </c:pt>
                <c:pt idx="310">
                  <c:v>0.73305084745762716</c:v>
                </c:pt>
                <c:pt idx="311">
                  <c:v>0.86016949152542366</c:v>
                </c:pt>
                <c:pt idx="312">
                  <c:v>1</c:v>
                </c:pt>
                <c:pt idx="313">
                  <c:v>1.152542372881356</c:v>
                </c:pt>
                <c:pt idx="314">
                  <c:v>1.3177966101694916</c:v>
                </c:pt>
                <c:pt idx="315">
                  <c:v>1.4703389830508475</c:v>
                </c:pt>
                <c:pt idx="316">
                  <c:v>1.6440677966101696</c:v>
                </c:pt>
                <c:pt idx="317">
                  <c:v>1.8220338983050848</c:v>
                </c:pt>
                <c:pt idx="318">
                  <c:v>2.0508474576271185</c:v>
                </c:pt>
                <c:pt idx="319">
                  <c:v>5.2401746724890829E-3</c:v>
                </c:pt>
                <c:pt idx="320">
                  <c:v>2.1004366812227077E-2</c:v>
                </c:pt>
                <c:pt idx="321">
                  <c:v>4.7161572052401748E-2</c:v>
                </c:pt>
                <c:pt idx="322">
                  <c:v>8.5152838427947616E-2</c:v>
                </c:pt>
                <c:pt idx="323">
                  <c:v>0.13100436681222707</c:v>
                </c:pt>
                <c:pt idx="324">
                  <c:v>0.18864628820960699</c:v>
                </c:pt>
                <c:pt idx="325">
                  <c:v>0.25458515283842797</c:v>
                </c:pt>
                <c:pt idx="326">
                  <c:v>0.33318777292576418</c:v>
                </c:pt>
                <c:pt idx="327">
                  <c:v>0.43231441048034935</c:v>
                </c:pt>
                <c:pt idx="328">
                  <c:v>0.52838427947598254</c:v>
                </c:pt>
                <c:pt idx="329">
                  <c:v>0.64628820960698685</c:v>
                </c:pt>
                <c:pt idx="330">
                  <c:v>0.76419213973799127</c:v>
                </c:pt>
                <c:pt idx="331">
                  <c:v>0.89519650655021821</c:v>
                </c:pt>
                <c:pt idx="332">
                  <c:v>1.0305676855895196</c:v>
                </c:pt>
                <c:pt idx="333">
                  <c:v>1.1877729257641922</c:v>
                </c:pt>
                <c:pt idx="334">
                  <c:v>1.3580786026200873</c:v>
                </c:pt>
                <c:pt idx="335">
                  <c:v>1.5152838427947599</c:v>
                </c:pt>
                <c:pt idx="336">
                  <c:v>1.7074235807860263</c:v>
                </c:pt>
                <c:pt idx="337">
                  <c:v>1.9082969432314409</c:v>
                </c:pt>
                <c:pt idx="338">
                  <c:v>2.1310043668122272</c:v>
                </c:pt>
                <c:pt idx="339">
                  <c:v>7.8807947019867552E-3</c:v>
                </c:pt>
                <c:pt idx="340">
                  <c:v>3.2317880794701985E-2</c:v>
                </c:pt>
                <c:pt idx="341">
                  <c:v>7.1523178807947022E-2</c:v>
                </c:pt>
                <c:pt idx="342">
                  <c:v>0.12649006622516556</c:v>
                </c:pt>
                <c:pt idx="343">
                  <c:v>0.19867549668874171</c:v>
                </c:pt>
                <c:pt idx="344">
                  <c:v>0.28609271523178809</c:v>
                </c:pt>
                <c:pt idx="345">
                  <c:v>0.38874172185430461</c:v>
                </c:pt>
                <c:pt idx="346">
                  <c:v>0.50860927152317881</c:v>
                </c:pt>
                <c:pt idx="347">
                  <c:v>0.64503311258278151</c:v>
                </c:pt>
                <c:pt idx="348">
                  <c:v>0.79470198675496684</c:v>
                </c:pt>
                <c:pt idx="349">
                  <c:v>0.97350993377483441</c:v>
                </c:pt>
                <c:pt idx="350">
                  <c:v>1.1390728476821192</c:v>
                </c:pt>
                <c:pt idx="351">
                  <c:v>1.3576158940397349</c:v>
                </c:pt>
                <c:pt idx="352">
                  <c:v>1.576158940397351</c:v>
                </c:pt>
                <c:pt idx="353">
                  <c:v>5.9500000000000004E-3</c:v>
                </c:pt>
                <c:pt idx="354">
                  <c:v>2.3650000000000004E-2</c:v>
                </c:pt>
                <c:pt idx="355">
                  <c:v>5.3499999999999999E-2</c:v>
                </c:pt>
                <c:pt idx="356">
                  <c:v>9.5000000000000001E-2</c:v>
                </c:pt>
                <c:pt idx="357">
                  <c:v>0.14849999999999999</c:v>
                </c:pt>
                <c:pt idx="358">
                  <c:v>0.215</c:v>
                </c:pt>
                <c:pt idx="359">
                  <c:v>0.28949999999999998</c:v>
                </c:pt>
                <c:pt idx="360">
                  <c:v>0.38100000000000001</c:v>
                </c:pt>
                <c:pt idx="361">
                  <c:v>0.48349999999999999</c:v>
                </c:pt>
                <c:pt idx="362">
                  <c:v>0.59499999999999997</c:v>
                </c:pt>
                <c:pt idx="363">
                  <c:v>0.72</c:v>
                </c:pt>
                <c:pt idx="364">
                  <c:v>0.85000000000000009</c:v>
                </c:pt>
                <c:pt idx="365">
                  <c:v>1.01</c:v>
                </c:pt>
                <c:pt idx="366">
                  <c:v>1.17</c:v>
                </c:pt>
                <c:pt idx="367">
                  <c:v>1.33</c:v>
                </c:pt>
                <c:pt idx="368">
                  <c:v>1.52</c:v>
                </c:pt>
                <c:pt idx="369">
                  <c:v>1.71</c:v>
                </c:pt>
                <c:pt idx="370">
                  <c:v>1.925</c:v>
                </c:pt>
                <c:pt idx="371">
                  <c:v>2.1349999999999998</c:v>
                </c:pt>
                <c:pt idx="372">
                  <c:v>2.39</c:v>
                </c:pt>
                <c:pt idx="373">
                  <c:v>5.9701492537313442E-3</c:v>
                </c:pt>
                <c:pt idx="374">
                  <c:v>2.373134328358209E-2</c:v>
                </c:pt>
                <c:pt idx="375">
                  <c:v>5.323383084577115E-2</c:v>
                </c:pt>
                <c:pt idx="376">
                  <c:v>9.5024875621890562E-2</c:v>
                </c:pt>
                <c:pt idx="377">
                  <c:v>0.14875621890547266</c:v>
                </c:pt>
                <c:pt idx="378">
                  <c:v>0.21393034825870649</c:v>
                </c:pt>
                <c:pt idx="379">
                  <c:v>0.29253731343283584</c:v>
                </c:pt>
                <c:pt idx="380">
                  <c:v>0.37910447761194033</c:v>
                </c:pt>
                <c:pt idx="381">
                  <c:v>0.48109452736318414</c:v>
                </c:pt>
                <c:pt idx="382">
                  <c:v>0.59701492537313439</c:v>
                </c:pt>
                <c:pt idx="383">
                  <c:v>0.71641791044776126</c:v>
                </c:pt>
                <c:pt idx="384">
                  <c:v>0.84577114427860722</c:v>
                </c:pt>
                <c:pt idx="385">
                  <c:v>1.0049751243781095</c:v>
                </c:pt>
                <c:pt idx="386">
                  <c:v>1.164179104477612</c:v>
                </c:pt>
                <c:pt idx="387">
                  <c:v>1.3432835820895523</c:v>
                </c:pt>
                <c:pt idx="388">
                  <c:v>1.5323383084577116</c:v>
                </c:pt>
                <c:pt idx="389">
                  <c:v>1.7114427860696519</c:v>
                </c:pt>
                <c:pt idx="390">
                  <c:v>1.930348258706468</c:v>
                </c:pt>
                <c:pt idx="391">
                  <c:v>2.1393034825870649</c:v>
                </c:pt>
                <c:pt idx="392">
                  <c:v>2.3781094527363185</c:v>
                </c:pt>
                <c:pt idx="393">
                  <c:v>7.1856287425149691E-3</c:v>
                </c:pt>
                <c:pt idx="394">
                  <c:v>2.8982035928143707E-2</c:v>
                </c:pt>
                <c:pt idx="395">
                  <c:v>6.3473053892215567E-2</c:v>
                </c:pt>
                <c:pt idx="396">
                  <c:v>0.11377245508982034</c:v>
                </c:pt>
                <c:pt idx="397">
                  <c:v>0.17784431137724549</c:v>
                </c:pt>
                <c:pt idx="398">
                  <c:v>0.25568862275449095</c:v>
                </c:pt>
                <c:pt idx="399">
                  <c:v>0.34670658682634725</c:v>
                </c:pt>
                <c:pt idx="400">
                  <c:v>0.4568862275449101</c:v>
                </c:pt>
                <c:pt idx="401">
                  <c:v>0.57904191616766454</c:v>
                </c:pt>
                <c:pt idx="402">
                  <c:v>0.71257485029940115</c:v>
                </c:pt>
                <c:pt idx="403">
                  <c:v>0.86227544910179632</c:v>
                </c:pt>
                <c:pt idx="404">
                  <c:v>1.0359281437125747</c:v>
                </c:pt>
                <c:pt idx="405">
                  <c:v>1.2095808383233531</c:v>
                </c:pt>
                <c:pt idx="406">
                  <c:v>1.4011976047904189</c:v>
                </c:pt>
                <c:pt idx="407">
                  <c:v>1.6047904191616764</c:v>
                </c:pt>
                <c:pt idx="408">
                  <c:v>1.8323353293413172</c:v>
                </c:pt>
                <c:pt idx="409">
                  <c:v>2.0479041916167664</c:v>
                </c:pt>
                <c:pt idx="410">
                  <c:v>2.3053892215568861</c:v>
                </c:pt>
                <c:pt idx="411">
                  <c:v>2.6167664670658679</c:v>
                </c:pt>
                <c:pt idx="412">
                  <c:v>2.8802395209580838</c:v>
                </c:pt>
                <c:pt idx="413">
                  <c:v>6.2500000000000003E-3</c:v>
                </c:pt>
                <c:pt idx="414">
                  <c:v>2.463541666666667E-2</c:v>
                </c:pt>
                <c:pt idx="415">
                  <c:v>5.5208333333333331E-2</c:v>
                </c:pt>
                <c:pt idx="416">
                  <c:v>9.7916666666666666E-2</c:v>
                </c:pt>
                <c:pt idx="417">
                  <c:v>0.15572916666666667</c:v>
                </c:pt>
                <c:pt idx="418">
                  <c:v>0.22239583333333329</c:v>
                </c:pt>
                <c:pt idx="419">
                  <c:v>0.30156250000000001</c:v>
                </c:pt>
                <c:pt idx="420">
                  <c:v>0.39374999999999999</c:v>
                </c:pt>
                <c:pt idx="421">
                  <c:v>0.50364583333333335</c:v>
                </c:pt>
                <c:pt idx="422">
                  <c:v>0.61979166666666663</c:v>
                </c:pt>
                <c:pt idx="423">
                  <c:v>0.74479166666666674</c:v>
                </c:pt>
                <c:pt idx="424">
                  <c:v>0.890625</c:v>
                </c:pt>
                <c:pt idx="425">
                  <c:v>1.0572916666666665</c:v>
                </c:pt>
                <c:pt idx="426">
                  <c:v>1.2291666666666667</c:v>
                </c:pt>
                <c:pt idx="427">
                  <c:v>1.390625</c:v>
                </c:pt>
                <c:pt idx="428">
                  <c:v>1.6041666666666667</c:v>
                </c:pt>
                <c:pt idx="429">
                  <c:v>1.8072916666666667</c:v>
                </c:pt>
                <c:pt idx="430">
                  <c:v>2.0052083333333335</c:v>
                </c:pt>
                <c:pt idx="431">
                  <c:v>2.2395833333333335</c:v>
                </c:pt>
                <c:pt idx="432">
                  <c:v>2.484375</c:v>
                </c:pt>
                <c:pt idx="433">
                  <c:v>1.4066193853427894E-2</c:v>
                </c:pt>
                <c:pt idx="434">
                  <c:v>5.638297872340424E-2</c:v>
                </c:pt>
                <c:pt idx="435">
                  <c:v>0.1276595744680851</c:v>
                </c:pt>
                <c:pt idx="436">
                  <c:v>0.22458628841607561</c:v>
                </c:pt>
                <c:pt idx="437">
                  <c:v>0.35342789598108743</c:v>
                </c:pt>
                <c:pt idx="438">
                  <c:v>0.50118203309692666</c:v>
                </c:pt>
                <c:pt idx="439">
                  <c:v>0.68557919621749397</c:v>
                </c:pt>
                <c:pt idx="440">
                  <c:v>0.89479905437352236</c:v>
                </c:pt>
                <c:pt idx="441">
                  <c:v>1.144208037825059</c:v>
                </c:pt>
                <c:pt idx="442">
                  <c:v>1.4066193853427893</c:v>
                </c:pt>
                <c:pt idx="443">
                  <c:v>1.7139479905437349</c:v>
                </c:pt>
                <c:pt idx="444">
                  <c:v>2.0212765957446805</c:v>
                </c:pt>
                <c:pt idx="445">
                  <c:v>2.3877068557919618</c:v>
                </c:pt>
                <c:pt idx="446">
                  <c:v>2.7659574468085104</c:v>
                </c:pt>
              </c:numCache>
            </c:numRef>
          </c:xVal>
          <c:yVal>
            <c:numRef>
              <c:f>'S rescaled computation'!$Q$2:$Q$448</c:f>
              <c:numCache>
                <c:formatCode>General</c:formatCode>
                <c:ptCount val="447"/>
                <c:pt idx="0">
                  <c:v>0.22469566411694758</c:v>
                </c:pt>
                <c:pt idx="1">
                  <c:v>0.27918638348002695</c:v>
                </c:pt>
                <c:pt idx="2">
                  <c:v>0.32279534550419903</c:v>
                </c:pt>
                <c:pt idx="3">
                  <c:v>0.36510075938868236</c:v>
                </c:pt>
                <c:pt idx="4">
                  <c:v>0.39968006222023139</c:v>
                </c:pt>
                <c:pt idx="5">
                  <c:v>0.43493631760732726</c:v>
                </c:pt>
                <c:pt idx="6">
                  <c:v>0.46211349153217218</c:v>
                </c:pt>
                <c:pt idx="7">
                  <c:v>0.49210936888843659</c:v>
                </c:pt>
                <c:pt idx="8">
                  <c:v>0.52536466015618433</c:v>
                </c:pt>
                <c:pt idx="9">
                  <c:v>0.55539742528526304</c:v>
                </c:pt>
                <c:pt idx="10">
                  <c:v>0.58074817576996607</c:v>
                </c:pt>
                <c:pt idx="11">
                  <c:v>0.60806060097470882</c:v>
                </c:pt>
                <c:pt idx="12">
                  <c:v>0.62464465896300236</c:v>
                </c:pt>
                <c:pt idx="13">
                  <c:v>0.65554261030375172</c:v>
                </c:pt>
                <c:pt idx="14">
                  <c:v>0.6792165639315455</c:v>
                </c:pt>
                <c:pt idx="15">
                  <c:v>0.69920612668893778</c:v>
                </c:pt>
                <c:pt idx="16">
                  <c:v>0.72561295363650025</c:v>
                </c:pt>
                <c:pt idx="17">
                  <c:v>0.74798617855098137</c:v>
                </c:pt>
                <c:pt idx="18">
                  <c:v>0.32775658777955913</c:v>
                </c:pt>
                <c:pt idx="19">
                  <c:v>0.67577828967985176</c:v>
                </c:pt>
                <c:pt idx="20">
                  <c:v>0.99892457630260734</c:v>
                </c:pt>
                <c:pt idx="21">
                  <c:v>1.3462147288915169</c:v>
                </c:pt>
                <c:pt idx="22">
                  <c:v>1.6677650268839594</c:v>
                </c:pt>
                <c:pt idx="23">
                  <c:v>2.0550285158354478</c:v>
                </c:pt>
                <c:pt idx="24">
                  <c:v>2.4165699021037517</c:v>
                </c:pt>
                <c:pt idx="25">
                  <c:v>2.8562982567327189</c:v>
                </c:pt>
                <c:pt idx="26">
                  <c:v>3.1609303542516982</c:v>
                </c:pt>
                <c:pt idx="27">
                  <c:v>3.5917923255902595</c:v>
                </c:pt>
                <c:pt idx="28">
                  <c:v>0.23298412504646365</c:v>
                </c:pt>
                <c:pt idx="29">
                  <c:v>0.30979742787606118</c:v>
                </c:pt>
                <c:pt idx="30">
                  <c:v>0.36978727763596947</c:v>
                </c:pt>
                <c:pt idx="31">
                  <c:v>0.42804550630213756</c:v>
                </c:pt>
                <c:pt idx="32">
                  <c:v>0.48515228583461645</c:v>
                </c:pt>
                <c:pt idx="33">
                  <c:v>0.54215793617720009</c:v>
                </c:pt>
                <c:pt idx="34">
                  <c:v>0.59329899914375972</c:v>
                </c:pt>
                <c:pt idx="35">
                  <c:v>0.6505401383546634</c:v>
                </c:pt>
                <c:pt idx="36">
                  <c:v>0.70380244070359488</c:v>
                </c:pt>
                <c:pt idx="37">
                  <c:v>0.75683856861906351</c:v>
                </c:pt>
                <c:pt idx="38">
                  <c:v>0.80190811923388106</c:v>
                </c:pt>
                <c:pt idx="39">
                  <c:v>0.84350092629475704</c:v>
                </c:pt>
                <c:pt idx="40">
                  <c:v>0.88815448226798344</c:v>
                </c:pt>
                <c:pt idx="41">
                  <c:v>0.92786983514360732</c:v>
                </c:pt>
                <c:pt idx="42">
                  <c:v>0.98781878760339847</c:v>
                </c:pt>
                <c:pt idx="43">
                  <c:v>1.0340082544322695</c:v>
                </c:pt>
                <c:pt idx="44">
                  <c:v>1.0936599255186101</c:v>
                </c:pt>
                <c:pt idx="45">
                  <c:v>0.22158891736635478</c:v>
                </c:pt>
                <c:pt idx="46">
                  <c:v>0.28688444675279767</c:v>
                </c:pt>
                <c:pt idx="47">
                  <c:v>0.34285082694324515</c:v>
                </c:pt>
                <c:pt idx="48">
                  <c:v>0.40118273512776514</c:v>
                </c:pt>
                <c:pt idx="49">
                  <c:v>0.44985118238570038</c:v>
                </c:pt>
                <c:pt idx="50">
                  <c:v>0.50546614640687837</c:v>
                </c:pt>
                <c:pt idx="51">
                  <c:v>0.55407773222267875</c:v>
                </c:pt>
                <c:pt idx="52">
                  <c:v>0.60023948585159803</c:v>
                </c:pt>
                <c:pt idx="53">
                  <c:v>0.63717903080465621</c:v>
                </c:pt>
                <c:pt idx="54">
                  <c:v>0.68255938510425096</c:v>
                </c:pt>
                <c:pt idx="55">
                  <c:v>0.72097498184656605</c:v>
                </c:pt>
                <c:pt idx="56">
                  <c:v>0.76856994600761486</c:v>
                </c:pt>
                <c:pt idx="57">
                  <c:v>0.80711691616829906</c:v>
                </c:pt>
                <c:pt idx="58">
                  <c:v>0.85545748465286342</c:v>
                </c:pt>
                <c:pt idx="59">
                  <c:v>0.90804528622157954</c:v>
                </c:pt>
                <c:pt idx="60">
                  <c:v>0.94855777404707609</c:v>
                </c:pt>
                <c:pt idx="61">
                  <c:v>0.2320529583810472</c:v>
                </c:pt>
                <c:pt idx="62">
                  <c:v>0.29043015643094322</c:v>
                </c:pt>
                <c:pt idx="63">
                  <c:v>0.34199556061928627</c:v>
                </c:pt>
                <c:pt idx="64">
                  <c:v>0.38572365818337695</c:v>
                </c:pt>
                <c:pt idx="65">
                  <c:v>0.42412732359700533</c:v>
                </c:pt>
                <c:pt idx="66">
                  <c:v>0.46075985294914074</c:v>
                </c:pt>
                <c:pt idx="67">
                  <c:v>0.49084983058258425</c:v>
                </c:pt>
                <c:pt idx="68">
                  <c:v>0.5338997160922514</c:v>
                </c:pt>
                <c:pt idx="69">
                  <c:v>0.5612686146614122</c:v>
                </c:pt>
                <c:pt idx="70">
                  <c:v>0.59887843934710361</c:v>
                </c:pt>
                <c:pt idx="71">
                  <c:v>0.63641689200462104</c:v>
                </c:pt>
                <c:pt idx="72">
                  <c:v>0.66364230098304455</c:v>
                </c:pt>
                <c:pt idx="73">
                  <c:v>0.70831398812919388</c:v>
                </c:pt>
                <c:pt idx="74">
                  <c:v>0.75821870055251528</c:v>
                </c:pt>
                <c:pt idx="75">
                  <c:v>0.82079451586145424</c:v>
                </c:pt>
                <c:pt idx="76">
                  <c:v>0.24006957550702882</c:v>
                </c:pt>
                <c:pt idx="77">
                  <c:v>0.25818883527290321</c:v>
                </c:pt>
                <c:pt idx="78">
                  <c:v>0.2736764230329386</c:v>
                </c:pt>
                <c:pt idx="79">
                  <c:v>0.28746747768757008</c:v>
                </c:pt>
                <c:pt idx="80">
                  <c:v>0.29922687415538229</c:v>
                </c:pt>
                <c:pt idx="81">
                  <c:v>0.30969171191684824</c:v>
                </c:pt>
                <c:pt idx="82">
                  <c:v>0.32155471190462076</c:v>
                </c:pt>
                <c:pt idx="83">
                  <c:v>0.33303442037657299</c:v>
                </c:pt>
                <c:pt idx="84">
                  <c:v>0.3414693574772128</c:v>
                </c:pt>
                <c:pt idx="85">
                  <c:v>0.35061085413212095</c:v>
                </c:pt>
                <c:pt idx="86">
                  <c:v>0.36052963444507541</c:v>
                </c:pt>
                <c:pt idx="87">
                  <c:v>0.3741538140457652</c:v>
                </c:pt>
                <c:pt idx="88">
                  <c:v>0.38152722278375251</c:v>
                </c:pt>
                <c:pt idx="89">
                  <c:v>0.38931292302050552</c:v>
                </c:pt>
                <c:pt idx="90">
                  <c:v>0.3992303121799165</c:v>
                </c:pt>
                <c:pt idx="91">
                  <c:v>0.40800917149994526</c:v>
                </c:pt>
                <c:pt idx="92">
                  <c:v>0.42117429619855412</c:v>
                </c:pt>
                <c:pt idx="93">
                  <c:v>0.30908616287515073</c:v>
                </c:pt>
                <c:pt idx="94">
                  <c:v>0.37687958560265772</c:v>
                </c:pt>
                <c:pt idx="95">
                  <c:v>0.42866623604179632</c:v>
                </c:pt>
                <c:pt idx="96">
                  <c:v>0.4813506230104776</c:v>
                </c:pt>
                <c:pt idx="97">
                  <c:v>0.5394806164910545</c:v>
                </c:pt>
                <c:pt idx="98">
                  <c:v>0.60379097946432458</c:v>
                </c:pt>
                <c:pt idx="99">
                  <c:v>0.66820868839868086</c:v>
                </c:pt>
                <c:pt idx="100">
                  <c:v>0.72993157019440946</c:v>
                </c:pt>
                <c:pt idx="101">
                  <c:v>0.78626260343353782</c:v>
                </c:pt>
                <c:pt idx="102">
                  <c:v>0.84868562588713115</c:v>
                </c:pt>
                <c:pt idx="103">
                  <c:v>0.91004727650025385</c:v>
                </c:pt>
                <c:pt idx="104">
                  <c:v>0.96884079682814017</c:v>
                </c:pt>
                <c:pt idx="105">
                  <c:v>1.0330926922701078</c:v>
                </c:pt>
                <c:pt idx="106">
                  <c:v>1.0929730073889072</c:v>
                </c:pt>
                <c:pt idx="107">
                  <c:v>1.1577843550314042</c:v>
                </c:pt>
                <c:pt idx="108">
                  <c:v>1.2281876743479119</c:v>
                </c:pt>
                <c:pt idx="109">
                  <c:v>0.25254273156423279</c:v>
                </c:pt>
                <c:pt idx="110">
                  <c:v>0.28609784698687979</c:v>
                </c:pt>
                <c:pt idx="111">
                  <c:v>0.311879334544445</c:v>
                </c:pt>
                <c:pt idx="112">
                  <c:v>0.33711577864088976</c:v>
                </c:pt>
                <c:pt idx="113">
                  <c:v>0.35889671990007516</c:v>
                </c:pt>
                <c:pt idx="114">
                  <c:v>0.37992667710486555</c:v>
                </c:pt>
                <c:pt idx="115">
                  <c:v>0.40070463344460661</c:v>
                </c:pt>
                <c:pt idx="116">
                  <c:v>0.42427972373028033</c:v>
                </c:pt>
                <c:pt idx="117">
                  <c:v>0.4403889074877671</c:v>
                </c:pt>
                <c:pt idx="118">
                  <c:v>0.46017372849975458</c:v>
                </c:pt>
                <c:pt idx="119">
                  <c:v>0.47444793488711756</c:v>
                </c:pt>
                <c:pt idx="120">
                  <c:v>0.50596503109669622</c:v>
                </c:pt>
                <c:pt idx="121">
                  <c:v>0.52336115929694738</c:v>
                </c:pt>
                <c:pt idx="122">
                  <c:v>0.54849054722116108</c:v>
                </c:pt>
                <c:pt idx="123">
                  <c:v>0.57251057431373586</c:v>
                </c:pt>
                <c:pt idx="124">
                  <c:v>0.59476925159633376</c:v>
                </c:pt>
                <c:pt idx="125">
                  <c:v>0.24807023458189609</c:v>
                </c:pt>
                <c:pt idx="126">
                  <c:v>0.27835525325203764</c:v>
                </c:pt>
                <c:pt idx="127">
                  <c:v>0.31383514819683511</c:v>
                </c:pt>
                <c:pt idx="128">
                  <c:v>0.36525923176500685</c:v>
                </c:pt>
                <c:pt idx="129">
                  <c:v>0.45020536573205139</c:v>
                </c:pt>
                <c:pt idx="130">
                  <c:v>0.58212770173196227</c:v>
                </c:pt>
                <c:pt idx="131">
                  <c:v>0.86922766733640855</c:v>
                </c:pt>
                <c:pt idx="132">
                  <c:v>1.1769794116243446</c:v>
                </c:pt>
                <c:pt idx="133">
                  <c:v>1.4114795268814468</c:v>
                </c:pt>
                <c:pt idx="134">
                  <c:v>1.6251809875802297</c:v>
                </c:pt>
                <c:pt idx="135">
                  <c:v>1.853655410860656</c:v>
                </c:pt>
                <c:pt idx="136">
                  <c:v>2.0393729747894871</c:v>
                </c:pt>
                <c:pt idx="137">
                  <c:v>2.2879019099402842</c:v>
                </c:pt>
                <c:pt idx="138">
                  <c:v>2.5331268398357598</c:v>
                </c:pt>
                <c:pt idx="139">
                  <c:v>2.7792841335596319</c:v>
                </c:pt>
                <c:pt idx="140">
                  <c:v>3.1569505088448206</c:v>
                </c:pt>
                <c:pt idx="141">
                  <c:v>3.4572321085999413</c:v>
                </c:pt>
                <c:pt idx="142">
                  <c:v>3.8272456490540114</c:v>
                </c:pt>
                <c:pt idx="143">
                  <c:v>4.2822354022515352</c:v>
                </c:pt>
                <c:pt idx="144">
                  <c:v>4.6350769929815678</c:v>
                </c:pt>
                <c:pt idx="145">
                  <c:v>5.0941393713167633</c:v>
                </c:pt>
                <c:pt idx="146">
                  <c:v>5.510664350089634</c:v>
                </c:pt>
                <c:pt idx="147">
                  <c:v>6.1539277175833558</c:v>
                </c:pt>
                <c:pt idx="148">
                  <c:v>0.85641003196162258</c:v>
                </c:pt>
                <c:pt idx="149">
                  <c:v>1.154702305164053</c:v>
                </c:pt>
                <c:pt idx="150">
                  <c:v>1.3621761608302709</c:v>
                </c:pt>
                <c:pt idx="151">
                  <c:v>1.5229427701688236</c:v>
                </c:pt>
                <c:pt idx="152">
                  <c:v>1.715504035641334</c:v>
                </c:pt>
                <c:pt idx="153">
                  <c:v>1.930525695769624</c:v>
                </c:pt>
                <c:pt idx="154">
                  <c:v>2.1372891709794897</c:v>
                </c:pt>
                <c:pt idx="155">
                  <c:v>2.3741181814772068</c:v>
                </c:pt>
                <c:pt idx="156">
                  <c:v>2.6721701731332286</c:v>
                </c:pt>
                <c:pt idx="157">
                  <c:v>2.9405181806461878</c:v>
                </c:pt>
                <c:pt idx="158">
                  <c:v>3.2675586256017155</c:v>
                </c:pt>
                <c:pt idx="159">
                  <c:v>3.5673105902541455</c:v>
                </c:pt>
                <c:pt idx="160">
                  <c:v>3.9928046153005652</c:v>
                </c:pt>
                <c:pt idx="161">
                  <c:v>4.3926166039560606</c:v>
                </c:pt>
                <c:pt idx="162">
                  <c:v>4.8278693627249556</c:v>
                </c:pt>
                <c:pt idx="163">
                  <c:v>5.2220128875125527</c:v>
                </c:pt>
                <c:pt idx="164">
                  <c:v>5.8299259791776459</c:v>
                </c:pt>
                <c:pt idx="165">
                  <c:v>0.23404406375354528</c:v>
                </c:pt>
                <c:pt idx="166">
                  <c:v>0.31598312812776325</c:v>
                </c:pt>
                <c:pt idx="167">
                  <c:v>0.40041378013560258</c:v>
                </c:pt>
                <c:pt idx="168">
                  <c:v>0.49773010472851148</c:v>
                </c:pt>
                <c:pt idx="169">
                  <c:v>0.60795383220115184</c:v>
                </c:pt>
                <c:pt idx="170">
                  <c:v>0.72124048854767442</c:v>
                </c:pt>
                <c:pt idx="171">
                  <c:v>0.85036705825141412</c:v>
                </c:pt>
                <c:pt idx="172">
                  <c:v>0.98027852641536384</c:v>
                </c:pt>
                <c:pt idx="173">
                  <c:v>1.1183480575998652</c:v>
                </c:pt>
                <c:pt idx="174">
                  <c:v>1.2749615674521675</c:v>
                </c:pt>
                <c:pt idx="175">
                  <c:v>1.4327880906961012</c:v>
                </c:pt>
                <c:pt idx="176">
                  <c:v>1.6368951976336981</c:v>
                </c:pt>
                <c:pt idx="177">
                  <c:v>1.8377037365129558</c:v>
                </c:pt>
                <c:pt idx="178">
                  <c:v>2.0517656102653206</c:v>
                </c:pt>
                <c:pt idx="179">
                  <c:v>2.264012540632236</c:v>
                </c:pt>
                <c:pt idx="180">
                  <c:v>2.5104970791899412</c:v>
                </c:pt>
                <c:pt idx="181">
                  <c:v>2.7160882734911458</c:v>
                </c:pt>
                <c:pt idx="182">
                  <c:v>2.935137172917524</c:v>
                </c:pt>
                <c:pt idx="183">
                  <c:v>3.1365942805413605</c:v>
                </c:pt>
                <c:pt idx="184">
                  <c:v>3.4331911303298641</c:v>
                </c:pt>
                <c:pt idx="185">
                  <c:v>0.2398898759501428</c:v>
                </c:pt>
                <c:pt idx="186">
                  <c:v>0.35369075889987828</c:v>
                </c:pt>
                <c:pt idx="187">
                  <c:v>0.48483924035354997</c:v>
                </c:pt>
                <c:pt idx="188">
                  <c:v>0.6419686069945032</c:v>
                </c:pt>
                <c:pt idx="189">
                  <c:v>0.79503851629216893</c:v>
                </c:pt>
                <c:pt idx="190">
                  <c:v>0.97188513569779433</c:v>
                </c:pt>
                <c:pt idx="191">
                  <c:v>1.1561666583953696</c:v>
                </c:pt>
                <c:pt idx="192">
                  <c:v>1.3482370664459056</c:v>
                </c:pt>
                <c:pt idx="193">
                  <c:v>1.5576655672335826</c:v>
                </c:pt>
                <c:pt idx="194">
                  <c:v>1.7769526198256691</c:v>
                </c:pt>
                <c:pt idx="195">
                  <c:v>2.0146572087189973</c:v>
                </c:pt>
                <c:pt idx="196">
                  <c:v>2.3046342492787955</c:v>
                </c:pt>
                <c:pt idx="197">
                  <c:v>2.5925672732352387</c:v>
                </c:pt>
                <c:pt idx="198">
                  <c:v>2.9348923978807671</c:v>
                </c:pt>
                <c:pt idx="199">
                  <c:v>3.2960984855094564</c:v>
                </c:pt>
                <c:pt idx="200">
                  <c:v>3.6196334597311717</c:v>
                </c:pt>
                <c:pt idx="201">
                  <c:v>3.9959380182785038</c:v>
                </c:pt>
                <c:pt idx="202">
                  <c:v>4.3499765524732723</c:v>
                </c:pt>
                <c:pt idx="203">
                  <c:v>4.7003669965371273</c:v>
                </c:pt>
                <c:pt idx="204">
                  <c:v>5.0835513834106045</c:v>
                </c:pt>
                <c:pt idx="205">
                  <c:v>0.31917669088867207</c:v>
                </c:pt>
                <c:pt idx="206">
                  <c:v>0.42806765954386344</c:v>
                </c:pt>
                <c:pt idx="207">
                  <c:v>0.54147925471630276</c:v>
                </c:pt>
                <c:pt idx="208">
                  <c:v>0.65626847856983095</c:v>
                </c:pt>
                <c:pt idx="209">
                  <c:v>0.77281864858593807</c:v>
                </c:pt>
                <c:pt idx="210">
                  <c:v>0.90248922460479331</c:v>
                </c:pt>
                <c:pt idx="211">
                  <c:v>1.0453427774634505</c:v>
                </c:pt>
                <c:pt idx="212">
                  <c:v>1.1928727443009695</c:v>
                </c:pt>
                <c:pt idx="213">
                  <c:v>1.3652542846558777</c:v>
                </c:pt>
                <c:pt idx="214">
                  <c:v>1.5648824987098011</c:v>
                </c:pt>
                <c:pt idx="215">
                  <c:v>1.7412288038477644</c:v>
                </c:pt>
                <c:pt idx="216">
                  <c:v>1.9693054441511071</c:v>
                </c:pt>
                <c:pt idx="217">
                  <c:v>2.2097063116078748</c:v>
                </c:pt>
                <c:pt idx="218">
                  <c:v>2.4968877296128404</c:v>
                </c:pt>
                <c:pt idx="219">
                  <c:v>2.7432375059345349</c:v>
                </c:pt>
                <c:pt idx="220">
                  <c:v>3.034993111543224</c:v>
                </c:pt>
                <c:pt idx="221">
                  <c:v>3.3415351479510398</c:v>
                </c:pt>
                <c:pt idx="222">
                  <c:v>3.6279702561563503</c:v>
                </c:pt>
                <c:pt idx="223">
                  <c:v>4.0068527606426514</c:v>
                </c:pt>
                <c:pt idx="224">
                  <c:v>4.2517544987330389</c:v>
                </c:pt>
                <c:pt idx="225">
                  <c:v>0.34284745228291508</c:v>
                </c:pt>
                <c:pt idx="226">
                  <c:v>0.44180070395322685</c:v>
                </c:pt>
                <c:pt idx="227">
                  <c:v>0.55072530855506507</c:v>
                </c:pt>
                <c:pt idx="228">
                  <c:v>0.6660924688610772</c:v>
                </c:pt>
                <c:pt idx="229">
                  <c:v>0.79422941779217515</c:v>
                </c:pt>
                <c:pt idx="230">
                  <c:v>0.92503819060841241</c:v>
                </c:pt>
                <c:pt idx="231">
                  <c:v>1.063009086295452</c:v>
                </c:pt>
                <c:pt idx="232">
                  <c:v>1.2213898493104383</c:v>
                </c:pt>
                <c:pt idx="233">
                  <c:v>1.3838117657717501</c:v>
                </c:pt>
                <c:pt idx="234">
                  <c:v>1.5768811986063664</c:v>
                </c:pt>
                <c:pt idx="235">
                  <c:v>1.7738108341740095</c:v>
                </c:pt>
                <c:pt idx="236">
                  <c:v>2.0103511820587254</c:v>
                </c:pt>
                <c:pt idx="237">
                  <c:v>2.2346988538367412</c:v>
                </c:pt>
                <c:pt idx="238">
                  <c:v>2.5224587026080356</c:v>
                </c:pt>
                <c:pt idx="239">
                  <c:v>2.7927566472652576</c:v>
                </c:pt>
                <c:pt idx="240">
                  <c:v>3.1125138906913365</c:v>
                </c:pt>
                <c:pt idx="241">
                  <c:v>3.3903365063295867</c:v>
                </c:pt>
                <c:pt idx="242">
                  <c:v>3.6993003992340618</c:v>
                </c:pt>
                <c:pt idx="243">
                  <c:v>3.9925064264332732</c:v>
                </c:pt>
                <c:pt idx="244">
                  <c:v>4.3408257650417399</c:v>
                </c:pt>
                <c:pt idx="245">
                  <c:v>0.33078207943765991</c:v>
                </c:pt>
                <c:pt idx="246">
                  <c:v>0.44170009467079258</c:v>
                </c:pt>
                <c:pt idx="247">
                  <c:v>0.56418473597814334</c:v>
                </c:pt>
                <c:pt idx="248">
                  <c:v>0.70599484818767355</c:v>
                </c:pt>
                <c:pt idx="249">
                  <c:v>0.868237425346575</c:v>
                </c:pt>
                <c:pt idx="250">
                  <c:v>1.0482031981797675</c:v>
                </c:pt>
                <c:pt idx="251">
                  <c:v>1.2485476270695612</c:v>
                </c:pt>
                <c:pt idx="252">
                  <c:v>1.4752709800405797</c:v>
                </c:pt>
                <c:pt idx="253">
                  <c:v>1.7403688830918314</c:v>
                </c:pt>
                <c:pt idx="254">
                  <c:v>2.0701167515017729</c:v>
                </c:pt>
                <c:pt idx="255">
                  <c:v>2.3752190104508815</c:v>
                </c:pt>
                <c:pt idx="256">
                  <c:v>2.6782221152535746</c:v>
                </c:pt>
                <c:pt idx="257">
                  <c:v>2.9852985406957093</c:v>
                </c:pt>
                <c:pt idx="258">
                  <c:v>3.3401236623238506</c:v>
                </c:pt>
                <c:pt idx="259">
                  <c:v>0.19060507577248673</c:v>
                </c:pt>
                <c:pt idx="260">
                  <c:v>0.23015880147628623</c:v>
                </c:pt>
                <c:pt idx="261">
                  <c:v>0.26843441617403691</c:v>
                </c:pt>
                <c:pt idx="262">
                  <c:v>0.30866647905256517</c:v>
                </c:pt>
                <c:pt idx="263">
                  <c:v>0.35102885961467195</c:v>
                </c:pt>
                <c:pt idx="264">
                  <c:v>0.39594339079416024</c:v>
                </c:pt>
                <c:pt idx="265">
                  <c:v>0.44249845203511196</c:v>
                </c:pt>
                <c:pt idx="266">
                  <c:v>0.49311927075236434</c:v>
                </c:pt>
                <c:pt idx="267">
                  <c:v>0.55484188944750346</c:v>
                </c:pt>
                <c:pt idx="268">
                  <c:v>0.61624251748347314</c:v>
                </c:pt>
                <c:pt idx="269">
                  <c:v>0.67831959422457755</c:v>
                </c:pt>
                <c:pt idx="270">
                  <c:v>0.73956973465464693</c:v>
                </c:pt>
                <c:pt idx="271">
                  <c:v>0.8041127297928744</c:v>
                </c:pt>
                <c:pt idx="272">
                  <c:v>0.86725473972584255</c:v>
                </c:pt>
                <c:pt idx="273">
                  <c:v>0.92555746913025183</c:v>
                </c:pt>
                <c:pt idx="274">
                  <c:v>0.99542350710209704</c:v>
                </c:pt>
                <c:pt idx="275">
                  <c:v>1.0541667114729933</c:v>
                </c:pt>
                <c:pt idx="276">
                  <c:v>1.1305409638263471</c:v>
                </c:pt>
                <c:pt idx="277">
                  <c:v>1.1849793150865131</c:v>
                </c:pt>
                <c:pt idx="278">
                  <c:v>1.258498595918192</c:v>
                </c:pt>
                <c:pt idx="279">
                  <c:v>0.18572033928067586</c:v>
                </c:pt>
                <c:pt idx="280">
                  <c:v>0.22311630526197243</c:v>
                </c:pt>
                <c:pt idx="281">
                  <c:v>0.25999257597144054</c:v>
                </c:pt>
                <c:pt idx="282">
                  <c:v>0.29800755789717531</c:v>
                </c:pt>
                <c:pt idx="283">
                  <c:v>0.34073572897539689</c:v>
                </c:pt>
                <c:pt idx="284">
                  <c:v>0.38263169926577068</c:v>
                </c:pt>
                <c:pt idx="285">
                  <c:v>0.42826231317776642</c:v>
                </c:pt>
                <c:pt idx="286">
                  <c:v>0.47890539500320517</c:v>
                </c:pt>
                <c:pt idx="287">
                  <c:v>0.5365311466281959</c:v>
                </c:pt>
                <c:pt idx="288">
                  <c:v>0.59392415121506947</c:v>
                </c:pt>
                <c:pt idx="289">
                  <c:v>0.65599393772589654</c:v>
                </c:pt>
                <c:pt idx="290">
                  <c:v>0.70845063907083883</c:v>
                </c:pt>
                <c:pt idx="291">
                  <c:v>0.76473886718330353</c:v>
                </c:pt>
                <c:pt idx="292">
                  <c:v>0.82793786465907393</c:v>
                </c:pt>
                <c:pt idx="293">
                  <c:v>0.88847568314154135</c:v>
                </c:pt>
                <c:pt idx="294">
                  <c:v>0.94563242409357839</c:v>
                </c:pt>
                <c:pt idx="295">
                  <c:v>1.0048107202521575</c:v>
                </c:pt>
                <c:pt idx="296">
                  <c:v>1.0644452683254741</c:v>
                </c:pt>
                <c:pt idx="297">
                  <c:v>1.1275626835063493</c:v>
                </c:pt>
                <c:pt idx="298">
                  <c:v>1.1969345652133618</c:v>
                </c:pt>
                <c:pt idx="299">
                  <c:v>0.23446401994767924</c:v>
                </c:pt>
                <c:pt idx="300">
                  <c:v>0.28194436801700717</c:v>
                </c:pt>
                <c:pt idx="301">
                  <c:v>0.32233532101048695</c:v>
                </c:pt>
                <c:pt idx="302">
                  <c:v>0.36456879348942811</c:v>
                </c:pt>
                <c:pt idx="303">
                  <c:v>0.41548087839603448</c:v>
                </c:pt>
                <c:pt idx="304">
                  <c:v>0.46154711540443277</c:v>
                </c:pt>
                <c:pt idx="305">
                  <c:v>0.51096782520028838</c:v>
                </c:pt>
                <c:pt idx="306">
                  <c:v>0.56562820341806064</c:v>
                </c:pt>
                <c:pt idx="307">
                  <c:v>0.62773279577573193</c:v>
                </c:pt>
                <c:pt idx="308">
                  <c:v>0.69952784994406714</c:v>
                </c:pt>
                <c:pt idx="309">
                  <c:v>0.77361851834683337</c:v>
                </c:pt>
                <c:pt idx="310">
                  <c:v>0.84727743499280228</c:v>
                </c:pt>
                <c:pt idx="311">
                  <c:v>0.92355840314429483</c:v>
                </c:pt>
                <c:pt idx="312">
                  <c:v>1.0009013954368509</c:v>
                </c:pt>
                <c:pt idx="313">
                  <c:v>1.0809213846556491</c:v>
                </c:pt>
                <c:pt idx="314">
                  <c:v>1.162928238003361</c:v>
                </c:pt>
                <c:pt idx="315">
                  <c:v>1.2357733014477916</c:v>
                </c:pt>
                <c:pt idx="316">
                  <c:v>1.3156314868548189</c:v>
                </c:pt>
                <c:pt idx="317">
                  <c:v>1.3951357270311733</c:v>
                </c:pt>
                <c:pt idx="318">
                  <c:v>1.4945980419250915</c:v>
                </c:pt>
                <c:pt idx="319">
                  <c:v>0.22679353098967112</c:v>
                </c:pt>
                <c:pt idx="320">
                  <c:v>0.27324211670699333</c:v>
                </c:pt>
                <c:pt idx="321">
                  <c:v>0.31460412257999398</c:v>
                </c:pt>
                <c:pt idx="322">
                  <c:v>0.36202000052442707</c:v>
                </c:pt>
                <c:pt idx="323">
                  <c:v>0.40497739850968284</c:v>
                </c:pt>
                <c:pt idx="324">
                  <c:v>0.45582348703973252</c:v>
                </c:pt>
                <c:pt idx="325">
                  <c:v>0.50548052434334401</c:v>
                </c:pt>
                <c:pt idx="326">
                  <c:v>0.56165415861170465</c:v>
                </c:pt>
                <c:pt idx="327">
                  <c:v>0.6311939811642</c:v>
                </c:pt>
                <c:pt idx="328">
                  <c:v>0.70027067078831395</c:v>
                </c:pt>
                <c:pt idx="329">
                  <c:v>0.78377999152821554</c:v>
                </c:pt>
                <c:pt idx="330">
                  <c:v>0.86227354637077991</c:v>
                </c:pt>
                <c:pt idx="331">
                  <c:v>0.94149871558618703</c:v>
                </c:pt>
                <c:pt idx="332">
                  <c:v>1.0188895598348906</c:v>
                </c:pt>
                <c:pt idx="333">
                  <c:v>1.1020584156776814</c:v>
                </c:pt>
                <c:pt idx="334">
                  <c:v>1.1873826214841203</c:v>
                </c:pt>
                <c:pt idx="335">
                  <c:v>1.263048885481995</c:v>
                </c:pt>
                <c:pt idx="336">
                  <c:v>1.35166620777985</c:v>
                </c:pt>
                <c:pt idx="337">
                  <c:v>1.4411796333869678</c:v>
                </c:pt>
                <c:pt idx="338">
                  <c:v>1.5376921418253482</c:v>
                </c:pt>
                <c:pt idx="339">
                  <c:v>0.25799103041917953</c:v>
                </c:pt>
                <c:pt idx="340">
                  <c:v>0.30693299535276075</c:v>
                </c:pt>
                <c:pt idx="341">
                  <c:v>0.35489415030873778</c:v>
                </c:pt>
                <c:pt idx="342">
                  <c:v>0.40976902071541838</c:v>
                </c:pt>
                <c:pt idx="343">
                  <c:v>0.46961312353489837</c:v>
                </c:pt>
                <c:pt idx="344">
                  <c:v>0.54093041021970689</c:v>
                </c:pt>
                <c:pt idx="345">
                  <c:v>0.62575039860091153</c:v>
                </c:pt>
                <c:pt idx="346">
                  <c:v>0.71340609446699565</c:v>
                </c:pt>
                <c:pt idx="347">
                  <c:v>0.80159900854285904</c:v>
                </c:pt>
                <c:pt idx="348">
                  <c:v>0.88956941898128983</c:v>
                </c:pt>
                <c:pt idx="349">
                  <c:v>0.986242026110146</c:v>
                </c:pt>
                <c:pt idx="350">
                  <c:v>1.0702622389503385</c:v>
                </c:pt>
                <c:pt idx="351">
                  <c:v>1.1750277779989262</c:v>
                </c:pt>
                <c:pt idx="352">
                  <c:v>1.2751374051544948</c:v>
                </c:pt>
                <c:pt idx="353">
                  <c:v>0.20266291809027398</c:v>
                </c:pt>
                <c:pt idx="354">
                  <c:v>0.25007979551979348</c:v>
                </c:pt>
                <c:pt idx="355">
                  <c:v>0.29888565718555099</c:v>
                </c:pt>
                <c:pt idx="356">
                  <c:v>0.3494881851130876</c:v>
                </c:pt>
                <c:pt idx="357">
                  <c:v>0.40370454656950944</c:v>
                </c:pt>
                <c:pt idx="358">
                  <c:v>0.46086447647908668</c:v>
                </c:pt>
                <c:pt idx="359">
                  <c:v>0.51971948000157098</c:v>
                </c:pt>
                <c:pt idx="360">
                  <c:v>0.58598970740855172</c:v>
                </c:pt>
                <c:pt idx="361">
                  <c:v>0.6568845401578155</c:v>
                </c:pt>
                <c:pt idx="362">
                  <c:v>0.73309108475676765</c:v>
                </c:pt>
                <c:pt idx="363">
                  <c:v>0.82364769205280686</c:v>
                </c:pt>
                <c:pt idx="364">
                  <c:v>0.90958167307634896</c:v>
                </c:pt>
                <c:pt idx="365">
                  <c:v>1.0065122635214891</c:v>
                </c:pt>
                <c:pt idx="366">
                  <c:v>1.0965593070121007</c:v>
                </c:pt>
                <c:pt idx="367">
                  <c:v>1.1811987064815257</c:v>
                </c:pt>
                <c:pt idx="368">
                  <c:v>1.2759206275645782</c:v>
                </c:pt>
                <c:pt idx="369">
                  <c:v>1.3661895230155998</c:v>
                </c:pt>
                <c:pt idx="370">
                  <c:v>1.4639353207716952</c:v>
                </c:pt>
                <c:pt idx="371">
                  <c:v>1.5563273898514822</c:v>
                </c:pt>
                <c:pt idx="372">
                  <c:v>1.6655077649768919</c:v>
                </c:pt>
                <c:pt idx="373">
                  <c:v>0.18790678044215722</c:v>
                </c:pt>
                <c:pt idx="374">
                  <c:v>0.23765017320795487</c:v>
                </c:pt>
                <c:pt idx="375">
                  <c:v>0.28712431052003579</c:v>
                </c:pt>
                <c:pt idx="376">
                  <c:v>0.34175191170279567</c:v>
                </c:pt>
                <c:pt idx="377">
                  <c:v>0.39740493153065554</c:v>
                </c:pt>
                <c:pt idx="378">
                  <c:v>0.45382638713147894</c:v>
                </c:pt>
                <c:pt idx="379">
                  <c:v>0.51658821890651918</c:v>
                </c:pt>
                <c:pt idx="380">
                  <c:v>0.58280717269018822</c:v>
                </c:pt>
                <c:pt idx="381">
                  <c:v>0.65466086796319123</c:v>
                </c:pt>
                <c:pt idx="382">
                  <c:v>0.73383461407506678</c:v>
                </c:pt>
                <c:pt idx="383">
                  <c:v>0.82128769915780075</c:v>
                </c:pt>
                <c:pt idx="384">
                  <c:v>0.90752969662922611</c:v>
                </c:pt>
                <c:pt idx="385">
                  <c:v>1.0034750701930242</c:v>
                </c:pt>
                <c:pt idx="386">
                  <c:v>1.0929337178015346</c:v>
                </c:pt>
                <c:pt idx="387">
                  <c:v>1.1878258403922457</c:v>
                </c:pt>
                <c:pt idx="388">
                  <c:v>1.2817141885258077</c:v>
                </c:pt>
                <c:pt idx="389">
                  <c:v>1.3669692279666286</c:v>
                </c:pt>
                <c:pt idx="390">
                  <c:v>1.4664264915587411</c:v>
                </c:pt>
                <c:pt idx="391">
                  <c:v>1.5584180289406311</c:v>
                </c:pt>
                <c:pt idx="392">
                  <c:v>1.6607070374958486</c:v>
                </c:pt>
                <c:pt idx="393">
                  <c:v>0.247247918571911</c:v>
                </c:pt>
                <c:pt idx="394">
                  <c:v>0.29854295225953292</c:v>
                </c:pt>
                <c:pt idx="395">
                  <c:v>0.35059717675644636</c:v>
                </c:pt>
                <c:pt idx="396">
                  <c:v>0.4073506535054271</c:v>
                </c:pt>
                <c:pt idx="397">
                  <c:v>0.46268717400540271</c:v>
                </c:pt>
                <c:pt idx="398">
                  <c:v>0.52522057217337959</c:v>
                </c:pt>
                <c:pt idx="399">
                  <c:v>0.58768067798438473</c:v>
                </c:pt>
                <c:pt idx="400">
                  <c:v>0.65904546175570222</c:v>
                </c:pt>
                <c:pt idx="401">
                  <c:v>0.73766025872988883</c:v>
                </c:pt>
                <c:pt idx="402">
                  <c:v>0.81696831306209095</c:v>
                </c:pt>
                <c:pt idx="403">
                  <c:v>0.90970725342145564</c:v>
                </c:pt>
                <c:pt idx="404">
                  <c:v>1.0208563975575509</c:v>
                </c:pt>
                <c:pt idx="405">
                  <c:v>1.1218186456508843</c:v>
                </c:pt>
                <c:pt idx="406">
                  <c:v>1.226466928928952</c:v>
                </c:pt>
                <c:pt idx="407">
                  <c:v>1.3297642442484212</c:v>
                </c:pt>
                <c:pt idx="408">
                  <c:v>1.4394770485204036</c:v>
                </c:pt>
                <c:pt idx="409">
                  <c:v>1.539219571666115</c:v>
                </c:pt>
                <c:pt idx="410">
                  <c:v>1.6536877192645654</c:v>
                </c:pt>
                <c:pt idx="411">
                  <c:v>1.7874360652010726</c:v>
                </c:pt>
                <c:pt idx="412">
                  <c:v>1.8977301398601025</c:v>
                </c:pt>
                <c:pt idx="413">
                  <c:v>0.24190856159644608</c:v>
                </c:pt>
                <c:pt idx="414">
                  <c:v>0.28458545738323915</c:v>
                </c:pt>
                <c:pt idx="415">
                  <c:v>0.32822924295788181</c:v>
                </c:pt>
                <c:pt idx="416">
                  <c:v>0.37629019142643649</c:v>
                </c:pt>
                <c:pt idx="417">
                  <c:v>0.42930103943231601</c:v>
                </c:pt>
                <c:pt idx="418">
                  <c:v>0.48392555310243418</c:v>
                </c:pt>
                <c:pt idx="419">
                  <c:v>0.53980493610540847</c:v>
                </c:pt>
                <c:pt idx="420">
                  <c:v>0.60298222738612484</c:v>
                </c:pt>
                <c:pt idx="421">
                  <c:v>0.67540802868560801</c:v>
                </c:pt>
                <c:pt idx="422">
                  <c:v>0.75320200644763036</c:v>
                </c:pt>
                <c:pt idx="423">
                  <c:v>0.83745706181671697</c:v>
                </c:pt>
                <c:pt idx="424">
                  <c:v>0.93343366472991196</c:v>
                </c:pt>
                <c:pt idx="425">
                  <c:v>1.0325512562719905</c:v>
                </c:pt>
                <c:pt idx="426">
                  <c:v>1.1276623303481623</c:v>
                </c:pt>
                <c:pt idx="427">
                  <c:v>1.2123696957911922</c:v>
                </c:pt>
                <c:pt idx="428">
                  <c:v>1.3174864781366504</c:v>
                </c:pt>
                <c:pt idx="429">
                  <c:v>1.4129392987386644</c:v>
                </c:pt>
                <c:pt idx="430">
                  <c:v>1.5023003943610511</c:v>
                </c:pt>
                <c:pt idx="431">
                  <c:v>1.6047080407369749</c:v>
                </c:pt>
                <c:pt idx="432">
                  <c:v>1.7088540968008368</c:v>
                </c:pt>
                <c:pt idx="433">
                  <c:v>0.27363947310911402</c:v>
                </c:pt>
                <c:pt idx="434">
                  <c:v>0.34195761527895496</c:v>
                </c:pt>
                <c:pt idx="435">
                  <c:v>0.41352413777514108</c:v>
                </c:pt>
                <c:pt idx="436">
                  <c:v>0.49266191296612016</c:v>
                </c:pt>
                <c:pt idx="437">
                  <c:v>0.58309657186295971</c:v>
                </c:pt>
                <c:pt idx="438">
                  <c:v>0.6806577917035499</c:v>
                </c:pt>
                <c:pt idx="439">
                  <c:v>0.79557757046585453</c:v>
                </c:pt>
                <c:pt idx="440">
                  <c:v>0.93522088270953696</c:v>
                </c:pt>
                <c:pt idx="441">
                  <c:v>1.087082613333519</c:v>
                </c:pt>
                <c:pt idx="442">
                  <c:v>1.234216928200162</c:v>
                </c:pt>
                <c:pt idx="443">
                  <c:v>1.3892429969026048</c:v>
                </c:pt>
                <c:pt idx="444">
                  <c:v>1.5342599842463194</c:v>
                </c:pt>
                <c:pt idx="445">
                  <c:v>1.6970737107970713</c:v>
                </c:pt>
                <c:pt idx="446">
                  <c:v>1.8582429524295139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60128"/>
        <c:axId val="117361664"/>
      </c:scatterChart>
      <c:valAx>
        <c:axId val="117360128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361664"/>
        <c:crosses val="autoZero"/>
        <c:crossBetween val="midCat"/>
      </c:valAx>
      <c:valAx>
        <c:axId val="117361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360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S*(sigma*)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'S rescaled computation'!$O$1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'S rescaled computation'!$N$2:$N$448</c:f>
              <c:numCache>
                <c:formatCode>General</c:formatCode>
                <c:ptCount val="447"/>
                <c:pt idx="0">
                  <c:v>7.5466634771276095E-3</c:v>
                </c:pt>
                <c:pt idx="1">
                  <c:v>2.1220572204023003E-2</c:v>
                </c:pt>
                <c:pt idx="2">
                  <c:v>3.8611397307992588E-2</c:v>
                </c:pt>
                <c:pt idx="3">
                  <c:v>6.1880052793111658E-2</c:v>
                </c:pt>
                <c:pt idx="4">
                  <c:v>8.5776203762944508E-2</c:v>
                </c:pt>
                <c:pt idx="5">
                  <c:v>0.11466517906634513</c:v>
                </c:pt>
                <c:pt idx="6">
                  <c:v>0.13998592231040469</c:v>
                </c:pt>
                <c:pt idx="7">
                  <c:v>0.17090333104009162</c:v>
                </c:pt>
                <c:pt idx="8">
                  <c:v>0.20864276859259259</c:v>
                </c:pt>
                <c:pt idx="9">
                  <c:v>0.24565830026734728</c:v>
                </c:pt>
                <c:pt idx="10">
                  <c:v>0.27892113519801315</c:v>
                </c:pt>
                <c:pt idx="11">
                  <c:v>0.31667811452281192</c:v>
                </c:pt>
                <c:pt idx="12">
                  <c:v>0.34051342073052143</c:v>
                </c:pt>
                <c:pt idx="13">
                  <c:v>0.38661990967517096</c:v>
                </c:pt>
                <c:pt idx="14">
                  <c:v>0.42333364167646692</c:v>
                </c:pt>
                <c:pt idx="15">
                  <c:v>0.45519655393546915</c:v>
                </c:pt>
                <c:pt idx="16">
                  <c:v>0.49840705138972441</c:v>
                </c:pt>
                <c:pt idx="17">
                  <c:v>0.53593696943545788</c:v>
                </c:pt>
                <c:pt idx="18">
                  <c:v>0.19197558430818895</c:v>
                </c:pt>
                <c:pt idx="19">
                  <c:v>0.53907243564093554</c:v>
                </c:pt>
                <c:pt idx="20">
                  <c:v>0.9983303109589039</c:v>
                </c:pt>
                <c:pt idx="21">
                  <c:v>1.57055595422668</c:v>
                </c:pt>
                <c:pt idx="22">
                  <c:v>2.1371101855309131</c:v>
                </c:pt>
                <c:pt idx="23">
                  <c:v>2.8047171235752995</c:v>
                </c:pt>
                <c:pt idx="24">
                  <c:v>3.486134425267791</c:v>
                </c:pt>
                <c:pt idx="25">
                  <c:v>4.4123324014091247</c:v>
                </c:pt>
                <c:pt idx="26">
                  <c:v>5.1009042116519305</c:v>
                </c:pt>
                <c:pt idx="27">
                  <c:v>6.115109497646853</c:v>
                </c:pt>
                <c:pt idx="28">
                  <c:v>1.7084256416175111E-2</c:v>
                </c:pt>
                <c:pt idx="29">
                  <c:v>4.8908808872249965E-2</c:v>
                </c:pt>
                <c:pt idx="30">
                  <c:v>8.899361929019356E-2</c:v>
                </c:pt>
                <c:pt idx="31">
                  <c:v>0.14005058646124741</c:v>
                </c:pt>
                <c:pt idx="32">
                  <c:v>0.19413376523100473</c:v>
                </c:pt>
                <c:pt idx="33">
                  <c:v>0.25484145161492106</c:v>
                </c:pt>
                <c:pt idx="34">
                  <c:v>0.31683414155218559</c:v>
                </c:pt>
                <c:pt idx="35">
                  <c:v>0.39391927643391461</c:v>
                </c:pt>
                <c:pt idx="36">
                  <c:v>0.47227071199250781</c:v>
                </c:pt>
                <c:pt idx="37">
                  <c:v>0.55603965353015006</c:v>
                </c:pt>
                <c:pt idx="38">
                  <c:v>0.63134842390315582</c:v>
                </c:pt>
                <c:pt idx="39">
                  <c:v>0.7039417080550201</c:v>
                </c:pt>
                <c:pt idx="40">
                  <c:v>0.7849301384844628</c:v>
                </c:pt>
                <c:pt idx="41">
                  <c:v>0.85941486671701206</c:v>
                </c:pt>
                <c:pt idx="42">
                  <c:v>0.97581209925582724</c:v>
                </c:pt>
                <c:pt idx="43">
                  <c:v>1.0684102751386144</c:v>
                </c:pt>
                <c:pt idx="44">
                  <c:v>1.1912575140917367</c:v>
                </c:pt>
                <c:pt idx="45">
                  <c:v>1.3859796173066702E-2</c:v>
                </c:pt>
                <c:pt idx="46">
                  <c:v>4.0409516421870073E-2</c:v>
                </c:pt>
                <c:pt idx="47">
                  <c:v>7.2203740563992924E-2</c:v>
                </c:pt>
                <c:pt idx="48">
                  <c:v>0.11158780373486205</c:v>
                </c:pt>
                <c:pt idx="49">
                  <c:v>0.15189745288530407</c:v>
                </c:pt>
                <c:pt idx="50">
                  <c:v>0.20676208254160425</c:v>
                </c:pt>
                <c:pt idx="51">
                  <c:v>0.26177522498051287</c:v>
                </c:pt>
                <c:pt idx="52">
                  <c:v>0.31959112169676934</c:v>
                </c:pt>
                <c:pt idx="53">
                  <c:v>0.36951074524365735</c:v>
                </c:pt>
                <c:pt idx="54">
                  <c:v>0.43503927602914272</c:v>
                </c:pt>
                <c:pt idx="55">
                  <c:v>0.4939600251766626</c:v>
                </c:pt>
                <c:pt idx="56">
                  <c:v>0.57111579337546214</c:v>
                </c:pt>
                <c:pt idx="57">
                  <c:v>0.63678344930435671</c:v>
                </c:pt>
                <c:pt idx="58">
                  <c:v>0.72285012930144255</c:v>
                </c:pt>
                <c:pt idx="59">
                  <c:v>0.82067562464323363</c:v>
                </c:pt>
                <c:pt idx="60">
                  <c:v>0.89857999734297112</c:v>
                </c:pt>
                <c:pt idx="61">
                  <c:v>9.281222510243688E-3</c:v>
                </c:pt>
                <c:pt idx="62">
                  <c:v>2.6096398801271566E-2</c:v>
                </c:pt>
                <c:pt idx="63">
                  <c:v>4.9239896681072481E-2</c:v>
                </c:pt>
                <c:pt idx="64">
                  <c:v>7.6107522743574879E-2</c:v>
                </c:pt>
                <c:pt idx="65">
                  <c:v>0.1055011241524047</c:v>
                </c:pt>
                <c:pt idx="66">
                  <c:v>0.13849670295851213</c:v>
                </c:pt>
                <c:pt idx="67">
                  <c:v>0.16908520144757819</c:v>
                </c:pt>
                <c:pt idx="68">
                  <c:v>0.21799454567363322</c:v>
                </c:pt>
                <c:pt idx="69">
                  <c:v>0.25202169508101535</c:v>
                </c:pt>
                <c:pt idx="70">
                  <c:v>0.30217725623844349</c:v>
                </c:pt>
                <c:pt idx="71">
                  <c:v>0.35579778018186853</c:v>
                </c:pt>
                <c:pt idx="72">
                  <c:v>0.39669568461005356</c:v>
                </c:pt>
                <c:pt idx="73">
                  <c:v>0.46707388069117467</c:v>
                </c:pt>
                <c:pt idx="74">
                  <c:v>0.54995485762077956</c:v>
                </c:pt>
                <c:pt idx="75">
                  <c:v>0.65936239927620333</c:v>
                </c:pt>
                <c:pt idx="76">
                  <c:v>1.6043594855284702E-3</c:v>
                </c:pt>
                <c:pt idx="77">
                  <c:v>4.5115991122611455E-3</c:v>
                </c:pt>
                <c:pt idx="78">
                  <c:v>8.5129564179184467E-3</c:v>
                </c:pt>
                <c:pt idx="79">
                  <c:v>1.3399026550743402E-2</c:v>
                </c:pt>
                <c:pt idx="80">
                  <c:v>1.8573884849913683E-2</c:v>
                </c:pt>
                <c:pt idx="81">
                  <c:v>2.3944331239111716E-2</c:v>
                </c:pt>
                <c:pt idx="82">
                  <c:v>3.0869485056167632E-2</c:v>
                </c:pt>
                <c:pt idx="83">
                  <c:v>3.8376430638484879E-2</c:v>
                </c:pt>
                <c:pt idx="84">
                  <c:v>4.4372132379605099E-2</c:v>
                </c:pt>
                <c:pt idx="85">
                  <c:v>5.1307721799947394E-2</c:v>
                </c:pt>
                <c:pt idx="86">
                  <c:v>5.9325554675285622E-2</c:v>
                </c:pt>
                <c:pt idx="87">
                  <c:v>7.1132103650198758E-2</c:v>
                </c:pt>
                <c:pt idx="88">
                  <c:v>7.7886864397767666E-2</c:v>
                </c:pt>
                <c:pt idx="89">
                  <c:v>8.5285685158451488E-2</c:v>
                </c:pt>
                <c:pt idx="90">
                  <c:v>9.5091947029697046E-2</c:v>
                </c:pt>
                <c:pt idx="91">
                  <c:v>0.104115549875788</c:v>
                </c:pt>
                <c:pt idx="92">
                  <c:v>0.11822399854795293</c:v>
                </c:pt>
                <c:pt idx="93">
                  <c:v>2.1952966135933925E-2</c:v>
                </c:pt>
                <c:pt idx="94">
                  <c:v>6.5202262034572536E-2</c:v>
                </c:pt>
                <c:pt idx="95">
                  <c:v>0.11652134310318926</c:v>
                </c:pt>
                <c:pt idx="96">
                  <c:v>0.18010645997662145</c:v>
                </c:pt>
                <c:pt idx="97">
                  <c:v>0.2542462352709412</c:v>
                </c:pt>
                <c:pt idx="98">
                  <c:v>0.33378251950625509</c:v>
                </c:pt>
                <c:pt idx="99">
                  <c:v>0.42256597242376498</c:v>
                </c:pt>
                <c:pt idx="100">
                  <c:v>0.51591011368825501</c:v>
                </c:pt>
                <c:pt idx="101">
                  <c:v>0.60743826624953634</c:v>
                </c:pt>
                <c:pt idx="102">
                  <c:v>0.71520452403306256</c:v>
                </c:pt>
                <c:pt idx="103">
                  <c:v>0.82696918915972173</c:v>
                </c:pt>
                <c:pt idx="104">
                  <c:v>0.93891430423741817</c:v>
                </c:pt>
                <c:pt idx="105">
                  <c:v>1.0661115469720639</c:v>
                </c:pt>
                <c:pt idx="106">
                  <c:v>1.1887310294416344</c:v>
                </c:pt>
                <c:pt idx="107">
                  <c:v>1.3253721518456603</c:v>
                </c:pt>
                <c:pt idx="108">
                  <c:v>1.4778560991450409</c:v>
                </c:pt>
                <c:pt idx="109">
                  <c:v>4.2353509825019909E-3</c:v>
                </c:pt>
                <c:pt idx="110">
                  <c:v>1.213204905129912E-2</c:v>
                </c:pt>
                <c:pt idx="111">
                  <c:v>2.1681550268658183E-2</c:v>
                </c:pt>
                <c:pt idx="112">
                  <c:v>3.4126875220502811E-2</c:v>
                </c:pt>
                <c:pt idx="113">
                  <c:v>4.7308522059879413E-2</c:v>
                </c:pt>
                <c:pt idx="114">
                  <c:v>6.2106217986255124E-2</c:v>
                </c:pt>
                <c:pt idx="115">
                  <c:v>7.863322395925916E-2</c:v>
                </c:pt>
                <c:pt idx="116">
                  <c:v>9.9555148796374324E-2</c:v>
                </c:pt>
                <c:pt idx="117">
                  <c:v>0.11510550427460212</c:v>
                </c:pt>
                <c:pt idx="118">
                  <c:v>0.13551815716095397</c:v>
                </c:pt>
                <c:pt idx="119">
                  <c:v>0.1511002156853149</c:v>
                </c:pt>
                <c:pt idx="120">
                  <c:v>0.18787416076821031</c:v>
                </c:pt>
                <c:pt idx="121">
                  <c:v>0.20947618244290406</c:v>
                </c:pt>
                <c:pt idx="122">
                  <c:v>0.24218858037723706</c:v>
                </c:pt>
                <c:pt idx="123">
                  <c:v>0.27499851788353308</c:v>
                </c:pt>
                <c:pt idx="124">
                  <c:v>0.3066370727226147</c:v>
                </c:pt>
                <c:pt idx="125">
                  <c:v>4.5296441526772382E-3</c:v>
                </c:pt>
                <c:pt idx="126">
                  <c:v>1.1635932001145485E-2</c:v>
                </c:pt>
                <c:pt idx="127">
                  <c:v>2.5855084598523818E-2</c:v>
                </c:pt>
                <c:pt idx="128">
                  <c:v>5.7450095061660392E-2</c:v>
                </c:pt>
                <c:pt idx="129">
                  <c:v>0.1347936205643146</c:v>
                </c:pt>
                <c:pt idx="130">
                  <c:v>0.30494139394427244</c:v>
                </c:pt>
                <c:pt idx="131">
                  <c:v>0.62909219699296526</c:v>
                </c:pt>
                <c:pt idx="132">
                  <c:v>1.7688990527818802</c:v>
                </c:pt>
                <c:pt idx="133">
                  <c:v>3.2774079822573605</c:v>
                </c:pt>
                <c:pt idx="134">
                  <c:v>5.0647828482874058</c:v>
                </c:pt>
                <c:pt idx="135">
                  <c:v>7.2797260232073979</c:v>
                </c:pt>
                <c:pt idx="136">
                  <c:v>9.2152241415461127</c:v>
                </c:pt>
                <c:pt idx="137">
                  <c:v>11.878980129114089</c:v>
                </c:pt>
                <c:pt idx="138">
                  <c:v>14.501689771366161</c:v>
                </c:pt>
                <c:pt idx="139">
                  <c:v>17.073924660820559</c:v>
                </c:pt>
                <c:pt idx="140">
                  <c:v>20.844886044979933</c:v>
                </c:pt>
                <c:pt idx="141">
                  <c:v>23.665159806699503</c:v>
                </c:pt>
                <c:pt idx="142">
                  <c:v>26.869489981586952</c:v>
                </c:pt>
                <c:pt idx="143">
                  <c:v>30.506757472925134</c:v>
                </c:pt>
                <c:pt idx="144">
                  <c:v>33.402676070560815</c:v>
                </c:pt>
                <c:pt idx="145">
                  <c:v>37.2433603324017</c:v>
                </c:pt>
                <c:pt idx="146">
                  <c:v>40.780019246889395</c:v>
                </c:pt>
                <c:pt idx="147">
                  <c:v>46.304597990083778</c:v>
                </c:pt>
                <c:pt idx="148">
                  <c:v>0.62631642141647514</c:v>
                </c:pt>
                <c:pt idx="149">
                  <c:v>1.7294187575252837</c:v>
                </c:pt>
                <c:pt idx="150">
                  <c:v>3.3228118220598355</c:v>
                </c:pt>
                <c:pt idx="151">
                  <c:v>4.8632767166946618</c:v>
                </c:pt>
                <c:pt idx="152">
                  <c:v>6.8643718502701372</c:v>
                </c:pt>
                <c:pt idx="153">
                  <c:v>9.1759740909949823</c:v>
                </c:pt>
                <c:pt idx="154">
                  <c:v>11.407067659393464</c:v>
                </c:pt>
                <c:pt idx="155">
                  <c:v>13.926013984013931</c:v>
                </c:pt>
                <c:pt idx="156">
                  <c:v>17.000156766002441</c:v>
                </c:pt>
                <c:pt idx="157">
                  <c:v>19.654949719502525</c:v>
                </c:pt>
                <c:pt idx="158">
                  <c:v>22.725021521314616</c:v>
                </c:pt>
                <c:pt idx="159">
                  <c:v>25.337195655262562</c:v>
                </c:pt>
                <c:pt idx="160">
                  <c:v>28.767039621102526</c:v>
                </c:pt>
                <c:pt idx="161">
                  <c:v>32.07471221892385</c:v>
                </c:pt>
                <c:pt idx="162">
                  <c:v>35.761605695944866</c:v>
                </c:pt>
                <c:pt idx="163">
                  <c:v>39.156351896294538</c:v>
                </c:pt>
                <c:pt idx="164">
                  <c:v>44.459600855036882</c:v>
                </c:pt>
                <c:pt idx="165">
                  <c:v>1.4833127317676144E-2</c:v>
                </c:pt>
                <c:pt idx="166">
                  <c:v>6.0321384425216319E-2</c:v>
                </c:pt>
                <c:pt idx="167">
                  <c:v>0.13597033374536466</c:v>
                </c:pt>
                <c:pt idx="168">
                  <c:v>0.24103831891223737</c:v>
                </c:pt>
                <c:pt idx="169">
                  <c:v>0.37453646477132263</c:v>
                </c:pt>
                <c:pt idx="170">
                  <c:v>0.54388133498145863</c:v>
                </c:pt>
                <c:pt idx="171">
                  <c:v>0.74042027194066751</c:v>
                </c:pt>
                <c:pt idx="172">
                  <c:v>0.9604449938195303</c:v>
                </c:pt>
                <c:pt idx="173">
                  <c:v>1.2076637824474661</c:v>
                </c:pt>
                <c:pt idx="174">
                  <c:v>1.5080346106304079</c:v>
                </c:pt>
                <c:pt idx="175">
                  <c:v>1.8046971569839307</c:v>
                </c:pt>
                <c:pt idx="176">
                  <c:v>2.2002472187886277</c:v>
                </c:pt>
                <c:pt idx="177">
                  <c:v>2.5587144622991342</c:v>
                </c:pt>
                <c:pt idx="178">
                  <c:v>2.9542645241038321</c:v>
                </c:pt>
                <c:pt idx="179">
                  <c:v>3.3745364647713227</c:v>
                </c:pt>
                <c:pt idx="180">
                  <c:v>3.8936959208899875</c:v>
                </c:pt>
                <c:pt idx="181">
                  <c:v>4.351050679851669</c:v>
                </c:pt>
                <c:pt idx="182">
                  <c:v>4.857849196538937</c:v>
                </c:pt>
                <c:pt idx="183">
                  <c:v>5.3399258343634113</c:v>
                </c:pt>
                <c:pt idx="184">
                  <c:v>6.069221260815822</c:v>
                </c:pt>
                <c:pt idx="185">
                  <c:v>2.5965665236051504E-2</c:v>
                </c:pt>
                <c:pt idx="186">
                  <c:v>0.10386266094420601</c:v>
                </c:pt>
                <c:pt idx="187">
                  <c:v>0.2381974248927039</c:v>
                </c:pt>
                <c:pt idx="188">
                  <c:v>0.42060085836909872</c:v>
                </c:pt>
                <c:pt idx="189">
                  <c:v>0.65450643776824036</c:v>
                </c:pt>
                <c:pt idx="190">
                  <c:v>0.93562231759656667</c:v>
                </c:pt>
                <c:pt idx="191">
                  <c:v>1.2832618025751072</c:v>
                </c:pt>
                <c:pt idx="192">
                  <c:v>1.6673819742489271</c:v>
                </c:pt>
                <c:pt idx="193">
                  <c:v>2.0793991416309012</c:v>
                </c:pt>
                <c:pt idx="194">
                  <c:v>2.5751072961373391</c:v>
                </c:pt>
                <c:pt idx="195">
                  <c:v>3.0901287553648067</c:v>
                </c:pt>
                <c:pt idx="196">
                  <c:v>3.733905579399142</c:v>
                </c:pt>
                <c:pt idx="197">
                  <c:v>4.377682403433476</c:v>
                </c:pt>
                <c:pt idx="198">
                  <c:v>5.0858369098712446</c:v>
                </c:pt>
                <c:pt idx="199">
                  <c:v>5.8583690987124459</c:v>
                </c:pt>
                <c:pt idx="200">
                  <c:v>6.5879828326180254</c:v>
                </c:pt>
                <c:pt idx="201">
                  <c:v>7.4892703862660941</c:v>
                </c:pt>
                <c:pt idx="202">
                  <c:v>8.3690987124463518</c:v>
                </c:pt>
                <c:pt idx="203">
                  <c:v>9.2703862660944214</c:v>
                </c:pt>
                <c:pt idx="204">
                  <c:v>10.278969957081545</c:v>
                </c:pt>
                <c:pt idx="205">
                  <c:v>2.1778584392014518E-2</c:v>
                </c:pt>
                <c:pt idx="206">
                  <c:v>8.784029038112523E-2</c:v>
                </c:pt>
                <c:pt idx="207">
                  <c:v>0.19782214156079858</c:v>
                </c:pt>
                <c:pt idx="208">
                  <c:v>0.34845735027223229</c:v>
                </c:pt>
                <c:pt idx="209">
                  <c:v>0.54083484573502727</c:v>
                </c:pt>
                <c:pt idx="210">
                  <c:v>0.78584392014519056</c:v>
                </c:pt>
                <c:pt idx="211">
                  <c:v>1.0780399274047188</c:v>
                </c:pt>
                <c:pt idx="212">
                  <c:v>1.3992740471869329</c:v>
                </c:pt>
                <c:pt idx="213">
                  <c:v>1.7731397459165155</c:v>
                </c:pt>
                <c:pt idx="214">
                  <c:v>2.2323049001814881</c:v>
                </c:pt>
                <c:pt idx="215">
                  <c:v>2.6497277676950999</c:v>
                </c:pt>
                <c:pt idx="216">
                  <c:v>3.1760435571687839</c:v>
                </c:pt>
                <c:pt idx="217">
                  <c:v>3.7205081669691467</c:v>
                </c:pt>
                <c:pt idx="218">
                  <c:v>4.3375680580762248</c:v>
                </c:pt>
                <c:pt idx="219">
                  <c:v>4.8820326678765893</c:v>
                </c:pt>
                <c:pt idx="220">
                  <c:v>5.5716878402903811</c:v>
                </c:pt>
                <c:pt idx="221">
                  <c:v>6.3339382940108893</c:v>
                </c:pt>
                <c:pt idx="222">
                  <c:v>7.0780399274047188</c:v>
                </c:pt>
                <c:pt idx="223">
                  <c:v>8.0943738656987296</c:v>
                </c:pt>
                <c:pt idx="224">
                  <c:v>8.7658802177858437</c:v>
                </c:pt>
                <c:pt idx="225">
                  <c:v>2.2957198443579768E-2</c:v>
                </c:pt>
                <c:pt idx="226">
                  <c:v>9.2801556420233453E-2</c:v>
                </c:pt>
                <c:pt idx="227">
                  <c:v>0.21206225680933857</c:v>
                </c:pt>
                <c:pt idx="228">
                  <c:v>0.37548638132295731</c:v>
                </c:pt>
                <c:pt idx="229">
                  <c:v>0.58949416342412453</c:v>
                </c:pt>
                <c:pt idx="230">
                  <c:v>0.84241245136186782</c:v>
                </c:pt>
                <c:pt idx="231">
                  <c:v>1.1478599221789885</c:v>
                </c:pt>
                <c:pt idx="232">
                  <c:v>1.4883268482490275</c:v>
                </c:pt>
                <c:pt idx="233">
                  <c:v>1.8735408560311289</c:v>
                </c:pt>
                <c:pt idx="234">
                  <c:v>2.3540856031128405</c:v>
                </c:pt>
                <c:pt idx="235">
                  <c:v>2.840466926070039</c:v>
                </c:pt>
                <c:pt idx="236">
                  <c:v>3.4241245136186778</c:v>
                </c:pt>
                <c:pt idx="237">
                  <c:v>3.9688715953307399</c:v>
                </c:pt>
                <c:pt idx="238">
                  <c:v>4.6108949416342417</c:v>
                </c:pt>
                <c:pt idx="239">
                  <c:v>5.2334630350194571</c:v>
                </c:pt>
                <c:pt idx="240">
                  <c:v>6.0311284046692615</c:v>
                </c:pt>
                <c:pt idx="241">
                  <c:v>6.7509727626459153</c:v>
                </c:pt>
                <c:pt idx="242">
                  <c:v>7.5875486381322963</c:v>
                </c:pt>
                <c:pt idx="243">
                  <c:v>8.4046692607003894</c:v>
                </c:pt>
                <c:pt idx="244">
                  <c:v>9.3968871595330743</c:v>
                </c:pt>
                <c:pt idx="245">
                  <c:v>2.9824561403508771E-2</c:v>
                </c:pt>
                <c:pt idx="246">
                  <c:v>0.12030075187969924</c:v>
                </c:pt>
                <c:pt idx="247">
                  <c:v>0.27067669172932329</c:v>
                </c:pt>
                <c:pt idx="248">
                  <c:v>0.48120300751879697</c:v>
                </c:pt>
                <c:pt idx="249">
                  <c:v>0.75939849624060152</c:v>
                </c:pt>
                <c:pt idx="250">
                  <c:v>1.0852130325814537</c:v>
                </c:pt>
                <c:pt idx="251">
                  <c:v>1.4636591478696741</c:v>
                </c:pt>
                <c:pt idx="252">
                  <c:v>1.9147869674185463</c:v>
                </c:pt>
                <c:pt idx="253">
                  <c:v>2.411027568922306</c:v>
                </c:pt>
                <c:pt idx="254">
                  <c:v>3.0325814536340854</c:v>
                </c:pt>
                <c:pt idx="255">
                  <c:v>3.6591478696741855</c:v>
                </c:pt>
                <c:pt idx="256">
                  <c:v>4.3358395989974934</c:v>
                </c:pt>
                <c:pt idx="257">
                  <c:v>5.0626566416040104</c:v>
                </c:pt>
                <c:pt idx="258">
                  <c:v>5.9398496240601499</c:v>
                </c:pt>
                <c:pt idx="259">
                  <c:v>3.8782051282051284E-3</c:v>
                </c:pt>
                <c:pt idx="260">
                  <c:v>1.5288461538461535E-2</c:v>
                </c:pt>
                <c:pt idx="261">
                  <c:v>3.4615384615384617E-2</c:v>
                </c:pt>
                <c:pt idx="262">
                  <c:v>6.0897435897435896E-2</c:v>
                </c:pt>
                <c:pt idx="263">
                  <c:v>9.5512820512820507E-2</c:v>
                </c:pt>
                <c:pt idx="264">
                  <c:v>0.1394230769230769</c:v>
                </c:pt>
                <c:pt idx="265">
                  <c:v>0.18846153846153846</c:v>
                </c:pt>
                <c:pt idx="266">
                  <c:v>0.24455128205128204</c:v>
                </c:pt>
                <c:pt idx="267">
                  <c:v>0.31217948717948718</c:v>
                </c:pt>
                <c:pt idx="268">
                  <c:v>0.38461538461538464</c:v>
                </c:pt>
                <c:pt idx="269">
                  <c:v>0.46474358974358976</c:v>
                </c:pt>
                <c:pt idx="270">
                  <c:v>0.55128205128205132</c:v>
                </c:pt>
                <c:pt idx="271">
                  <c:v>0.65064102564102555</c:v>
                </c:pt>
                <c:pt idx="272">
                  <c:v>0.75641025641025639</c:v>
                </c:pt>
                <c:pt idx="273">
                  <c:v>0.85897435897435892</c:v>
                </c:pt>
                <c:pt idx="274">
                  <c:v>0.99038461538461542</c:v>
                </c:pt>
                <c:pt idx="275">
                  <c:v>1.1057692307692308</c:v>
                </c:pt>
                <c:pt idx="276">
                  <c:v>1.2628205128205128</c:v>
                </c:pt>
                <c:pt idx="277">
                  <c:v>1.3782051282051282</c:v>
                </c:pt>
                <c:pt idx="278">
                  <c:v>1.5384615384615385</c:v>
                </c:pt>
                <c:pt idx="279">
                  <c:v>3.4883720930232558E-3</c:v>
                </c:pt>
                <c:pt idx="280">
                  <c:v>1.4215116279069769E-2</c:v>
                </c:pt>
                <c:pt idx="281">
                  <c:v>3.1395348837209305E-2</c:v>
                </c:pt>
                <c:pt idx="282">
                  <c:v>5.6104651162790703E-2</c:v>
                </c:pt>
                <c:pt idx="283">
                  <c:v>8.7209302325581398E-2</c:v>
                </c:pt>
                <c:pt idx="284">
                  <c:v>0.126453488372093</c:v>
                </c:pt>
                <c:pt idx="285">
                  <c:v>0.17093023255813952</c:v>
                </c:pt>
                <c:pt idx="286">
                  <c:v>0.22354651162790698</c:v>
                </c:pt>
                <c:pt idx="287">
                  <c:v>0.28313953488372096</c:v>
                </c:pt>
                <c:pt idx="288">
                  <c:v>0.34883720930232559</c:v>
                </c:pt>
                <c:pt idx="289">
                  <c:v>0.42732558139534882</c:v>
                </c:pt>
                <c:pt idx="290">
                  <c:v>0.50000000000000011</c:v>
                </c:pt>
                <c:pt idx="291">
                  <c:v>0.58430232558139528</c:v>
                </c:pt>
                <c:pt idx="292">
                  <c:v>0.68604651162790697</c:v>
                </c:pt>
                <c:pt idx="293">
                  <c:v>0.79069767441860461</c:v>
                </c:pt>
                <c:pt idx="294">
                  <c:v>0.89534883720930236</c:v>
                </c:pt>
                <c:pt idx="295">
                  <c:v>1.0087209302325582</c:v>
                </c:pt>
                <c:pt idx="296">
                  <c:v>1.1279069767441861</c:v>
                </c:pt>
                <c:pt idx="297">
                  <c:v>1.2587209302325582</c:v>
                </c:pt>
                <c:pt idx="298">
                  <c:v>1.4069767441860466</c:v>
                </c:pt>
                <c:pt idx="299">
                  <c:v>5.1271186440677964E-3</c:v>
                </c:pt>
                <c:pt idx="300">
                  <c:v>2.0381355932203395E-2</c:v>
                </c:pt>
                <c:pt idx="301">
                  <c:v>4.576271186440678E-2</c:v>
                </c:pt>
                <c:pt idx="302">
                  <c:v>8.0932203389830509E-2</c:v>
                </c:pt>
                <c:pt idx="303">
                  <c:v>0.1271186440677966</c:v>
                </c:pt>
                <c:pt idx="304">
                  <c:v>0.18305084745762712</c:v>
                </c:pt>
                <c:pt idx="305">
                  <c:v>0.24703389830508474</c:v>
                </c:pt>
                <c:pt idx="306">
                  <c:v>0.32288135593220341</c:v>
                </c:pt>
                <c:pt idx="307">
                  <c:v>0.41271186440677965</c:v>
                </c:pt>
                <c:pt idx="308">
                  <c:v>0.51271186440677963</c:v>
                </c:pt>
                <c:pt idx="309">
                  <c:v>0.61864406779661019</c:v>
                </c:pt>
                <c:pt idx="310">
                  <c:v>0.73305084745762716</c:v>
                </c:pt>
                <c:pt idx="311">
                  <c:v>0.86016949152542366</c:v>
                </c:pt>
                <c:pt idx="312">
                  <c:v>1</c:v>
                </c:pt>
                <c:pt idx="313">
                  <c:v>1.152542372881356</c:v>
                </c:pt>
                <c:pt idx="314">
                  <c:v>1.3177966101694916</c:v>
                </c:pt>
                <c:pt idx="315">
                  <c:v>1.4703389830508475</c:v>
                </c:pt>
                <c:pt idx="316">
                  <c:v>1.6440677966101696</c:v>
                </c:pt>
                <c:pt idx="317">
                  <c:v>1.8220338983050848</c:v>
                </c:pt>
                <c:pt idx="318">
                  <c:v>2.0508474576271185</c:v>
                </c:pt>
                <c:pt idx="319">
                  <c:v>5.2401746724890829E-3</c:v>
                </c:pt>
                <c:pt idx="320">
                  <c:v>2.1004366812227077E-2</c:v>
                </c:pt>
                <c:pt idx="321">
                  <c:v>4.7161572052401748E-2</c:v>
                </c:pt>
                <c:pt idx="322">
                  <c:v>8.5152838427947616E-2</c:v>
                </c:pt>
                <c:pt idx="323">
                  <c:v>0.13100436681222707</c:v>
                </c:pt>
                <c:pt idx="324">
                  <c:v>0.18864628820960699</c:v>
                </c:pt>
                <c:pt idx="325">
                  <c:v>0.25458515283842797</c:v>
                </c:pt>
                <c:pt idx="326">
                  <c:v>0.33318777292576418</c:v>
                </c:pt>
                <c:pt idx="327">
                  <c:v>0.43231441048034935</c:v>
                </c:pt>
                <c:pt idx="328">
                  <c:v>0.52838427947598254</c:v>
                </c:pt>
                <c:pt idx="329">
                  <c:v>0.64628820960698685</c:v>
                </c:pt>
                <c:pt idx="330">
                  <c:v>0.76419213973799127</c:v>
                </c:pt>
                <c:pt idx="331">
                  <c:v>0.89519650655021821</c:v>
                </c:pt>
                <c:pt idx="332">
                  <c:v>1.0305676855895196</c:v>
                </c:pt>
                <c:pt idx="333">
                  <c:v>1.1877729257641922</c:v>
                </c:pt>
                <c:pt idx="334">
                  <c:v>1.3580786026200873</c:v>
                </c:pt>
                <c:pt idx="335">
                  <c:v>1.5152838427947599</c:v>
                </c:pt>
                <c:pt idx="336">
                  <c:v>1.7074235807860263</c:v>
                </c:pt>
                <c:pt idx="337">
                  <c:v>1.9082969432314409</c:v>
                </c:pt>
                <c:pt idx="338">
                  <c:v>2.1310043668122272</c:v>
                </c:pt>
                <c:pt idx="339">
                  <c:v>7.8807947019867552E-3</c:v>
                </c:pt>
                <c:pt idx="340">
                  <c:v>3.2317880794701985E-2</c:v>
                </c:pt>
                <c:pt idx="341">
                  <c:v>7.1523178807947022E-2</c:v>
                </c:pt>
                <c:pt idx="342">
                  <c:v>0.12649006622516556</c:v>
                </c:pt>
                <c:pt idx="343">
                  <c:v>0.19867549668874171</c:v>
                </c:pt>
                <c:pt idx="344">
                  <c:v>0.28609271523178809</c:v>
                </c:pt>
                <c:pt idx="345">
                  <c:v>0.38874172185430461</c:v>
                </c:pt>
                <c:pt idx="346">
                  <c:v>0.50860927152317881</c:v>
                </c:pt>
                <c:pt idx="347">
                  <c:v>0.64503311258278151</c:v>
                </c:pt>
                <c:pt idx="348">
                  <c:v>0.79470198675496684</c:v>
                </c:pt>
                <c:pt idx="349">
                  <c:v>0.97350993377483441</c:v>
                </c:pt>
                <c:pt idx="350">
                  <c:v>1.1390728476821192</c:v>
                </c:pt>
                <c:pt idx="351">
                  <c:v>1.3576158940397349</c:v>
                </c:pt>
                <c:pt idx="352">
                  <c:v>1.576158940397351</c:v>
                </c:pt>
                <c:pt idx="353">
                  <c:v>5.9500000000000004E-3</c:v>
                </c:pt>
                <c:pt idx="354">
                  <c:v>2.3650000000000004E-2</c:v>
                </c:pt>
                <c:pt idx="355">
                  <c:v>5.3499999999999999E-2</c:v>
                </c:pt>
                <c:pt idx="356">
                  <c:v>9.5000000000000001E-2</c:v>
                </c:pt>
                <c:pt idx="357">
                  <c:v>0.14849999999999999</c:v>
                </c:pt>
                <c:pt idx="358">
                  <c:v>0.215</c:v>
                </c:pt>
                <c:pt idx="359">
                  <c:v>0.28949999999999998</c:v>
                </c:pt>
                <c:pt idx="360">
                  <c:v>0.38100000000000001</c:v>
                </c:pt>
                <c:pt idx="361">
                  <c:v>0.48349999999999999</c:v>
                </c:pt>
                <c:pt idx="362">
                  <c:v>0.59499999999999997</c:v>
                </c:pt>
                <c:pt idx="363">
                  <c:v>0.72</c:v>
                </c:pt>
                <c:pt idx="364">
                  <c:v>0.85000000000000009</c:v>
                </c:pt>
                <c:pt idx="365">
                  <c:v>1.01</c:v>
                </c:pt>
                <c:pt idx="366">
                  <c:v>1.17</c:v>
                </c:pt>
                <c:pt idx="367">
                  <c:v>1.33</c:v>
                </c:pt>
                <c:pt idx="368">
                  <c:v>1.52</c:v>
                </c:pt>
                <c:pt idx="369">
                  <c:v>1.71</c:v>
                </c:pt>
                <c:pt idx="370">
                  <c:v>1.925</c:v>
                </c:pt>
                <c:pt idx="371">
                  <c:v>2.1349999999999998</c:v>
                </c:pt>
                <c:pt idx="372">
                  <c:v>2.39</c:v>
                </c:pt>
                <c:pt idx="373">
                  <c:v>5.9701492537313442E-3</c:v>
                </c:pt>
                <c:pt idx="374">
                  <c:v>2.373134328358209E-2</c:v>
                </c:pt>
                <c:pt idx="375">
                  <c:v>5.323383084577115E-2</c:v>
                </c:pt>
                <c:pt idx="376">
                  <c:v>9.5024875621890562E-2</c:v>
                </c:pt>
                <c:pt idx="377">
                  <c:v>0.14875621890547266</c:v>
                </c:pt>
                <c:pt idx="378">
                  <c:v>0.21393034825870649</c:v>
                </c:pt>
                <c:pt idx="379">
                  <c:v>0.29253731343283584</c:v>
                </c:pt>
                <c:pt idx="380">
                  <c:v>0.37910447761194033</c:v>
                </c:pt>
                <c:pt idx="381">
                  <c:v>0.48109452736318414</c:v>
                </c:pt>
                <c:pt idx="382">
                  <c:v>0.59701492537313439</c:v>
                </c:pt>
                <c:pt idx="383">
                  <c:v>0.71641791044776126</c:v>
                </c:pt>
                <c:pt idx="384">
                  <c:v>0.84577114427860722</c:v>
                </c:pt>
                <c:pt idx="385">
                  <c:v>1.0049751243781095</c:v>
                </c:pt>
                <c:pt idx="386">
                  <c:v>1.164179104477612</c:v>
                </c:pt>
                <c:pt idx="387">
                  <c:v>1.3432835820895523</c:v>
                </c:pt>
                <c:pt idx="388">
                  <c:v>1.5323383084577116</c:v>
                </c:pt>
                <c:pt idx="389">
                  <c:v>1.7114427860696519</c:v>
                </c:pt>
                <c:pt idx="390">
                  <c:v>1.930348258706468</c:v>
                </c:pt>
                <c:pt idx="391">
                  <c:v>2.1393034825870649</c:v>
                </c:pt>
                <c:pt idx="392">
                  <c:v>2.3781094527363185</c:v>
                </c:pt>
                <c:pt idx="393">
                  <c:v>7.1856287425149691E-3</c:v>
                </c:pt>
                <c:pt idx="394">
                  <c:v>2.8982035928143707E-2</c:v>
                </c:pt>
                <c:pt idx="395">
                  <c:v>6.3473053892215567E-2</c:v>
                </c:pt>
                <c:pt idx="396">
                  <c:v>0.11377245508982034</c:v>
                </c:pt>
                <c:pt idx="397">
                  <c:v>0.17784431137724549</c:v>
                </c:pt>
                <c:pt idx="398">
                  <c:v>0.25568862275449095</c:v>
                </c:pt>
                <c:pt idx="399">
                  <c:v>0.34670658682634725</c:v>
                </c:pt>
                <c:pt idx="400">
                  <c:v>0.4568862275449101</c:v>
                </c:pt>
                <c:pt idx="401">
                  <c:v>0.57904191616766454</c:v>
                </c:pt>
                <c:pt idx="402">
                  <c:v>0.71257485029940115</c:v>
                </c:pt>
                <c:pt idx="403">
                  <c:v>0.86227544910179632</c:v>
                </c:pt>
                <c:pt idx="404">
                  <c:v>1.0359281437125747</c:v>
                </c:pt>
                <c:pt idx="405">
                  <c:v>1.2095808383233531</c:v>
                </c:pt>
                <c:pt idx="406">
                  <c:v>1.4011976047904189</c:v>
                </c:pt>
                <c:pt idx="407">
                  <c:v>1.6047904191616764</c:v>
                </c:pt>
                <c:pt idx="408">
                  <c:v>1.8323353293413172</c:v>
                </c:pt>
                <c:pt idx="409">
                  <c:v>2.0479041916167664</c:v>
                </c:pt>
                <c:pt idx="410">
                  <c:v>2.3053892215568861</c:v>
                </c:pt>
                <c:pt idx="411">
                  <c:v>2.6167664670658679</c:v>
                </c:pt>
                <c:pt idx="412">
                  <c:v>2.8802395209580838</c:v>
                </c:pt>
                <c:pt idx="413">
                  <c:v>6.2500000000000003E-3</c:v>
                </c:pt>
                <c:pt idx="414">
                  <c:v>2.463541666666667E-2</c:v>
                </c:pt>
                <c:pt idx="415">
                  <c:v>5.5208333333333331E-2</c:v>
                </c:pt>
                <c:pt idx="416">
                  <c:v>9.7916666666666666E-2</c:v>
                </c:pt>
                <c:pt idx="417">
                  <c:v>0.15572916666666667</c:v>
                </c:pt>
                <c:pt idx="418">
                  <c:v>0.22239583333333329</c:v>
                </c:pt>
                <c:pt idx="419">
                  <c:v>0.30156250000000001</c:v>
                </c:pt>
                <c:pt idx="420">
                  <c:v>0.39374999999999999</c:v>
                </c:pt>
                <c:pt idx="421">
                  <c:v>0.50364583333333335</c:v>
                </c:pt>
                <c:pt idx="422">
                  <c:v>0.61979166666666663</c:v>
                </c:pt>
                <c:pt idx="423">
                  <c:v>0.74479166666666674</c:v>
                </c:pt>
                <c:pt idx="424">
                  <c:v>0.890625</c:v>
                </c:pt>
                <c:pt idx="425">
                  <c:v>1.0572916666666665</c:v>
                </c:pt>
                <c:pt idx="426">
                  <c:v>1.2291666666666667</c:v>
                </c:pt>
                <c:pt idx="427">
                  <c:v>1.390625</c:v>
                </c:pt>
                <c:pt idx="428">
                  <c:v>1.6041666666666667</c:v>
                </c:pt>
                <c:pt idx="429">
                  <c:v>1.8072916666666667</c:v>
                </c:pt>
                <c:pt idx="430">
                  <c:v>2.0052083333333335</c:v>
                </c:pt>
                <c:pt idx="431">
                  <c:v>2.2395833333333335</c:v>
                </c:pt>
                <c:pt idx="432">
                  <c:v>2.484375</c:v>
                </c:pt>
                <c:pt idx="433">
                  <c:v>1.4066193853427894E-2</c:v>
                </c:pt>
                <c:pt idx="434">
                  <c:v>5.638297872340424E-2</c:v>
                </c:pt>
                <c:pt idx="435">
                  <c:v>0.1276595744680851</c:v>
                </c:pt>
                <c:pt idx="436">
                  <c:v>0.22458628841607561</c:v>
                </c:pt>
                <c:pt idx="437">
                  <c:v>0.35342789598108743</c:v>
                </c:pt>
                <c:pt idx="438">
                  <c:v>0.50118203309692666</c:v>
                </c:pt>
                <c:pt idx="439">
                  <c:v>0.68557919621749397</c:v>
                </c:pt>
                <c:pt idx="440">
                  <c:v>0.89479905437352236</c:v>
                </c:pt>
                <c:pt idx="441">
                  <c:v>1.144208037825059</c:v>
                </c:pt>
                <c:pt idx="442">
                  <c:v>1.4066193853427893</c:v>
                </c:pt>
                <c:pt idx="443">
                  <c:v>1.7139479905437349</c:v>
                </c:pt>
                <c:pt idx="444">
                  <c:v>2.0212765957446805</c:v>
                </c:pt>
                <c:pt idx="445">
                  <c:v>2.3877068557919618</c:v>
                </c:pt>
                <c:pt idx="446">
                  <c:v>2.7659574468085104</c:v>
                </c:pt>
              </c:numCache>
            </c:numRef>
          </c:xVal>
          <c:yVal>
            <c:numRef>
              <c:f>'S rescaled computation'!$O$2:$O$448</c:f>
              <c:numCache>
                <c:formatCode>General</c:formatCode>
                <c:ptCount val="447"/>
              </c:numCache>
            </c:numRef>
          </c:yVal>
          <c:smooth val="0"/>
        </c:ser>
        <c:ser>
          <c:idx val="2"/>
          <c:order val="2"/>
          <c:tx>
            <c:strRef>
              <c:f>'S rescaled computation'!$P$1</c:f>
              <c:strCache>
                <c:ptCount val="1"/>
                <c:pt idx="0">
                  <c:v>S*</c:v>
                </c:pt>
              </c:strCache>
            </c:strRef>
          </c:tx>
          <c:spPr>
            <a:ln w="28575">
              <a:noFill/>
            </a:ln>
          </c:spPr>
          <c:xVal>
            <c:numRef>
              <c:f>'S rescaled computation'!$N$2:$N$448</c:f>
              <c:numCache>
                <c:formatCode>General</c:formatCode>
                <c:ptCount val="447"/>
                <c:pt idx="0">
                  <c:v>7.5466634771276095E-3</c:v>
                </c:pt>
                <c:pt idx="1">
                  <c:v>2.1220572204023003E-2</c:v>
                </c:pt>
                <c:pt idx="2">
                  <c:v>3.8611397307992588E-2</c:v>
                </c:pt>
                <c:pt idx="3">
                  <c:v>6.1880052793111658E-2</c:v>
                </c:pt>
                <c:pt idx="4">
                  <c:v>8.5776203762944508E-2</c:v>
                </c:pt>
                <c:pt idx="5">
                  <c:v>0.11466517906634513</c:v>
                </c:pt>
                <c:pt idx="6">
                  <c:v>0.13998592231040469</c:v>
                </c:pt>
                <c:pt idx="7">
                  <c:v>0.17090333104009162</c:v>
                </c:pt>
                <c:pt idx="8">
                  <c:v>0.20864276859259259</c:v>
                </c:pt>
                <c:pt idx="9">
                  <c:v>0.24565830026734728</c:v>
                </c:pt>
                <c:pt idx="10">
                  <c:v>0.27892113519801315</c:v>
                </c:pt>
                <c:pt idx="11">
                  <c:v>0.31667811452281192</c:v>
                </c:pt>
                <c:pt idx="12">
                  <c:v>0.34051342073052143</c:v>
                </c:pt>
                <c:pt idx="13">
                  <c:v>0.38661990967517096</c:v>
                </c:pt>
                <c:pt idx="14">
                  <c:v>0.42333364167646692</c:v>
                </c:pt>
                <c:pt idx="15">
                  <c:v>0.45519655393546915</c:v>
                </c:pt>
                <c:pt idx="16">
                  <c:v>0.49840705138972441</c:v>
                </c:pt>
                <c:pt idx="17">
                  <c:v>0.53593696943545788</c:v>
                </c:pt>
                <c:pt idx="18">
                  <c:v>0.19197558430818895</c:v>
                </c:pt>
                <c:pt idx="19">
                  <c:v>0.53907243564093554</c:v>
                </c:pt>
                <c:pt idx="20">
                  <c:v>0.9983303109589039</c:v>
                </c:pt>
                <c:pt idx="21">
                  <c:v>1.57055595422668</c:v>
                </c:pt>
                <c:pt idx="22">
                  <c:v>2.1371101855309131</c:v>
                </c:pt>
                <c:pt idx="23">
                  <c:v>2.8047171235752995</c:v>
                </c:pt>
                <c:pt idx="24">
                  <c:v>3.486134425267791</c:v>
                </c:pt>
                <c:pt idx="25">
                  <c:v>4.4123324014091247</c:v>
                </c:pt>
                <c:pt idx="26">
                  <c:v>5.1009042116519305</c:v>
                </c:pt>
                <c:pt idx="27">
                  <c:v>6.115109497646853</c:v>
                </c:pt>
                <c:pt idx="28">
                  <c:v>1.7084256416175111E-2</c:v>
                </c:pt>
                <c:pt idx="29">
                  <c:v>4.8908808872249965E-2</c:v>
                </c:pt>
                <c:pt idx="30">
                  <c:v>8.899361929019356E-2</c:v>
                </c:pt>
                <c:pt idx="31">
                  <c:v>0.14005058646124741</c:v>
                </c:pt>
                <c:pt idx="32">
                  <c:v>0.19413376523100473</c:v>
                </c:pt>
                <c:pt idx="33">
                  <c:v>0.25484145161492106</c:v>
                </c:pt>
                <c:pt idx="34">
                  <c:v>0.31683414155218559</c:v>
                </c:pt>
                <c:pt idx="35">
                  <c:v>0.39391927643391461</c:v>
                </c:pt>
                <c:pt idx="36">
                  <c:v>0.47227071199250781</c:v>
                </c:pt>
                <c:pt idx="37">
                  <c:v>0.55603965353015006</c:v>
                </c:pt>
                <c:pt idx="38">
                  <c:v>0.63134842390315582</c:v>
                </c:pt>
                <c:pt idx="39">
                  <c:v>0.7039417080550201</c:v>
                </c:pt>
                <c:pt idx="40">
                  <c:v>0.7849301384844628</c:v>
                </c:pt>
                <c:pt idx="41">
                  <c:v>0.85941486671701206</c:v>
                </c:pt>
                <c:pt idx="42">
                  <c:v>0.97581209925582724</c:v>
                </c:pt>
                <c:pt idx="43">
                  <c:v>1.0684102751386144</c:v>
                </c:pt>
                <c:pt idx="44">
                  <c:v>1.1912575140917367</c:v>
                </c:pt>
                <c:pt idx="45">
                  <c:v>1.3859796173066702E-2</c:v>
                </c:pt>
                <c:pt idx="46">
                  <c:v>4.0409516421870073E-2</c:v>
                </c:pt>
                <c:pt idx="47">
                  <c:v>7.2203740563992924E-2</c:v>
                </c:pt>
                <c:pt idx="48">
                  <c:v>0.11158780373486205</c:v>
                </c:pt>
                <c:pt idx="49">
                  <c:v>0.15189745288530407</c:v>
                </c:pt>
                <c:pt idx="50">
                  <c:v>0.20676208254160425</c:v>
                </c:pt>
                <c:pt idx="51">
                  <c:v>0.26177522498051287</c:v>
                </c:pt>
                <c:pt idx="52">
                  <c:v>0.31959112169676934</c:v>
                </c:pt>
                <c:pt idx="53">
                  <c:v>0.36951074524365735</c:v>
                </c:pt>
                <c:pt idx="54">
                  <c:v>0.43503927602914272</c:v>
                </c:pt>
                <c:pt idx="55">
                  <c:v>0.4939600251766626</c:v>
                </c:pt>
                <c:pt idx="56">
                  <c:v>0.57111579337546214</c:v>
                </c:pt>
                <c:pt idx="57">
                  <c:v>0.63678344930435671</c:v>
                </c:pt>
                <c:pt idx="58">
                  <c:v>0.72285012930144255</c:v>
                </c:pt>
                <c:pt idx="59">
                  <c:v>0.82067562464323363</c:v>
                </c:pt>
                <c:pt idx="60">
                  <c:v>0.89857999734297112</c:v>
                </c:pt>
                <c:pt idx="61">
                  <c:v>9.281222510243688E-3</c:v>
                </c:pt>
                <c:pt idx="62">
                  <c:v>2.6096398801271566E-2</c:v>
                </c:pt>
                <c:pt idx="63">
                  <c:v>4.9239896681072481E-2</c:v>
                </c:pt>
                <c:pt idx="64">
                  <c:v>7.6107522743574879E-2</c:v>
                </c:pt>
                <c:pt idx="65">
                  <c:v>0.1055011241524047</c:v>
                </c:pt>
                <c:pt idx="66">
                  <c:v>0.13849670295851213</c:v>
                </c:pt>
                <c:pt idx="67">
                  <c:v>0.16908520144757819</c:v>
                </c:pt>
                <c:pt idx="68">
                  <c:v>0.21799454567363322</c:v>
                </c:pt>
                <c:pt idx="69">
                  <c:v>0.25202169508101535</c:v>
                </c:pt>
                <c:pt idx="70">
                  <c:v>0.30217725623844349</c:v>
                </c:pt>
                <c:pt idx="71">
                  <c:v>0.35579778018186853</c:v>
                </c:pt>
                <c:pt idx="72">
                  <c:v>0.39669568461005356</c:v>
                </c:pt>
                <c:pt idx="73">
                  <c:v>0.46707388069117467</c:v>
                </c:pt>
                <c:pt idx="74">
                  <c:v>0.54995485762077956</c:v>
                </c:pt>
                <c:pt idx="75">
                  <c:v>0.65936239927620333</c:v>
                </c:pt>
                <c:pt idx="76">
                  <c:v>1.6043594855284702E-3</c:v>
                </c:pt>
                <c:pt idx="77">
                  <c:v>4.5115991122611455E-3</c:v>
                </c:pt>
                <c:pt idx="78">
                  <c:v>8.5129564179184467E-3</c:v>
                </c:pt>
                <c:pt idx="79">
                  <c:v>1.3399026550743402E-2</c:v>
                </c:pt>
                <c:pt idx="80">
                  <c:v>1.8573884849913683E-2</c:v>
                </c:pt>
                <c:pt idx="81">
                  <c:v>2.3944331239111716E-2</c:v>
                </c:pt>
                <c:pt idx="82">
                  <c:v>3.0869485056167632E-2</c:v>
                </c:pt>
                <c:pt idx="83">
                  <c:v>3.8376430638484879E-2</c:v>
                </c:pt>
                <c:pt idx="84">
                  <c:v>4.4372132379605099E-2</c:v>
                </c:pt>
                <c:pt idx="85">
                  <c:v>5.1307721799947394E-2</c:v>
                </c:pt>
                <c:pt idx="86">
                  <c:v>5.9325554675285622E-2</c:v>
                </c:pt>
                <c:pt idx="87">
                  <c:v>7.1132103650198758E-2</c:v>
                </c:pt>
                <c:pt idx="88">
                  <c:v>7.7886864397767666E-2</c:v>
                </c:pt>
                <c:pt idx="89">
                  <c:v>8.5285685158451488E-2</c:v>
                </c:pt>
                <c:pt idx="90">
                  <c:v>9.5091947029697046E-2</c:v>
                </c:pt>
                <c:pt idx="91">
                  <c:v>0.104115549875788</c:v>
                </c:pt>
                <c:pt idx="92">
                  <c:v>0.11822399854795293</c:v>
                </c:pt>
                <c:pt idx="93">
                  <c:v>2.1952966135933925E-2</c:v>
                </c:pt>
                <c:pt idx="94">
                  <c:v>6.5202262034572536E-2</c:v>
                </c:pt>
                <c:pt idx="95">
                  <c:v>0.11652134310318926</c:v>
                </c:pt>
                <c:pt idx="96">
                  <c:v>0.18010645997662145</c:v>
                </c:pt>
                <c:pt idx="97">
                  <c:v>0.2542462352709412</c:v>
                </c:pt>
                <c:pt idx="98">
                  <c:v>0.33378251950625509</c:v>
                </c:pt>
                <c:pt idx="99">
                  <c:v>0.42256597242376498</c:v>
                </c:pt>
                <c:pt idx="100">
                  <c:v>0.51591011368825501</c:v>
                </c:pt>
                <c:pt idx="101">
                  <c:v>0.60743826624953634</c:v>
                </c:pt>
                <c:pt idx="102">
                  <c:v>0.71520452403306256</c:v>
                </c:pt>
                <c:pt idx="103">
                  <c:v>0.82696918915972173</c:v>
                </c:pt>
                <c:pt idx="104">
                  <c:v>0.93891430423741817</c:v>
                </c:pt>
                <c:pt idx="105">
                  <c:v>1.0661115469720639</c:v>
                </c:pt>
                <c:pt idx="106">
                  <c:v>1.1887310294416344</c:v>
                </c:pt>
                <c:pt idx="107">
                  <c:v>1.3253721518456603</c:v>
                </c:pt>
                <c:pt idx="108">
                  <c:v>1.4778560991450409</c:v>
                </c:pt>
                <c:pt idx="109">
                  <c:v>4.2353509825019909E-3</c:v>
                </c:pt>
                <c:pt idx="110">
                  <c:v>1.213204905129912E-2</c:v>
                </c:pt>
                <c:pt idx="111">
                  <c:v>2.1681550268658183E-2</c:v>
                </c:pt>
                <c:pt idx="112">
                  <c:v>3.4126875220502811E-2</c:v>
                </c:pt>
                <c:pt idx="113">
                  <c:v>4.7308522059879413E-2</c:v>
                </c:pt>
                <c:pt idx="114">
                  <c:v>6.2106217986255124E-2</c:v>
                </c:pt>
                <c:pt idx="115">
                  <c:v>7.863322395925916E-2</c:v>
                </c:pt>
                <c:pt idx="116">
                  <c:v>9.9555148796374324E-2</c:v>
                </c:pt>
                <c:pt idx="117">
                  <c:v>0.11510550427460212</c:v>
                </c:pt>
                <c:pt idx="118">
                  <c:v>0.13551815716095397</c:v>
                </c:pt>
                <c:pt idx="119">
                  <c:v>0.1511002156853149</c:v>
                </c:pt>
                <c:pt idx="120">
                  <c:v>0.18787416076821031</c:v>
                </c:pt>
                <c:pt idx="121">
                  <c:v>0.20947618244290406</c:v>
                </c:pt>
                <c:pt idx="122">
                  <c:v>0.24218858037723706</c:v>
                </c:pt>
                <c:pt idx="123">
                  <c:v>0.27499851788353308</c:v>
                </c:pt>
                <c:pt idx="124">
                  <c:v>0.3066370727226147</c:v>
                </c:pt>
                <c:pt idx="125">
                  <c:v>4.5296441526772382E-3</c:v>
                </c:pt>
                <c:pt idx="126">
                  <c:v>1.1635932001145485E-2</c:v>
                </c:pt>
                <c:pt idx="127">
                  <c:v>2.5855084598523818E-2</c:v>
                </c:pt>
                <c:pt idx="128">
                  <c:v>5.7450095061660392E-2</c:v>
                </c:pt>
                <c:pt idx="129">
                  <c:v>0.1347936205643146</c:v>
                </c:pt>
                <c:pt idx="130">
                  <c:v>0.30494139394427244</c:v>
                </c:pt>
                <c:pt idx="131">
                  <c:v>0.62909219699296526</c:v>
                </c:pt>
                <c:pt idx="132">
                  <c:v>1.7688990527818802</c:v>
                </c:pt>
                <c:pt idx="133">
                  <c:v>3.2774079822573605</c:v>
                </c:pt>
                <c:pt idx="134">
                  <c:v>5.0647828482874058</c:v>
                </c:pt>
                <c:pt idx="135">
                  <c:v>7.2797260232073979</c:v>
                </c:pt>
                <c:pt idx="136">
                  <c:v>9.2152241415461127</c:v>
                </c:pt>
                <c:pt idx="137">
                  <c:v>11.878980129114089</c:v>
                </c:pt>
                <c:pt idx="138">
                  <c:v>14.501689771366161</c:v>
                </c:pt>
                <c:pt idx="139">
                  <c:v>17.073924660820559</c:v>
                </c:pt>
                <c:pt idx="140">
                  <c:v>20.844886044979933</c:v>
                </c:pt>
                <c:pt idx="141">
                  <c:v>23.665159806699503</c:v>
                </c:pt>
                <c:pt idx="142">
                  <c:v>26.869489981586952</c:v>
                </c:pt>
                <c:pt idx="143">
                  <c:v>30.506757472925134</c:v>
                </c:pt>
                <c:pt idx="144">
                  <c:v>33.402676070560815</c:v>
                </c:pt>
                <c:pt idx="145">
                  <c:v>37.2433603324017</c:v>
                </c:pt>
                <c:pt idx="146">
                  <c:v>40.780019246889395</c:v>
                </c:pt>
                <c:pt idx="147">
                  <c:v>46.304597990083778</c:v>
                </c:pt>
                <c:pt idx="148">
                  <c:v>0.62631642141647514</c:v>
                </c:pt>
                <c:pt idx="149">
                  <c:v>1.7294187575252837</c:v>
                </c:pt>
                <c:pt idx="150">
                  <c:v>3.3228118220598355</c:v>
                </c:pt>
                <c:pt idx="151">
                  <c:v>4.8632767166946618</c:v>
                </c:pt>
                <c:pt idx="152">
                  <c:v>6.8643718502701372</c:v>
                </c:pt>
                <c:pt idx="153">
                  <c:v>9.1759740909949823</c:v>
                </c:pt>
                <c:pt idx="154">
                  <c:v>11.407067659393464</c:v>
                </c:pt>
                <c:pt idx="155">
                  <c:v>13.926013984013931</c:v>
                </c:pt>
                <c:pt idx="156">
                  <c:v>17.000156766002441</c:v>
                </c:pt>
                <c:pt idx="157">
                  <c:v>19.654949719502525</c:v>
                </c:pt>
                <c:pt idx="158">
                  <c:v>22.725021521314616</c:v>
                </c:pt>
                <c:pt idx="159">
                  <c:v>25.337195655262562</c:v>
                </c:pt>
                <c:pt idx="160">
                  <c:v>28.767039621102526</c:v>
                </c:pt>
                <c:pt idx="161">
                  <c:v>32.07471221892385</c:v>
                </c:pt>
                <c:pt idx="162">
                  <c:v>35.761605695944866</c:v>
                </c:pt>
                <c:pt idx="163">
                  <c:v>39.156351896294538</c:v>
                </c:pt>
                <c:pt idx="164">
                  <c:v>44.459600855036882</c:v>
                </c:pt>
                <c:pt idx="165">
                  <c:v>1.4833127317676144E-2</c:v>
                </c:pt>
                <c:pt idx="166">
                  <c:v>6.0321384425216319E-2</c:v>
                </c:pt>
                <c:pt idx="167">
                  <c:v>0.13597033374536466</c:v>
                </c:pt>
                <c:pt idx="168">
                  <c:v>0.24103831891223737</c:v>
                </c:pt>
                <c:pt idx="169">
                  <c:v>0.37453646477132263</c:v>
                </c:pt>
                <c:pt idx="170">
                  <c:v>0.54388133498145863</c:v>
                </c:pt>
                <c:pt idx="171">
                  <c:v>0.74042027194066751</c:v>
                </c:pt>
                <c:pt idx="172">
                  <c:v>0.9604449938195303</c:v>
                </c:pt>
                <c:pt idx="173">
                  <c:v>1.2076637824474661</c:v>
                </c:pt>
                <c:pt idx="174">
                  <c:v>1.5080346106304079</c:v>
                </c:pt>
                <c:pt idx="175">
                  <c:v>1.8046971569839307</c:v>
                </c:pt>
                <c:pt idx="176">
                  <c:v>2.2002472187886277</c:v>
                </c:pt>
                <c:pt idx="177">
                  <c:v>2.5587144622991342</c:v>
                </c:pt>
                <c:pt idx="178">
                  <c:v>2.9542645241038321</c:v>
                </c:pt>
                <c:pt idx="179">
                  <c:v>3.3745364647713227</c:v>
                </c:pt>
                <c:pt idx="180">
                  <c:v>3.8936959208899875</c:v>
                </c:pt>
                <c:pt idx="181">
                  <c:v>4.351050679851669</c:v>
                </c:pt>
                <c:pt idx="182">
                  <c:v>4.857849196538937</c:v>
                </c:pt>
                <c:pt idx="183">
                  <c:v>5.3399258343634113</c:v>
                </c:pt>
                <c:pt idx="184">
                  <c:v>6.069221260815822</c:v>
                </c:pt>
                <c:pt idx="185">
                  <c:v>2.5965665236051504E-2</c:v>
                </c:pt>
                <c:pt idx="186">
                  <c:v>0.10386266094420601</c:v>
                </c:pt>
                <c:pt idx="187">
                  <c:v>0.2381974248927039</c:v>
                </c:pt>
                <c:pt idx="188">
                  <c:v>0.42060085836909872</c:v>
                </c:pt>
                <c:pt idx="189">
                  <c:v>0.65450643776824036</c:v>
                </c:pt>
                <c:pt idx="190">
                  <c:v>0.93562231759656667</c:v>
                </c:pt>
                <c:pt idx="191">
                  <c:v>1.2832618025751072</c:v>
                </c:pt>
                <c:pt idx="192">
                  <c:v>1.6673819742489271</c:v>
                </c:pt>
                <c:pt idx="193">
                  <c:v>2.0793991416309012</c:v>
                </c:pt>
                <c:pt idx="194">
                  <c:v>2.5751072961373391</c:v>
                </c:pt>
                <c:pt idx="195">
                  <c:v>3.0901287553648067</c:v>
                </c:pt>
                <c:pt idx="196">
                  <c:v>3.733905579399142</c:v>
                </c:pt>
                <c:pt idx="197">
                  <c:v>4.377682403433476</c:v>
                </c:pt>
                <c:pt idx="198">
                  <c:v>5.0858369098712446</c:v>
                </c:pt>
                <c:pt idx="199">
                  <c:v>5.8583690987124459</c:v>
                </c:pt>
                <c:pt idx="200">
                  <c:v>6.5879828326180254</c:v>
                </c:pt>
                <c:pt idx="201">
                  <c:v>7.4892703862660941</c:v>
                </c:pt>
                <c:pt idx="202">
                  <c:v>8.3690987124463518</c:v>
                </c:pt>
                <c:pt idx="203">
                  <c:v>9.2703862660944214</c:v>
                </c:pt>
                <c:pt idx="204">
                  <c:v>10.278969957081545</c:v>
                </c:pt>
                <c:pt idx="205">
                  <c:v>2.1778584392014518E-2</c:v>
                </c:pt>
                <c:pt idx="206">
                  <c:v>8.784029038112523E-2</c:v>
                </c:pt>
                <c:pt idx="207">
                  <c:v>0.19782214156079858</c:v>
                </c:pt>
                <c:pt idx="208">
                  <c:v>0.34845735027223229</c:v>
                </c:pt>
                <c:pt idx="209">
                  <c:v>0.54083484573502727</c:v>
                </c:pt>
                <c:pt idx="210">
                  <c:v>0.78584392014519056</c:v>
                </c:pt>
                <c:pt idx="211">
                  <c:v>1.0780399274047188</c:v>
                </c:pt>
                <c:pt idx="212">
                  <c:v>1.3992740471869329</c:v>
                </c:pt>
                <c:pt idx="213">
                  <c:v>1.7731397459165155</c:v>
                </c:pt>
                <c:pt idx="214">
                  <c:v>2.2323049001814881</c:v>
                </c:pt>
                <c:pt idx="215">
                  <c:v>2.6497277676950999</c:v>
                </c:pt>
                <c:pt idx="216">
                  <c:v>3.1760435571687839</c:v>
                </c:pt>
                <c:pt idx="217">
                  <c:v>3.7205081669691467</c:v>
                </c:pt>
                <c:pt idx="218">
                  <c:v>4.3375680580762248</c:v>
                </c:pt>
                <c:pt idx="219">
                  <c:v>4.8820326678765893</c:v>
                </c:pt>
                <c:pt idx="220">
                  <c:v>5.5716878402903811</c:v>
                </c:pt>
                <c:pt idx="221">
                  <c:v>6.3339382940108893</c:v>
                </c:pt>
                <c:pt idx="222">
                  <c:v>7.0780399274047188</c:v>
                </c:pt>
                <c:pt idx="223">
                  <c:v>8.0943738656987296</c:v>
                </c:pt>
                <c:pt idx="224">
                  <c:v>8.7658802177858437</c:v>
                </c:pt>
                <c:pt idx="225">
                  <c:v>2.2957198443579768E-2</c:v>
                </c:pt>
                <c:pt idx="226">
                  <c:v>9.2801556420233453E-2</c:v>
                </c:pt>
                <c:pt idx="227">
                  <c:v>0.21206225680933857</c:v>
                </c:pt>
                <c:pt idx="228">
                  <c:v>0.37548638132295731</c:v>
                </c:pt>
                <c:pt idx="229">
                  <c:v>0.58949416342412453</c:v>
                </c:pt>
                <c:pt idx="230">
                  <c:v>0.84241245136186782</c:v>
                </c:pt>
                <c:pt idx="231">
                  <c:v>1.1478599221789885</c:v>
                </c:pt>
                <c:pt idx="232">
                  <c:v>1.4883268482490275</c:v>
                </c:pt>
                <c:pt idx="233">
                  <c:v>1.8735408560311289</c:v>
                </c:pt>
                <c:pt idx="234">
                  <c:v>2.3540856031128405</c:v>
                </c:pt>
                <c:pt idx="235">
                  <c:v>2.840466926070039</c:v>
                </c:pt>
                <c:pt idx="236">
                  <c:v>3.4241245136186778</c:v>
                </c:pt>
                <c:pt idx="237">
                  <c:v>3.9688715953307399</c:v>
                </c:pt>
                <c:pt idx="238">
                  <c:v>4.6108949416342417</c:v>
                </c:pt>
                <c:pt idx="239">
                  <c:v>5.2334630350194571</c:v>
                </c:pt>
                <c:pt idx="240">
                  <c:v>6.0311284046692615</c:v>
                </c:pt>
                <c:pt idx="241">
                  <c:v>6.7509727626459153</c:v>
                </c:pt>
                <c:pt idx="242">
                  <c:v>7.5875486381322963</c:v>
                </c:pt>
                <c:pt idx="243">
                  <c:v>8.4046692607003894</c:v>
                </c:pt>
                <c:pt idx="244">
                  <c:v>9.3968871595330743</c:v>
                </c:pt>
                <c:pt idx="245">
                  <c:v>2.9824561403508771E-2</c:v>
                </c:pt>
                <c:pt idx="246">
                  <c:v>0.12030075187969924</c:v>
                </c:pt>
                <c:pt idx="247">
                  <c:v>0.27067669172932329</c:v>
                </c:pt>
                <c:pt idx="248">
                  <c:v>0.48120300751879697</c:v>
                </c:pt>
                <c:pt idx="249">
                  <c:v>0.75939849624060152</c:v>
                </c:pt>
                <c:pt idx="250">
                  <c:v>1.0852130325814537</c:v>
                </c:pt>
                <c:pt idx="251">
                  <c:v>1.4636591478696741</c:v>
                </c:pt>
                <c:pt idx="252">
                  <c:v>1.9147869674185463</c:v>
                </c:pt>
                <c:pt idx="253">
                  <c:v>2.411027568922306</c:v>
                </c:pt>
                <c:pt idx="254">
                  <c:v>3.0325814536340854</c:v>
                </c:pt>
                <c:pt idx="255">
                  <c:v>3.6591478696741855</c:v>
                </c:pt>
                <c:pt idx="256">
                  <c:v>4.3358395989974934</c:v>
                </c:pt>
                <c:pt idx="257">
                  <c:v>5.0626566416040104</c:v>
                </c:pt>
                <c:pt idx="258">
                  <c:v>5.9398496240601499</c:v>
                </c:pt>
                <c:pt idx="259">
                  <c:v>3.8782051282051284E-3</c:v>
                </c:pt>
                <c:pt idx="260">
                  <c:v>1.5288461538461535E-2</c:v>
                </c:pt>
                <c:pt idx="261">
                  <c:v>3.4615384615384617E-2</c:v>
                </c:pt>
                <c:pt idx="262">
                  <c:v>6.0897435897435896E-2</c:v>
                </c:pt>
                <c:pt idx="263">
                  <c:v>9.5512820512820507E-2</c:v>
                </c:pt>
                <c:pt idx="264">
                  <c:v>0.1394230769230769</c:v>
                </c:pt>
                <c:pt idx="265">
                  <c:v>0.18846153846153846</c:v>
                </c:pt>
                <c:pt idx="266">
                  <c:v>0.24455128205128204</c:v>
                </c:pt>
                <c:pt idx="267">
                  <c:v>0.31217948717948718</c:v>
                </c:pt>
                <c:pt idx="268">
                  <c:v>0.38461538461538464</c:v>
                </c:pt>
                <c:pt idx="269">
                  <c:v>0.46474358974358976</c:v>
                </c:pt>
                <c:pt idx="270">
                  <c:v>0.55128205128205132</c:v>
                </c:pt>
                <c:pt idx="271">
                  <c:v>0.65064102564102555</c:v>
                </c:pt>
                <c:pt idx="272">
                  <c:v>0.75641025641025639</c:v>
                </c:pt>
                <c:pt idx="273">
                  <c:v>0.85897435897435892</c:v>
                </c:pt>
                <c:pt idx="274">
                  <c:v>0.99038461538461542</c:v>
                </c:pt>
                <c:pt idx="275">
                  <c:v>1.1057692307692308</c:v>
                </c:pt>
                <c:pt idx="276">
                  <c:v>1.2628205128205128</c:v>
                </c:pt>
                <c:pt idx="277">
                  <c:v>1.3782051282051282</c:v>
                </c:pt>
                <c:pt idx="278">
                  <c:v>1.5384615384615385</c:v>
                </c:pt>
                <c:pt idx="279">
                  <c:v>3.4883720930232558E-3</c:v>
                </c:pt>
                <c:pt idx="280">
                  <c:v>1.4215116279069769E-2</c:v>
                </c:pt>
                <c:pt idx="281">
                  <c:v>3.1395348837209305E-2</c:v>
                </c:pt>
                <c:pt idx="282">
                  <c:v>5.6104651162790703E-2</c:v>
                </c:pt>
                <c:pt idx="283">
                  <c:v>8.7209302325581398E-2</c:v>
                </c:pt>
                <c:pt idx="284">
                  <c:v>0.126453488372093</c:v>
                </c:pt>
                <c:pt idx="285">
                  <c:v>0.17093023255813952</c:v>
                </c:pt>
                <c:pt idx="286">
                  <c:v>0.22354651162790698</c:v>
                </c:pt>
                <c:pt idx="287">
                  <c:v>0.28313953488372096</c:v>
                </c:pt>
                <c:pt idx="288">
                  <c:v>0.34883720930232559</c:v>
                </c:pt>
                <c:pt idx="289">
                  <c:v>0.42732558139534882</c:v>
                </c:pt>
                <c:pt idx="290">
                  <c:v>0.50000000000000011</c:v>
                </c:pt>
                <c:pt idx="291">
                  <c:v>0.58430232558139528</c:v>
                </c:pt>
                <c:pt idx="292">
                  <c:v>0.68604651162790697</c:v>
                </c:pt>
                <c:pt idx="293">
                  <c:v>0.79069767441860461</c:v>
                </c:pt>
                <c:pt idx="294">
                  <c:v>0.89534883720930236</c:v>
                </c:pt>
                <c:pt idx="295">
                  <c:v>1.0087209302325582</c:v>
                </c:pt>
                <c:pt idx="296">
                  <c:v>1.1279069767441861</c:v>
                </c:pt>
                <c:pt idx="297">
                  <c:v>1.2587209302325582</c:v>
                </c:pt>
                <c:pt idx="298">
                  <c:v>1.4069767441860466</c:v>
                </c:pt>
                <c:pt idx="299">
                  <c:v>5.1271186440677964E-3</c:v>
                </c:pt>
                <c:pt idx="300">
                  <c:v>2.0381355932203395E-2</c:v>
                </c:pt>
                <c:pt idx="301">
                  <c:v>4.576271186440678E-2</c:v>
                </c:pt>
                <c:pt idx="302">
                  <c:v>8.0932203389830509E-2</c:v>
                </c:pt>
                <c:pt idx="303">
                  <c:v>0.1271186440677966</c:v>
                </c:pt>
                <c:pt idx="304">
                  <c:v>0.18305084745762712</c:v>
                </c:pt>
                <c:pt idx="305">
                  <c:v>0.24703389830508474</c:v>
                </c:pt>
                <c:pt idx="306">
                  <c:v>0.32288135593220341</c:v>
                </c:pt>
                <c:pt idx="307">
                  <c:v>0.41271186440677965</c:v>
                </c:pt>
                <c:pt idx="308">
                  <c:v>0.51271186440677963</c:v>
                </c:pt>
                <c:pt idx="309">
                  <c:v>0.61864406779661019</c:v>
                </c:pt>
                <c:pt idx="310">
                  <c:v>0.73305084745762716</c:v>
                </c:pt>
                <c:pt idx="311">
                  <c:v>0.86016949152542366</c:v>
                </c:pt>
                <c:pt idx="312">
                  <c:v>1</c:v>
                </c:pt>
                <c:pt idx="313">
                  <c:v>1.152542372881356</c:v>
                </c:pt>
                <c:pt idx="314">
                  <c:v>1.3177966101694916</c:v>
                </c:pt>
                <c:pt idx="315">
                  <c:v>1.4703389830508475</c:v>
                </c:pt>
                <c:pt idx="316">
                  <c:v>1.6440677966101696</c:v>
                </c:pt>
                <c:pt idx="317">
                  <c:v>1.8220338983050848</c:v>
                </c:pt>
                <c:pt idx="318">
                  <c:v>2.0508474576271185</c:v>
                </c:pt>
                <c:pt idx="319">
                  <c:v>5.2401746724890829E-3</c:v>
                </c:pt>
                <c:pt idx="320">
                  <c:v>2.1004366812227077E-2</c:v>
                </c:pt>
                <c:pt idx="321">
                  <c:v>4.7161572052401748E-2</c:v>
                </c:pt>
                <c:pt idx="322">
                  <c:v>8.5152838427947616E-2</c:v>
                </c:pt>
                <c:pt idx="323">
                  <c:v>0.13100436681222707</c:v>
                </c:pt>
                <c:pt idx="324">
                  <c:v>0.18864628820960699</c:v>
                </c:pt>
                <c:pt idx="325">
                  <c:v>0.25458515283842797</c:v>
                </c:pt>
                <c:pt idx="326">
                  <c:v>0.33318777292576418</c:v>
                </c:pt>
                <c:pt idx="327">
                  <c:v>0.43231441048034935</c:v>
                </c:pt>
                <c:pt idx="328">
                  <c:v>0.52838427947598254</c:v>
                </c:pt>
                <c:pt idx="329">
                  <c:v>0.64628820960698685</c:v>
                </c:pt>
                <c:pt idx="330">
                  <c:v>0.76419213973799127</c:v>
                </c:pt>
                <c:pt idx="331">
                  <c:v>0.89519650655021821</c:v>
                </c:pt>
                <c:pt idx="332">
                  <c:v>1.0305676855895196</c:v>
                </c:pt>
                <c:pt idx="333">
                  <c:v>1.1877729257641922</c:v>
                </c:pt>
                <c:pt idx="334">
                  <c:v>1.3580786026200873</c:v>
                </c:pt>
                <c:pt idx="335">
                  <c:v>1.5152838427947599</c:v>
                </c:pt>
                <c:pt idx="336">
                  <c:v>1.7074235807860263</c:v>
                </c:pt>
                <c:pt idx="337">
                  <c:v>1.9082969432314409</c:v>
                </c:pt>
                <c:pt idx="338">
                  <c:v>2.1310043668122272</c:v>
                </c:pt>
                <c:pt idx="339">
                  <c:v>7.8807947019867552E-3</c:v>
                </c:pt>
                <c:pt idx="340">
                  <c:v>3.2317880794701985E-2</c:v>
                </c:pt>
                <c:pt idx="341">
                  <c:v>7.1523178807947022E-2</c:v>
                </c:pt>
                <c:pt idx="342">
                  <c:v>0.12649006622516556</c:v>
                </c:pt>
                <c:pt idx="343">
                  <c:v>0.19867549668874171</c:v>
                </c:pt>
                <c:pt idx="344">
                  <c:v>0.28609271523178809</c:v>
                </c:pt>
                <c:pt idx="345">
                  <c:v>0.38874172185430461</c:v>
                </c:pt>
                <c:pt idx="346">
                  <c:v>0.50860927152317881</c:v>
                </c:pt>
                <c:pt idx="347">
                  <c:v>0.64503311258278151</c:v>
                </c:pt>
                <c:pt idx="348">
                  <c:v>0.79470198675496684</c:v>
                </c:pt>
                <c:pt idx="349">
                  <c:v>0.97350993377483441</c:v>
                </c:pt>
                <c:pt idx="350">
                  <c:v>1.1390728476821192</c:v>
                </c:pt>
                <c:pt idx="351">
                  <c:v>1.3576158940397349</c:v>
                </c:pt>
                <c:pt idx="352">
                  <c:v>1.576158940397351</c:v>
                </c:pt>
                <c:pt idx="353">
                  <c:v>5.9500000000000004E-3</c:v>
                </c:pt>
                <c:pt idx="354">
                  <c:v>2.3650000000000004E-2</c:v>
                </c:pt>
                <c:pt idx="355">
                  <c:v>5.3499999999999999E-2</c:v>
                </c:pt>
                <c:pt idx="356">
                  <c:v>9.5000000000000001E-2</c:v>
                </c:pt>
                <c:pt idx="357">
                  <c:v>0.14849999999999999</c:v>
                </c:pt>
                <c:pt idx="358">
                  <c:v>0.215</c:v>
                </c:pt>
                <c:pt idx="359">
                  <c:v>0.28949999999999998</c:v>
                </c:pt>
                <c:pt idx="360">
                  <c:v>0.38100000000000001</c:v>
                </c:pt>
                <c:pt idx="361">
                  <c:v>0.48349999999999999</c:v>
                </c:pt>
                <c:pt idx="362">
                  <c:v>0.59499999999999997</c:v>
                </c:pt>
                <c:pt idx="363">
                  <c:v>0.72</c:v>
                </c:pt>
                <c:pt idx="364">
                  <c:v>0.85000000000000009</c:v>
                </c:pt>
                <c:pt idx="365">
                  <c:v>1.01</c:v>
                </c:pt>
                <c:pt idx="366">
                  <c:v>1.17</c:v>
                </c:pt>
                <c:pt idx="367">
                  <c:v>1.33</c:v>
                </c:pt>
                <c:pt idx="368">
                  <c:v>1.52</c:v>
                </c:pt>
                <c:pt idx="369">
                  <c:v>1.71</c:v>
                </c:pt>
                <c:pt idx="370">
                  <c:v>1.925</c:v>
                </c:pt>
                <c:pt idx="371">
                  <c:v>2.1349999999999998</c:v>
                </c:pt>
                <c:pt idx="372">
                  <c:v>2.39</c:v>
                </c:pt>
                <c:pt idx="373">
                  <c:v>5.9701492537313442E-3</c:v>
                </c:pt>
                <c:pt idx="374">
                  <c:v>2.373134328358209E-2</c:v>
                </c:pt>
                <c:pt idx="375">
                  <c:v>5.323383084577115E-2</c:v>
                </c:pt>
                <c:pt idx="376">
                  <c:v>9.5024875621890562E-2</c:v>
                </c:pt>
                <c:pt idx="377">
                  <c:v>0.14875621890547266</c:v>
                </c:pt>
                <c:pt idx="378">
                  <c:v>0.21393034825870649</c:v>
                </c:pt>
                <c:pt idx="379">
                  <c:v>0.29253731343283584</c:v>
                </c:pt>
                <c:pt idx="380">
                  <c:v>0.37910447761194033</c:v>
                </c:pt>
                <c:pt idx="381">
                  <c:v>0.48109452736318414</c:v>
                </c:pt>
                <c:pt idx="382">
                  <c:v>0.59701492537313439</c:v>
                </c:pt>
                <c:pt idx="383">
                  <c:v>0.71641791044776126</c:v>
                </c:pt>
                <c:pt idx="384">
                  <c:v>0.84577114427860722</c:v>
                </c:pt>
                <c:pt idx="385">
                  <c:v>1.0049751243781095</c:v>
                </c:pt>
                <c:pt idx="386">
                  <c:v>1.164179104477612</c:v>
                </c:pt>
                <c:pt idx="387">
                  <c:v>1.3432835820895523</c:v>
                </c:pt>
                <c:pt idx="388">
                  <c:v>1.5323383084577116</c:v>
                </c:pt>
                <c:pt idx="389">
                  <c:v>1.7114427860696519</c:v>
                </c:pt>
                <c:pt idx="390">
                  <c:v>1.930348258706468</c:v>
                </c:pt>
                <c:pt idx="391">
                  <c:v>2.1393034825870649</c:v>
                </c:pt>
                <c:pt idx="392">
                  <c:v>2.3781094527363185</c:v>
                </c:pt>
                <c:pt idx="393">
                  <c:v>7.1856287425149691E-3</c:v>
                </c:pt>
                <c:pt idx="394">
                  <c:v>2.8982035928143707E-2</c:v>
                </c:pt>
                <c:pt idx="395">
                  <c:v>6.3473053892215567E-2</c:v>
                </c:pt>
                <c:pt idx="396">
                  <c:v>0.11377245508982034</c:v>
                </c:pt>
                <c:pt idx="397">
                  <c:v>0.17784431137724549</c:v>
                </c:pt>
                <c:pt idx="398">
                  <c:v>0.25568862275449095</c:v>
                </c:pt>
                <c:pt idx="399">
                  <c:v>0.34670658682634725</c:v>
                </c:pt>
                <c:pt idx="400">
                  <c:v>0.4568862275449101</c:v>
                </c:pt>
                <c:pt idx="401">
                  <c:v>0.57904191616766454</c:v>
                </c:pt>
                <c:pt idx="402">
                  <c:v>0.71257485029940115</c:v>
                </c:pt>
                <c:pt idx="403">
                  <c:v>0.86227544910179632</c:v>
                </c:pt>
                <c:pt idx="404">
                  <c:v>1.0359281437125747</c:v>
                </c:pt>
                <c:pt idx="405">
                  <c:v>1.2095808383233531</c:v>
                </c:pt>
                <c:pt idx="406">
                  <c:v>1.4011976047904189</c:v>
                </c:pt>
                <c:pt idx="407">
                  <c:v>1.6047904191616764</c:v>
                </c:pt>
                <c:pt idx="408">
                  <c:v>1.8323353293413172</c:v>
                </c:pt>
                <c:pt idx="409">
                  <c:v>2.0479041916167664</c:v>
                </c:pt>
                <c:pt idx="410">
                  <c:v>2.3053892215568861</c:v>
                </c:pt>
                <c:pt idx="411">
                  <c:v>2.6167664670658679</c:v>
                </c:pt>
                <c:pt idx="412">
                  <c:v>2.8802395209580838</c:v>
                </c:pt>
                <c:pt idx="413">
                  <c:v>6.2500000000000003E-3</c:v>
                </c:pt>
                <c:pt idx="414">
                  <c:v>2.463541666666667E-2</c:v>
                </c:pt>
                <c:pt idx="415">
                  <c:v>5.5208333333333331E-2</c:v>
                </c:pt>
                <c:pt idx="416">
                  <c:v>9.7916666666666666E-2</c:v>
                </c:pt>
                <c:pt idx="417">
                  <c:v>0.15572916666666667</c:v>
                </c:pt>
                <c:pt idx="418">
                  <c:v>0.22239583333333329</c:v>
                </c:pt>
                <c:pt idx="419">
                  <c:v>0.30156250000000001</c:v>
                </c:pt>
                <c:pt idx="420">
                  <c:v>0.39374999999999999</c:v>
                </c:pt>
                <c:pt idx="421">
                  <c:v>0.50364583333333335</c:v>
                </c:pt>
                <c:pt idx="422">
                  <c:v>0.61979166666666663</c:v>
                </c:pt>
                <c:pt idx="423">
                  <c:v>0.74479166666666674</c:v>
                </c:pt>
                <c:pt idx="424">
                  <c:v>0.890625</c:v>
                </c:pt>
                <c:pt idx="425">
                  <c:v>1.0572916666666665</c:v>
                </c:pt>
                <c:pt idx="426">
                  <c:v>1.2291666666666667</c:v>
                </c:pt>
                <c:pt idx="427">
                  <c:v>1.390625</c:v>
                </c:pt>
                <c:pt idx="428">
                  <c:v>1.6041666666666667</c:v>
                </c:pt>
                <c:pt idx="429">
                  <c:v>1.8072916666666667</c:v>
                </c:pt>
                <c:pt idx="430">
                  <c:v>2.0052083333333335</c:v>
                </c:pt>
                <c:pt idx="431">
                  <c:v>2.2395833333333335</c:v>
                </c:pt>
                <c:pt idx="432">
                  <c:v>2.484375</c:v>
                </c:pt>
                <c:pt idx="433">
                  <c:v>1.4066193853427894E-2</c:v>
                </c:pt>
                <c:pt idx="434">
                  <c:v>5.638297872340424E-2</c:v>
                </c:pt>
                <c:pt idx="435">
                  <c:v>0.1276595744680851</c:v>
                </c:pt>
                <c:pt idx="436">
                  <c:v>0.22458628841607561</c:v>
                </c:pt>
                <c:pt idx="437">
                  <c:v>0.35342789598108743</c:v>
                </c:pt>
                <c:pt idx="438">
                  <c:v>0.50118203309692666</c:v>
                </c:pt>
                <c:pt idx="439">
                  <c:v>0.68557919621749397</c:v>
                </c:pt>
                <c:pt idx="440">
                  <c:v>0.89479905437352236</c:v>
                </c:pt>
                <c:pt idx="441">
                  <c:v>1.144208037825059</c:v>
                </c:pt>
                <c:pt idx="442">
                  <c:v>1.4066193853427893</c:v>
                </c:pt>
                <c:pt idx="443">
                  <c:v>1.7139479905437349</c:v>
                </c:pt>
                <c:pt idx="444">
                  <c:v>2.0212765957446805</c:v>
                </c:pt>
                <c:pt idx="445">
                  <c:v>2.3877068557919618</c:v>
                </c:pt>
                <c:pt idx="446">
                  <c:v>2.7659574468085104</c:v>
                </c:pt>
              </c:numCache>
            </c:numRef>
          </c:xVal>
          <c:yVal>
            <c:numRef>
              <c:f>'S rescaled computation'!$P$2:$P$448</c:f>
              <c:numCache>
                <c:formatCode>General</c:formatCode>
                <c:ptCount val="447"/>
                <c:pt idx="0">
                  <c:v>0.26832505494219655</c:v>
                </c:pt>
                <c:pt idx="1">
                  <c:v>0.38149787971617855</c:v>
                </c:pt>
                <c:pt idx="2">
                  <c:v>0.45384399654414698</c:v>
                </c:pt>
                <c:pt idx="3">
                  <c:v>0.51510181793082188</c:v>
                </c:pt>
                <c:pt idx="4">
                  <c:v>0.56013828444723124</c:v>
                </c:pt>
                <c:pt idx="5">
                  <c:v>0.60225382453596421</c:v>
                </c:pt>
                <c:pt idx="6">
                  <c:v>0.63246206423375717</c:v>
                </c:pt>
                <c:pt idx="7">
                  <c:v>0.66378854027676626</c:v>
                </c:pt>
                <c:pt idx="8">
                  <c:v>0.69629914643471136</c:v>
                </c:pt>
                <c:pt idx="9">
                  <c:v>0.72384640786414345</c:v>
                </c:pt>
                <c:pt idx="10">
                  <c:v>0.74587482738086563</c:v>
                </c:pt>
                <c:pt idx="11">
                  <c:v>0.76844924003713055</c:v>
                </c:pt>
                <c:pt idx="12">
                  <c:v>0.78160652915911999</c:v>
                </c:pt>
                <c:pt idx="13">
                  <c:v>0.80508427168988139</c:v>
                </c:pt>
                <c:pt idx="14">
                  <c:v>0.8222164261563697</c:v>
                </c:pt>
                <c:pt idx="15">
                  <c:v>0.83614023396434078</c:v>
                </c:pt>
                <c:pt idx="16">
                  <c:v>0.85381763015966816</c:v>
                </c:pt>
                <c:pt idx="17">
                  <c:v>0.86819295162376919</c:v>
                </c:pt>
                <c:pt idx="18">
                  <c:v>0.22437895320776977</c:v>
                </c:pt>
                <c:pt idx="19">
                  <c:v>0.64317836450049215</c:v>
                </c:pt>
                <c:pt idx="20">
                  <c:v>0.99879112915880464</c:v>
                </c:pt>
                <c:pt idx="21">
                  <c:v>1.4043141127169225</c:v>
                </c:pt>
                <c:pt idx="22">
                  <c:v>1.7942320890567702</c:v>
                </c:pt>
                <c:pt idx="23">
                  <c:v>2.2309445720749239</c:v>
                </c:pt>
                <c:pt idx="24">
                  <c:v>2.6379543277251227</c:v>
                </c:pt>
                <c:pt idx="25">
                  <c:v>3.1103850128776234</c:v>
                </c:pt>
                <c:pt idx="26">
                  <c:v>3.3943074132460125</c:v>
                </c:pt>
                <c:pt idx="27">
                  <c:v>3.7058756341572736</c:v>
                </c:pt>
                <c:pt idx="28">
                  <c:v>0.3035282136441127</c:v>
                </c:pt>
                <c:pt idx="29">
                  <c:v>0.46929574999253132</c:v>
                </c:pt>
                <c:pt idx="30">
                  <c:v>0.58288858366677587</c:v>
                </c:pt>
                <c:pt idx="31">
                  <c:v>0.66549957269139182</c:v>
                </c:pt>
                <c:pt idx="32">
                  <c:v>0.71975975838169848</c:v>
                </c:pt>
                <c:pt idx="33">
                  <c:v>0.761349791424064</c:v>
                </c:pt>
                <c:pt idx="34">
                  <c:v>0.79290176958888636</c:v>
                </c:pt>
                <c:pt idx="35">
                  <c:v>0.82399456456698805</c:v>
                </c:pt>
                <c:pt idx="36">
                  <c:v>0.85062501284150793</c:v>
                </c:pt>
                <c:pt idx="37">
                  <c:v>0.87618580400192758</c:v>
                </c:pt>
                <c:pt idx="38">
                  <c:v>0.89781503833051046</c:v>
                </c:pt>
                <c:pt idx="39">
                  <c:v>0.91806099848752065</c:v>
                </c:pt>
                <c:pt idx="40">
                  <c:v>0.94036526549626265</c:v>
                </c:pt>
                <c:pt idx="41">
                  <c:v>0.96085984423551207</c:v>
                </c:pt>
                <c:pt idx="42">
                  <c:v>0.99320202372382116</c:v>
                </c:pt>
                <c:pt idx="43">
                  <c:v>1.0194072508703174</c:v>
                </c:pt>
                <c:pt idx="44">
                  <c:v>1.0550254389652756</c:v>
                </c:pt>
                <c:pt idx="45">
                  <c:v>0.23781015608131348</c:v>
                </c:pt>
                <c:pt idx="46">
                  <c:v>0.34526100013406291</c:v>
                </c:pt>
                <c:pt idx="47">
                  <c:v>0.43258159974052057</c:v>
                </c:pt>
                <c:pt idx="48">
                  <c:v>0.49409770546158771</c:v>
                </c:pt>
                <c:pt idx="49">
                  <c:v>0.53167729229313554</c:v>
                </c:pt>
                <c:pt idx="50">
                  <c:v>0.56485320436582775</c:v>
                </c:pt>
                <c:pt idx="51">
                  <c:v>0.58952967555859115</c:v>
                </c:pt>
                <c:pt idx="52">
                  <c:v>0.61236474333323965</c:v>
                </c:pt>
                <c:pt idx="53">
                  <c:v>0.63169027098056141</c:v>
                </c:pt>
                <c:pt idx="54">
                  <c:v>0.6580242694088555</c:v>
                </c:pt>
                <c:pt idx="55">
                  <c:v>0.68338010813073524</c:v>
                </c:pt>
                <c:pt idx="56">
                  <c:v>0.71963168325346216</c:v>
                </c:pt>
                <c:pt idx="57">
                  <c:v>0.75353954020793201</c:v>
                </c:pt>
                <c:pt idx="58">
                  <c:v>0.80258205182345688</c:v>
                </c:pt>
                <c:pt idx="59">
                  <c:v>0.86508534466545706</c:v>
                </c:pt>
                <c:pt idx="60">
                  <c:v>0.92032956025413237</c:v>
                </c:pt>
                <c:pt idx="61">
                  <c:v>0.3712001941326688</c:v>
                </c:pt>
                <c:pt idx="62">
                  <c:v>0.54329782430536833</c:v>
                </c:pt>
                <c:pt idx="63">
                  <c:v>0.63657818305860203</c:v>
                </c:pt>
                <c:pt idx="64">
                  <c:v>0.6997549196980748</c:v>
                </c:pt>
                <c:pt idx="65">
                  <c:v>0.74819055593322359</c:v>
                </c:pt>
                <c:pt idx="66">
                  <c:v>0.78946310771775086</c:v>
                </c:pt>
                <c:pt idx="67">
                  <c:v>0.82009529242889623</c:v>
                </c:pt>
                <c:pt idx="68">
                  <c:v>0.85903852131709058</c:v>
                </c:pt>
                <c:pt idx="69">
                  <c:v>0.88090026931218746</c:v>
                </c:pt>
                <c:pt idx="70">
                  <c:v>0.90740291425239239</c:v>
                </c:pt>
                <c:pt idx="71">
                  <c:v>0.92995289574132334</c:v>
                </c:pt>
                <c:pt idx="72">
                  <c:v>0.94400452758031717</c:v>
                </c:pt>
                <c:pt idx="73">
                  <c:v>0.96316532260705567</c:v>
                </c:pt>
                <c:pt idx="74">
                  <c:v>0.97936638948446475</c:v>
                </c:pt>
                <c:pt idx="75">
                  <c:v>0.99291444890779357</c:v>
                </c:pt>
                <c:pt idx="76">
                  <c:v>0.25936958741924077</c:v>
                </c:pt>
                <c:pt idx="77">
                  <c:v>0.35042226043213598</c:v>
                </c:pt>
                <c:pt idx="78">
                  <c:v>0.41392087194476457</c:v>
                </c:pt>
                <c:pt idx="79">
                  <c:v>0.45751649337633438</c:v>
                </c:pt>
                <c:pt idx="80">
                  <c:v>0.48626201915148959</c:v>
                </c:pt>
                <c:pt idx="81">
                  <c:v>0.5065761915053566</c:v>
                </c:pt>
                <c:pt idx="82">
                  <c:v>0.52494153598525051</c:v>
                </c:pt>
                <c:pt idx="83">
                  <c:v>0.53914324485839604</c:v>
                </c:pt>
                <c:pt idx="84">
                  <c:v>0.5478892682699249</c:v>
                </c:pt>
                <c:pt idx="85">
                  <c:v>0.55613197685037852</c:v>
                </c:pt>
                <c:pt idx="86">
                  <c:v>0.56395349800308303</c:v>
                </c:pt>
                <c:pt idx="87">
                  <c:v>0.57330961500084943</c:v>
                </c:pt>
                <c:pt idx="88">
                  <c:v>0.57788520591779324</c:v>
                </c:pt>
                <c:pt idx="89">
                  <c:v>0.58244463575356931</c:v>
                </c:pt>
                <c:pt idx="90">
                  <c:v>0.5879482383264123</c:v>
                </c:pt>
                <c:pt idx="91">
                  <c:v>0.59261532244620363</c:v>
                </c:pt>
                <c:pt idx="92">
                  <c:v>0.59938483542065257</c:v>
                </c:pt>
                <c:pt idx="93">
                  <c:v>0.54661427856172196</c:v>
                </c:pt>
                <c:pt idx="94">
                  <c:v>0.67034557750557267</c:v>
                </c:pt>
                <c:pt idx="95">
                  <c:v>0.74367919796434889</c:v>
                </c:pt>
                <c:pt idx="96">
                  <c:v>0.79688142838227372</c:v>
                </c:pt>
                <c:pt idx="97">
                  <c:v>0.836993655041262</c:v>
                </c:pt>
                <c:pt idx="98">
                  <c:v>0.86758379400461638</c:v>
                </c:pt>
                <c:pt idx="99">
                  <c:v>0.89377500885513861</c:v>
                </c:pt>
                <c:pt idx="100">
                  <c:v>0.91618243118328191</c:v>
                </c:pt>
                <c:pt idx="101">
                  <c:v>0.93506321813815696</c:v>
                </c:pt>
                <c:pt idx="102">
                  <c:v>0.95481576611548802</c:v>
                </c:pt>
                <c:pt idx="103">
                  <c:v>0.97345569456039094</c:v>
                </c:pt>
                <c:pt idx="104">
                  <c:v>0.99087523178425641</c:v>
                </c:pt>
                <c:pt idx="105">
                  <c:v>1.0096411324154444</c:v>
                </c:pt>
                <c:pt idx="106">
                  <c:v>1.0270188416001962</c:v>
                </c:pt>
                <c:pt idx="107">
                  <c:v>1.045815978800384</c:v>
                </c:pt>
                <c:pt idx="108">
                  <c:v>1.0663083977501264</c:v>
                </c:pt>
                <c:pt idx="109">
                  <c:v>0.41831598501997874</c:v>
                </c:pt>
                <c:pt idx="110">
                  <c:v>0.49255378509865322</c:v>
                </c:pt>
                <c:pt idx="111">
                  <c:v>0.53685594051458729</c:v>
                </c:pt>
                <c:pt idx="112">
                  <c:v>0.57179926474319831</c:v>
                </c:pt>
                <c:pt idx="113">
                  <c:v>0.59704909155812746</c:v>
                </c:pt>
                <c:pt idx="114">
                  <c:v>0.61829303729294527</c:v>
                </c:pt>
                <c:pt idx="115">
                  <c:v>0.63705324024578658</c:v>
                </c:pt>
                <c:pt idx="116">
                  <c:v>0.6563751259800048</c:v>
                </c:pt>
                <c:pt idx="117">
                  <c:v>0.66867707714594005</c:v>
                </c:pt>
                <c:pt idx="118">
                  <c:v>0.6830271923169825</c:v>
                </c:pt>
                <c:pt idx="119">
                  <c:v>0.69296694758744082</c:v>
                </c:pt>
                <c:pt idx="120">
                  <c:v>0.71399250421300497</c:v>
                </c:pt>
                <c:pt idx="121">
                  <c:v>0.72518376606589952</c:v>
                </c:pt>
                <c:pt idx="122">
                  <c:v>0.74096937958333053</c:v>
                </c:pt>
                <c:pt idx="123">
                  <c:v>0.75573570565370785</c:v>
                </c:pt>
                <c:pt idx="124">
                  <c:v>0.7692056120494275</c:v>
                </c:pt>
                <c:pt idx="125">
                  <c:v>0.30837611740076476</c:v>
                </c:pt>
                <c:pt idx="126">
                  <c:v>0.36548379883724025</c:v>
                </c:pt>
                <c:pt idx="127">
                  <c:v>0.40369998374464472</c:v>
                </c:pt>
                <c:pt idx="128">
                  <c:v>0.43923390977496429</c:v>
                </c:pt>
                <c:pt idx="129">
                  <c:v>0.49207574914173385</c:v>
                </c:pt>
                <c:pt idx="130">
                  <c:v>0.59075309422415745</c:v>
                </c:pt>
                <c:pt idx="131">
                  <c:v>0.84478672454722759</c:v>
                </c:pt>
                <c:pt idx="132">
                  <c:v>1.2153283202175178</c:v>
                </c:pt>
                <c:pt idx="133">
                  <c:v>1.5001278320669564</c:v>
                </c:pt>
                <c:pt idx="134">
                  <c:v>1.7481439322563366</c:v>
                </c:pt>
                <c:pt idx="135">
                  <c:v>1.99154017103619</c:v>
                </c:pt>
                <c:pt idx="136">
                  <c:v>2.1690125567752196</c:v>
                </c:pt>
                <c:pt idx="137">
                  <c:v>2.3769797662670138</c:v>
                </c:pt>
                <c:pt idx="138">
                  <c:v>2.5516295461048353</c:v>
                </c:pt>
                <c:pt idx="139">
                  <c:v>2.700796132167548</c:v>
                </c:pt>
                <c:pt idx="140">
                  <c:v>2.8886373145614774</c:v>
                </c:pt>
                <c:pt idx="141">
                  <c:v>3.0098491624941781</c:v>
                </c:pt>
                <c:pt idx="142">
                  <c:v>3.1312362335814288</c:v>
                </c:pt>
                <c:pt idx="143">
                  <c:v>3.2513653185998623</c:v>
                </c:pt>
                <c:pt idx="144">
                  <c:v>3.3355849939748436</c:v>
                </c:pt>
                <c:pt idx="145">
                  <c:v>3.4339242438633217</c:v>
                </c:pt>
                <c:pt idx="146">
                  <c:v>3.5128069112859683</c:v>
                </c:pt>
                <c:pt idx="147">
                  <c:v>3.6170604438272611</c:v>
                </c:pt>
                <c:pt idx="148">
                  <c:v>0.83099876964157238</c:v>
                </c:pt>
                <c:pt idx="149">
                  <c:v>1.1920425944960191</c:v>
                </c:pt>
                <c:pt idx="150">
                  <c:v>1.4415151709802749</c:v>
                </c:pt>
                <c:pt idx="151">
                  <c:v>1.6147619269238447</c:v>
                </c:pt>
                <c:pt idx="152">
                  <c:v>1.7991802655715456</c:v>
                </c:pt>
                <c:pt idx="153">
                  <c:v>1.9798639654178936</c:v>
                </c:pt>
                <c:pt idx="154">
                  <c:v>2.1325553540178346</c:v>
                </c:pt>
                <c:pt idx="155">
                  <c:v>2.2862184729354551</c:v>
                </c:pt>
                <c:pt idx="156">
                  <c:v>2.4529486973347359</c:v>
                </c:pt>
                <c:pt idx="157">
                  <c:v>2.5821220260581002</c:v>
                </c:pt>
                <c:pt idx="158">
                  <c:v>2.7173535966450637</c:v>
                </c:pt>
                <c:pt idx="159">
                  <c:v>2.8221739847534328</c:v>
                </c:pt>
                <c:pt idx="160">
                  <c:v>2.9474671015459522</c:v>
                </c:pt>
                <c:pt idx="161">
                  <c:v>3.0567001634159059</c:v>
                </c:pt>
                <c:pt idx="162">
                  <c:v>3.16674217117823</c:v>
                </c:pt>
                <c:pt idx="163">
                  <c:v>3.2584142750682208</c:v>
                </c:pt>
                <c:pt idx="164">
                  <c:v>3.3854392504998763</c:v>
                </c:pt>
                <c:pt idx="165">
                  <c:v>0.3350253807106599</c:v>
                </c:pt>
                <c:pt idx="166">
                  <c:v>0.41793570219966164</c:v>
                </c:pt>
                <c:pt idx="167">
                  <c:v>0.48900169204737737</c:v>
                </c:pt>
                <c:pt idx="168">
                  <c:v>0.57360406091370553</c:v>
                </c:pt>
                <c:pt idx="169">
                  <c:v>0.67851099830795247</c:v>
                </c:pt>
                <c:pt idx="170">
                  <c:v>0.7631133671742808</c:v>
                </c:pt>
                <c:pt idx="171">
                  <c:v>0.88494077834179363</c:v>
                </c:pt>
                <c:pt idx="172">
                  <c:v>0.99492385786802018</c:v>
                </c:pt>
                <c:pt idx="173">
                  <c:v>1.1099830795262269</c:v>
                </c:pt>
                <c:pt idx="174">
                  <c:v>1.2115059221658204</c:v>
                </c:pt>
                <c:pt idx="175">
                  <c:v>1.350253807106599</c:v>
                </c:pt>
                <c:pt idx="176">
                  <c:v>1.4754653130287647</c:v>
                </c:pt>
                <c:pt idx="177">
                  <c:v>1.6446700507614214</c:v>
                </c:pt>
                <c:pt idx="178">
                  <c:v>1.793570219966159</c:v>
                </c:pt>
                <c:pt idx="179">
                  <c:v>1.9458544839255496</c:v>
                </c:pt>
                <c:pt idx="180">
                  <c:v>2.1489001692047376</c:v>
                </c:pt>
                <c:pt idx="181">
                  <c:v>2.318104906937394</c:v>
                </c:pt>
                <c:pt idx="182">
                  <c:v>2.5549915397631131</c:v>
                </c:pt>
                <c:pt idx="183">
                  <c:v>2.7918781725888326</c:v>
                </c:pt>
                <c:pt idx="184">
                  <c:v>2.9949238578680202</c:v>
                </c:pt>
                <c:pt idx="185">
                  <c:v>0.33266331658291459</c:v>
                </c:pt>
                <c:pt idx="186">
                  <c:v>0.44723618090452266</c:v>
                </c:pt>
                <c:pt idx="187">
                  <c:v>0.5628140703517589</c:v>
                </c:pt>
                <c:pt idx="188">
                  <c:v>0.71356783919597988</c:v>
                </c:pt>
                <c:pt idx="189">
                  <c:v>0.83417085427135695</c:v>
                </c:pt>
                <c:pt idx="190">
                  <c:v>0.99497487437185939</c:v>
                </c:pt>
                <c:pt idx="191">
                  <c:v>1.1306532663316584</c:v>
                </c:pt>
                <c:pt idx="192">
                  <c:v>1.2713567839195983</c:v>
                </c:pt>
                <c:pt idx="193">
                  <c:v>1.4723618090452262</c:v>
                </c:pt>
                <c:pt idx="194">
                  <c:v>1.5929648241206031</c:v>
                </c:pt>
                <c:pt idx="195">
                  <c:v>1.7939698492462315</c:v>
                </c:pt>
                <c:pt idx="196">
                  <c:v>2.0201005025125629</c:v>
                </c:pt>
                <c:pt idx="197">
                  <c:v>2.1859296482412063</c:v>
                </c:pt>
                <c:pt idx="198">
                  <c:v>2.4120603015075379</c:v>
                </c:pt>
                <c:pt idx="199">
                  <c:v>2.6331658291457289</c:v>
                </c:pt>
                <c:pt idx="200">
                  <c:v>2.904522613065327</c:v>
                </c:pt>
                <c:pt idx="201">
                  <c:v>3.1105527638190962</c:v>
                </c:pt>
                <c:pt idx="202">
                  <c:v>3.4673366834170856</c:v>
                </c:pt>
                <c:pt idx="203">
                  <c:v>3.8241206030150763</c:v>
                </c:pt>
                <c:pt idx="204">
                  <c:v>4.1809045226130657</c:v>
                </c:pt>
                <c:pt idx="205">
                  <c:v>0.41452282157676346</c:v>
                </c:pt>
                <c:pt idx="206">
                  <c:v>0.53526970954356845</c:v>
                </c:pt>
                <c:pt idx="207">
                  <c:v>0.65145228215767637</c:v>
                </c:pt>
                <c:pt idx="208">
                  <c:v>0.75933609958506221</c:v>
                </c:pt>
                <c:pt idx="209">
                  <c:v>0.85477178423236511</c:v>
                </c:pt>
                <c:pt idx="210">
                  <c:v>0.95020746887966789</c:v>
                </c:pt>
                <c:pt idx="211">
                  <c:v>1.049792531120332</c:v>
                </c:pt>
                <c:pt idx="212">
                  <c:v>1.1452282157676348</c:v>
                </c:pt>
                <c:pt idx="213">
                  <c:v>1.2780082987551866</c:v>
                </c:pt>
                <c:pt idx="214">
                  <c:v>1.4107883817427385</c:v>
                </c:pt>
                <c:pt idx="215">
                  <c:v>1.5103734439834022</c:v>
                </c:pt>
                <c:pt idx="216">
                  <c:v>1.66804979253112</c:v>
                </c:pt>
                <c:pt idx="217">
                  <c:v>1.8215767634854769</c:v>
                </c:pt>
                <c:pt idx="218">
                  <c:v>1.950207468879668</c:v>
                </c:pt>
                <c:pt idx="219">
                  <c:v>2.1327800829875518</c:v>
                </c:pt>
                <c:pt idx="220">
                  <c:v>2.3070539419087139</c:v>
                </c:pt>
                <c:pt idx="221">
                  <c:v>2.5186721991701244</c:v>
                </c:pt>
                <c:pt idx="222">
                  <c:v>2.6721991701244816</c:v>
                </c:pt>
                <c:pt idx="223">
                  <c:v>2.9502074688796682</c:v>
                </c:pt>
                <c:pt idx="224">
                  <c:v>3.1286307053941909</c:v>
                </c:pt>
                <c:pt idx="225">
                  <c:v>0.42517006802721086</c:v>
                </c:pt>
                <c:pt idx="226">
                  <c:v>0.52925170068027205</c:v>
                </c:pt>
                <c:pt idx="227">
                  <c:v>0.63265306122448983</c:v>
                </c:pt>
                <c:pt idx="228">
                  <c:v>0.73469387755102045</c:v>
                </c:pt>
                <c:pt idx="229">
                  <c:v>0.84353741496598644</c:v>
                </c:pt>
                <c:pt idx="230">
                  <c:v>0.94557823129251706</c:v>
                </c:pt>
                <c:pt idx="231">
                  <c:v>1.0340136054421769</c:v>
                </c:pt>
                <c:pt idx="232">
                  <c:v>1.1632653061224489</c:v>
                </c:pt>
                <c:pt idx="233">
                  <c:v>1.272108843537415</c:v>
                </c:pt>
                <c:pt idx="234">
                  <c:v>1.3809523809523807</c:v>
                </c:pt>
                <c:pt idx="235">
                  <c:v>1.5034013605442176</c:v>
                </c:pt>
                <c:pt idx="236">
                  <c:v>1.6462585034013606</c:v>
                </c:pt>
                <c:pt idx="237">
                  <c:v>1.7619047619047619</c:v>
                </c:pt>
                <c:pt idx="238">
                  <c:v>1.9455782312925174</c:v>
                </c:pt>
                <c:pt idx="239">
                  <c:v>2.1496598639455784</c:v>
                </c:pt>
                <c:pt idx="240">
                  <c:v>2.2789115646258504</c:v>
                </c:pt>
                <c:pt idx="241">
                  <c:v>2.489795918367347</c:v>
                </c:pt>
                <c:pt idx="242">
                  <c:v>2.6666666666666665</c:v>
                </c:pt>
                <c:pt idx="243">
                  <c:v>2.8843537414965987</c:v>
                </c:pt>
                <c:pt idx="244">
                  <c:v>3.0272108843537415</c:v>
                </c:pt>
                <c:pt idx="245">
                  <c:v>0.47787610619469034</c:v>
                </c:pt>
                <c:pt idx="246">
                  <c:v>0.58849557522123908</c:v>
                </c:pt>
                <c:pt idx="247">
                  <c:v>0.69026548672566379</c:v>
                </c:pt>
                <c:pt idx="248">
                  <c:v>0.80088495575221252</c:v>
                </c:pt>
                <c:pt idx="249">
                  <c:v>0.91150442477876126</c:v>
                </c:pt>
                <c:pt idx="250">
                  <c:v>1.0442477876106195</c:v>
                </c:pt>
                <c:pt idx="251">
                  <c:v>1.1991150442477878</c:v>
                </c:pt>
                <c:pt idx="252">
                  <c:v>1.3230088495575223</c:v>
                </c:pt>
                <c:pt idx="253">
                  <c:v>1.5044247787610621</c:v>
                </c:pt>
                <c:pt idx="254">
                  <c:v>1.6769911504424779</c:v>
                </c:pt>
                <c:pt idx="255">
                  <c:v>1.9424778761061947</c:v>
                </c:pt>
                <c:pt idx="256">
                  <c:v>2.1858407079646023</c:v>
                </c:pt>
                <c:pt idx="257">
                  <c:v>2.5088495575221241</c:v>
                </c:pt>
                <c:pt idx="258">
                  <c:v>2.7920353982300892</c:v>
                </c:pt>
                <c:pt idx="259">
                  <c:v>0.27835051546391754</c:v>
                </c:pt>
                <c:pt idx="260">
                  <c:v>0.33634020618556709</c:v>
                </c:pt>
                <c:pt idx="261">
                  <c:v>0.38273195876288657</c:v>
                </c:pt>
                <c:pt idx="262">
                  <c:v>0.43427835051546393</c:v>
                </c:pt>
                <c:pt idx="263">
                  <c:v>0.48324742268041238</c:v>
                </c:pt>
                <c:pt idx="264">
                  <c:v>0.52448453608247425</c:v>
                </c:pt>
                <c:pt idx="265">
                  <c:v>0.56958762886597936</c:v>
                </c:pt>
                <c:pt idx="266">
                  <c:v>0.61726804123711343</c:v>
                </c:pt>
                <c:pt idx="267">
                  <c:v>0.67010309278350511</c:v>
                </c:pt>
                <c:pt idx="268">
                  <c:v>0.71005154639175261</c:v>
                </c:pt>
                <c:pt idx="269">
                  <c:v>0.76159793814432986</c:v>
                </c:pt>
                <c:pt idx="270">
                  <c:v>0.8170103092783505</c:v>
                </c:pt>
                <c:pt idx="271">
                  <c:v>0.87628865979381443</c:v>
                </c:pt>
                <c:pt idx="272">
                  <c:v>0.91752577319587625</c:v>
                </c:pt>
                <c:pt idx="273">
                  <c:v>0.98453608247422686</c:v>
                </c:pt>
                <c:pt idx="274">
                  <c:v>1.0309278350515463</c:v>
                </c:pt>
                <c:pt idx="275">
                  <c:v>1.0927835051546391</c:v>
                </c:pt>
                <c:pt idx="276">
                  <c:v>1.1185567010309279</c:v>
                </c:pt>
                <c:pt idx="277">
                  <c:v>1.1997422680412371</c:v>
                </c:pt>
                <c:pt idx="278">
                  <c:v>1.2564432989690721</c:v>
                </c:pt>
                <c:pt idx="279">
                  <c:v>0.27226890756302519</c:v>
                </c:pt>
                <c:pt idx="280">
                  <c:v>0.32436974789915973</c:v>
                </c:pt>
                <c:pt idx="281">
                  <c:v>0.37310924369747905</c:v>
                </c:pt>
                <c:pt idx="282">
                  <c:v>0.41512605042016809</c:v>
                </c:pt>
                <c:pt idx="283">
                  <c:v>0.47731092436974792</c:v>
                </c:pt>
                <c:pt idx="284">
                  <c:v>0.51260504201680668</c:v>
                </c:pt>
                <c:pt idx="285">
                  <c:v>0.56302521008403361</c:v>
                </c:pt>
                <c:pt idx="286">
                  <c:v>0.61008403361344543</c:v>
                </c:pt>
                <c:pt idx="287">
                  <c:v>0.65378151260504203</c:v>
                </c:pt>
                <c:pt idx="288">
                  <c:v>0.69411764705882351</c:v>
                </c:pt>
                <c:pt idx="289">
                  <c:v>0.74453781512605044</c:v>
                </c:pt>
                <c:pt idx="290">
                  <c:v>0.78823529411764715</c:v>
                </c:pt>
                <c:pt idx="291">
                  <c:v>0.83529411764705885</c:v>
                </c:pt>
                <c:pt idx="292">
                  <c:v>0.89579831932773113</c:v>
                </c:pt>
                <c:pt idx="293">
                  <c:v>0.94957983193277307</c:v>
                </c:pt>
                <c:pt idx="294">
                  <c:v>0.99495798319327733</c:v>
                </c:pt>
                <c:pt idx="295">
                  <c:v>1.0554621848739496</c:v>
                </c:pt>
                <c:pt idx="296">
                  <c:v>1.1176470588235294</c:v>
                </c:pt>
                <c:pt idx="297">
                  <c:v>1.1714285714285715</c:v>
                </c:pt>
                <c:pt idx="298">
                  <c:v>1.2554621848739496</c:v>
                </c:pt>
                <c:pt idx="299">
                  <c:v>0.36538461538461536</c:v>
                </c:pt>
                <c:pt idx="300">
                  <c:v>0.43956043956043955</c:v>
                </c:pt>
                <c:pt idx="301">
                  <c:v>0.48901098901098899</c:v>
                </c:pt>
                <c:pt idx="302">
                  <c:v>0.53846153846153844</c:v>
                </c:pt>
                <c:pt idx="303">
                  <c:v>0.61263736263736268</c:v>
                </c:pt>
                <c:pt idx="304">
                  <c:v>0.65659340659340659</c:v>
                </c:pt>
                <c:pt idx="305">
                  <c:v>0.70604395604395609</c:v>
                </c:pt>
                <c:pt idx="306">
                  <c:v>0.75549450549450547</c:v>
                </c:pt>
                <c:pt idx="307">
                  <c:v>0.80219780219780223</c:v>
                </c:pt>
                <c:pt idx="308">
                  <c:v>0.84890109890109888</c:v>
                </c:pt>
                <c:pt idx="309">
                  <c:v>0.89010989010989006</c:v>
                </c:pt>
                <c:pt idx="310">
                  <c:v>0.93406593406593408</c:v>
                </c:pt>
                <c:pt idx="311">
                  <c:v>0.98901098901098905</c:v>
                </c:pt>
                <c:pt idx="312">
                  <c:v>1.0247252747252746</c:v>
                </c:pt>
                <c:pt idx="313">
                  <c:v>1.0741758241758241</c:v>
                </c:pt>
                <c:pt idx="314">
                  <c:v>1.1126373626373627</c:v>
                </c:pt>
                <c:pt idx="315">
                  <c:v>1.1648351648351649</c:v>
                </c:pt>
                <c:pt idx="316">
                  <c:v>1.1923076923076923</c:v>
                </c:pt>
                <c:pt idx="317">
                  <c:v>1.2335164835164836</c:v>
                </c:pt>
                <c:pt idx="318">
                  <c:v>1.293956043956044</c:v>
                </c:pt>
                <c:pt idx="319">
                  <c:v>0.37142857142857144</c:v>
                </c:pt>
                <c:pt idx="320">
                  <c:v>0.44285714285714284</c:v>
                </c:pt>
                <c:pt idx="321">
                  <c:v>0.49327731092436977</c:v>
                </c:pt>
                <c:pt idx="322">
                  <c:v>0.55462184873949583</c:v>
                </c:pt>
                <c:pt idx="323">
                  <c:v>0.59495798319327731</c:v>
                </c:pt>
                <c:pt idx="324">
                  <c:v>0.65294117647058825</c:v>
                </c:pt>
                <c:pt idx="325">
                  <c:v>0.69243697478991595</c:v>
                </c:pt>
                <c:pt idx="326">
                  <c:v>0.7344537815126051</c:v>
                </c:pt>
                <c:pt idx="327">
                  <c:v>0.78739495798319314</c:v>
                </c:pt>
                <c:pt idx="328">
                  <c:v>0.83529411764705885</c:v>
                </c:pt>
                <c:pt idx="329">
                  <c:v>0.87394957983193278</c:v>
                </c:pt>
                <c:pt idx="330">
                  <c:v>0.94117647058823528</c:v>
                </c:pt>
                <c:pt idx="331">
                  <c:v>0.99159663865546221</c:v>
                </c:pt>
                <c:pt idx="332">
                  <c:v>1.0672268907563025</c:v>
                </c:pt>
                <c:pt idx="333">
                  <c:v>1.1176470588235294</c:v>
                </c:pt>
                <c:pt idx="334">
                  <c:v>1.1680672268907566</c:v>
                </c:pt>
                <c:pt idx="335">
                  <c:v>1.2436974789915967</c:v>
                </c:pt>
                <c:pt idx="336">
                  <c:v>1.3109243697478992</c:v>
                </c:pt>
                <c:pt idx="337">
                  <c:v>1.3781512605042019</c:v>
                </c:pt>
                <c:pt idx="338">
                  <c:v>1.4453781512605044</c:v>
                </c:pt>
                <c:pt idx="339">
                  <c:v>0.46229508196721314</c:v>
                </c:pt>
                <c:pt idx="340">
                  <c:v>0.5311475409836065</c:v>
                </c:pt>
                <c:pt idx="341">
                  <c:v>0.58360655737704914</c:v>
                </c:pt>
                <c:pt idx="342">
                  <c:v>0.64262295081967213</c:v>
                </c:pt>
                <c:pt idx="343">
                  <c:v>0.68196721311475406</c:v>
                </c:pt>
                <c:pt idx="344">
                  <c:v>0.73114754098360657</c:v>
                </c:pt>
                <c:pt idx="345">
                  <c:v>0.77704918032786885</c:v>
                </c:pt>
                <c:pt idx="346">
                  <c:v>0.83278688524590161</c:v>
                </c:pt>
                <c:pt idx="347">
                  <c:v>0.88196721311475423</c:v>
                </c:pt>
                <c:pt idx="348">
                  <c:v>0.93442622950819676</c:v>
                </c:pt>
                <c:pt idx="349">
                  <c:v>0.99016393442622952</c:v>
                </c:pt>
                <c:pt idx="350">
                  <c:v>1.062295081967213</c:v>
                </c:pt>
                <c:pt idx="351">
                  <c:v>1.1540983606557378</c:v>
                </c:pt>
                <c:pt idx="352">
                  <c:v>1.1934426229508197</c:v>
                </c:pt>
                <c:pt idx="353">
                  <c:v>0.29781021897810217</c:v>
                </c:pt>
                <c:pt idx="354">
                  <c:v>0.35656934306569338</c:v>
                </c:pt>
                <c:pt idx="355">
                  <c:v>0.41240875912408753</c:v>
                </c:pt>
                <c:pt idx="356">
                  <c:v>0.46715328467153283</c:v>
                </c:pt>
                <c:pt idx="357">
                  <c:v>0.52554744525547448</c:v>
                </c:pt>
                <c:pt idx="358">
                  <c:v>0.58029197080291972</c:v>
                </c:pt>
                <c:pt idx="359">
                  <c:v>0.63868613138686137</c:v>
                </c:pt>
                <c:pt idx="360">
                  <c:v>0.6970802919708029</c:v>
                </c:pt>
                <c:pt idx="361">
                  <c:v>0.75547445255474444</c:v>
                </c:pt>
                <c:pt idx="362">
                  <c:v>0.8102189781021899</c:v>
                </c:pt>
                <c:pt idx="363">
                  <c:v>0.88686131386861322</c:v>
                </c:pt>
                <c:pt idx="364">
                  <c:v>0.94890510948905105</c:v>
                </c:pt>
                <c:pt idx="365">
                  <c:v>1.0182481751824817</c:v>
                </c:pt>
                <c:pt idx="366">
                  <c:v>1.0912408759124088</c:v>
                </c:pt>
                <c:pt idx="367">
                  <c:v>1.167883211678832</c:v>
                </c:pt>
                <c:pt idx="368">
                  <c:v>1.2481751824817517</c:v>
                </c:pt>
                <c:pt idx="369">
                  <c:v>1.3394160583941606</c:v>
                </c:pt>
                <c:pt idx="370">
                  <c:v>1.416058394160584</c:v>
                </c:pt>
                <c:pt idx="371">
                  <c:v>1.5000000000000002</c:v>
                </c:pt>
                <c:pt idx="372">
                  <c:v>1.5693430656934306</c:v>
                </c:pt>
                <c:pt idx="373">
                  <c:v>0.25915492957746478</c:v>
                </c:pt>
                <c:pt idx="374">
                  <c:v>0.3211267605633803</c:v>
                </c:pt>
                <c:pt idx="375">
                  <c:v>0.37652582159624409</c:v>
                </c:pt>
                <c:pt idx="376">
                  <c:v>0.44178403755868539</c:v>
                </c:pt>
                <c:pt idx="377">
                  <c:v>0.50234741784037562</c:v>
                </c:pt>
                <c:pt idx="378">
                  <c:v>0.5539906103286385</c:v>
                </c:pt>
                <c:pt idx="379">
                  <c:v>0.61502347417840375</c:v>
                </c:pt>
                <c:pt idx="380">
                  <c:v>0.6901408450704225</c:v>
                </c:pt>
                <c:pt idx="381">
                  <c:v>0.755868544600939</c:v>
                </c:pt>
                <c:pt idx="382">
                  <c:v>0.80751173708920199</c:v>
                </c:pt>
                <c:pt idx="383">
                  <c:v>0.88732394366197187</c:v>
                </c:pt>
                <c:pt idx="384">
                  <c:v>0.95774647887323938</c:v>
                </c:pt>
                <c:pt idx="385">
                  <c:v>1.0140845070422535</c:v>
                </c:pt>
                <c:pt idx="386">
                  <c:v>1.0751173708920188</c:v>
                </c:pt>
                <c:pt idx="387">
                  <c:v>1.164319248826291</c:v>
                </c:pt>
                <c:pt idx="388">
                  <c:v>1.2347417840375587</c:v>
                </c:pt>
                <c:pt idx="389">
                  <c:v>1.3380281690140845</c:v>
                </c:pt>
                <c:pt idx="390">
                  <c:v>1.3990610328638498</c:v>
                </c:pt>
                <c:pt idx="391">
                  <c:v>1.516431924882629</c:v>
                </c:pt>
                <c:pt idx="392">
                  <c:v>1.5868544600938967</c:v>
                </c:pt>
                <c:pt idx="393">
                  <c:v>0.35159235668789807</c:v>
                </c:pt>
                <c:pt idx="394">
                  <c:v>0.41146496815286621</c:v>
                </c:pt>
                <c:pt idx="395">
                  <c:v>0.4713375796178344</c:v>
                </c:pt>
                <c:pt idx="396">
                  <c:v>0.53439490445859872</c:v>
                </c:pt>
                <c:pt idx="397">
                  <c:v>0.58471337579617833</c:v>
                </c:pt>
                <c:pt idx="398">
                  <c:v>0.64968152866242035</c:v>
                </c:pt>
                <c:pt idx="399">
                  <c:v>0.7006369426751593</c:v>
                </c:pt>
                <c:pt idx="400">
                  <c:v>0.7579617834394905</c:v>
                </c:pt>
                <c:pt idx="401">
                  <c:v>0.83439490445859876</c:v>
                </c:pt>
                <c:pt idx="402">
                  <c:v>0.87898089171974525</c:v>
                </c:pt>
                <c:pt idx="403">
                  <c:v>0.92356687898089174</c:v>
                </c:pt>
                <c:pt idx="404">
                  <c:v>1</c:v>
                </c:pt>
                <c:pt idx="405">
                  <c:v>1.0573248407643312</c:v>
                </c:pt>
                <c:pt idx="406">
                  <c:v>1.1337579617834395</c:v>
                </c:pt>
                <c:pt idx="407">
                  <c:v>1.1847133757961783</c:v>
                </c:pt>
                <c:pt idx="408">
                  <c:v>1.2420382165605097</c:v>
                </c:pt>
                <c:pt idx="409">
                  <c:v>1.3121019108280254</c:v>
                </c:pt>
                <c:pt idx="410">
                  <c:v>1.375796178343949</c:v>
                </c:pt>
                <c:pt idx="411">
                  <c:v>1.4394904458598725</c:v>
                </c:pt>
                <c:pt idx="412">
                  <c:v>1.5222929936305734</c:v>
                </c:pt>
                <c:pt idx="413">
                  <c:v>0.38860103626942999</c:v>
                </c:pt>
                <c:pt idx="414">
                  <c:v>0.44041450777202074</c:v>
                </c:pt>
                <c:pt idx="415">
                  <c:v>0.48704663212435229</c:v>
                </c:pt>
                <c:pt idx="416">
                  <c:v>0.53886010362694292</c:v>
                </c:pt>
                <c:pt idx="417">
                  <c:v>0.59067357512953367</c:v>
                </c:pt>
                <c:pt idx="418">
                  <c:v>0.64507772020725385</c:v>
                </c:pt>
                <c:pt idx="419">
                  <c:v>0.68393782383419677</c:v>
                </c:pt>
                <c:pt idx="420">
                  <c:v>0.73316062176165797</c:v>
                </c:pt>
                <c:pt idx="421">
                  <c:v>0.78497409326424861</c:v>
                </c:pt>
                <c:pt idx="422">
                  <c:v>0.84974093264248696</c:v>
                </c:pt>
                <c:pt idx="423">
                  <c:v>0.87823834196891182</c:v>
                </c:pt>
                <c:pt idx="424">
                  <c:v>0.95077720207253869</c:v>
                </c:pt>
                <c:pt idx="425">
                  <c:v>1.0077720207253884</c:v>
                </c:pt>
                <c:pt idx="426">
                  <c:v>1.0673575129533677</c:v>
                </c:pt>
                <c:pt idx="427">
                  <c:v>1.1424870466321242</c:v>
                </c:pt>
                <c:pt idx="428">
                  <c:v>1.2098445595854921</c:v>
                </c:pt>
                <c:pt idx="429">
                  <c:v>1.2953367875647666</c:v>
                </c:pt>
                <c:pt idx="430">
                  <c:v>1.3730569948186526</c:v>
                </c:pt>
                <c:pt idx="431">
                  <c:v>1.4533678756476682</c:v>
                </c:pt>
                <c:pt idx="432">
                  <c:v>1.5388601036269427</c:v>
                </c:pt>
                <c:pt idx="433">
                  <c:v>0.44813829787234055</c:v>
                </c:pt>
                <c:pt idx="434">
                  <c:v>0.53058510638297884</c:v>
                </c:pt>
                <c:pt idx="435">
                  <c:v>0.59973404255319152</c:v>
                </c:pt>
                <c:pt idx="436">
                  <c:v>0.6728723404255319</c:v>
                </c:pt>
                <c:pt idx="437">
                  <c:v>0.74468085106382986</c:v>
                </c:pt>
                <c:pt idx="438">
                  <c:v>0.82579787234042568</c:v>
                </c:pt>
                <c:pt idx="439">
                  <c:v>0.89361702127659592</c:v>
                </c:pt>
                <c:pt idx="440">
                  <c:v>0.99069148936170226</c:v>
                </c:pt>
                <c:pt idx="441">
                  <c:v>1.0598404255319152</c:v>
                </c:pt>
                <c:pt idx="442">
                  <c:v>1.2021276595744681</c:v>
                </c:pt>
                <c:pt idx="443">
                  <c:v>1.3031914893617023</c:v>
                </c:pt>
                <c:pt idx="444">
                  <c:v>1.4494680851063835</c:v>
                </c:pt>
                <c:pt idx="445">
                  <c:v>1.5824468085106385</c:v>
                </c:pt>
                <c:pt idx="446">
                  <c:v>1.7154255319148939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'S rescaled computation'!$Q$1</c:f>
              <c:strCache>
                <c:ptCount val="1"/>
                <c:pt idx="0">
                  <c:v>S**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numRef>
              <c:f>'S rescaled computation'!$N$2:$N$448</c:f>
              <c:numCache>
                <c:formatCode>General</c:formatCode>
                <c:ptCount val="447"/>
                <c:pt idx="0">
                  <c:v>7.5466634771276095E-3</c:v>
                </c:pt>
                <c:pt idx="1">
                  <c:v>2.1220572204023003E-2</c:v>
                </c:pt>
                <c:pt idx="2">
                  <c:v>3.8611397307992588E-2</c:v>
                </c:pt>
                <c:pt idx="3">
                  <c:v>6.1880052793111658E-2</c:v>
                </c:pt>
                <c:pt idx="4">
                  <c:v>8.5776203762944508E-2</c:v>
                </c:pt>
                <c:pt idx="5">
                  <c:v>0.11466517906634513</c:v>
                </c:pt>
                <c:pt idx="6">
                  <c:v>0.13998592231040469</c:v>
                </c:pt>
                <c:pt idx="7">
                  <c:v>0.17090333104009162</c:v>
                </c:pt>
                <c:pt idx="8">
                  <c:v>0.20864276859259259</c:v>
                </c:pt>
                <c:pt idx="9">
                  <c:v>0.24565830026734728</c:v>
                </c:pt>
                <c:pt idx="10">
                  <c:v>0.27892113519801315</c:v>
                </c:pt>
                <c:pt idx="11">
                  <c:v>0.31667811452281192</c:v>
                </c:pt>
                <c:pt idx="12">
                  <c:v>0.34051342073052143</c:v>
                </c:pt>
                <c:pt idx="13">
                  <c:v>0.38661990967517096</c:v>
                </c:pt>
                <c:pt idx="14">
                  <c:v>0.42333364167646692</c:v>
                </c:pt>
                <c:pt idx="15">
                  <c:v>0.45519655393546915</c:v>
                </c:pt>
                <c:pt idx="16">
                  <c:v>0.49840705138972441</c:v>
                </c:pt>
                <c:pt idx="17">
                  <c:v>0.53593696943545788</c:v>
                </c:pt>
                <c:pt idx="18">
                  <c:v>0.19197558430818895</c:v>
                </c:pt>
                <c:pt idx="19">
                  <c:v>0.53907243564093554</c:v>
                </c:pt>
                <c:pt idx="20">
                  <c:v>0.9983303109589039</c:v>
                </c:pt>
                <c:pt idx="21">
                  <c:v>1.57055595422668</c:v>
                </c:pt>
                <c:pt idx="22">
                  <c:v>2.1371101855309131</c:v>
                </c:pt>
                <c:pt idx="23">
                  <c:v>2.8047171235752995</c:v>
                </c:pt>
                <c:pt idx="24">
                  <c:v>3.486134425267791</c:v>
                </c:pt>
                <c:pt idx="25">
                  <c:v>4.4123324014091247</c:v>
                </c:pt>
                <c:pt idx="26">
                  <c:v>5.1009042116519305</c:v>
                </c:pt>
                <c:pt idx="27">
                  <c:v>6.115109497646853</c:v>
                </c:pt>
                <c:pt idx="28">
                  <c:v>1.7084256416175111E-2</c:v>
                </c:pt>
                <c:pt idx="29">
                  <c:v>4.8908808872249965E-2</c:v>
                </c:pt>
                <c:pt idx="30">
                  <c:v>8.899361929019356E-2</c:v>
                </c:pt>
                <c:pt idx="31">
                  <c:v>0.14005058646124741</c:v>
                </c:pt>
                <c:pt idx="32">
                  <c:v>0.19413376523100473</c:v>
                </c:pt>
                <c:pt idx="33">
                  <c:v>0.25484145161492106</c:v>
                </c:pt>
                <c:pt idx="34">
                  <c:v>0.31683414155218559</c:v>
                </c:pt>
                <c:pt idx="35">
                  <c:v>0.39391927643391461</c:v>
                </c:pt>
                <c:pt idx="36">
                  <c:v>0.47227071199250781</c:v>
                </c:pt>
                <c:pt idx="37">
                  <c:v>0.55603965353015006</c:v>
                </c:pt>
                <c:pt idx="38">
                  <c:v>0.63134842390315582</c:v>
                </c:pt>
                <c:pt idx="39">
                  <c:v>0.7039417080550201</c:v>
                </c:pt>
                <c:pt idx="40">
                  <c:v>0.7849301384844628</c:v>
                </c:pt>
                <c:pt idx="41">
                  <c:v>0.85941486671701206</c:v>
                </c:pt>
                <c:pt idx="42">
                  <c:v>0.97581209925582724</c:v>
                </c:pt>
                <c:pt idx="43">
                  <c:v>1.0684102751386144</c:v>
                </c:pt>
                <c:pt idx="44">
                  <c:v>1.1912575140917367</c:v>
                </c:pt>
                <c:pt idx="45">
                  <c:v>1.3859796173066702E-2</c:v>
                </c:pt>
                <c:pt idx="46">
                  <c:v>4.0409516421870073E-2</c:v>
                </c:pt>
                <c:pt idx="47">
                  <c:v>7.2203740563992924E-2</c:v>
                </c:pt>
                <c:pt idx="48">
                  <c:v>0.11158780373486205</c:v>
                </c:pt>
                <c:pt idx="49">
                  <c:v>0.15189745288530407</c:v>
                </c:pt>
                <c:pt idx="50">
                  <c:v>0.20676208254160425</c:v>
                </c:pt>
                <c:pt idx="51">
                  <c:v>0.26177522498051287</c:v>
                </c:pt>
                <c:pt idx="52">
                  <c:v>0.31959112169676934</c:v>
                </c:pt>
                <c:pt idx="53">
                  <c:v>0.36951074524365735</c:v>
                </c:pt>
                <c:pt idx="54">
                  <c:v>0.43503927602914272</c:v>
                </c:pt>
                <c:pt idx="55">
                  <c:v>0.4939600251766626</c:v>
                </c:pt>
                <c:pt idx="56">
                  <c:v>0.57111579337546214</c:v>
                </c:pt>
                <c:pt idx="57">
                  <c:v>0.63678344930435671</c:v>
                </c:pt>
                <c:pt idx="58">
                  <c:v>0.72285012930144255</c:v>
                </c:pt>
                <c:pt idx="59">
                  <c:v>0.82067562464323363</c:v>
                </c:pt>
                <c:pt idx="60">
                  <c:v>0.89857999734297112</c:v>
                </c:pt>
                <c:pt idx="61">
                  <c:v>9.281222510243688E-3</c:v>
                </c:pt>
                <c:pt idx="62">
                  <c:v>2.6096398801271566E-2</c:v>
                </c:pt>
                <c:pt idx="63">
                  <c:v>4.9239896681072481E-2</c:v>
                </c:pt>
                <c:pt idx="64">
                  <c:v>7.6107522743574879E-2</c:v>
                </c:pt>
                <c:pt idx="65">
                  <c:v>0.1055011241524047</c:v>
                </c:pt>
                <c:pt idx="66">
                  <c:v>0.13849670295851213</c:v>
                </c:pt>
                <c:pt idx="67">
                  <c:v>0.16908520144757819</c:v>
                </c:pt>
                <c:pt idx="68">
                  <c:v>0.21799454567363322</c:v>
                </c:pt>
                <c:pt idx="69">
                  <c:v>0.25202169508101535</c:v>
                </c:pt>
                <c:pt idx="70">
                  <c:v>0.30217725623844349</c:v>
                </c:pt>
                <c:pt idx="71">
                  <c:v>0.35579778018186853</c:v>
                </c:pt>
                <c:pt idx="72">
                  <c:v>0.39669568461005356</c:v>
                </c:pt>
                <c:pt idx="73">
                  <c:v>0.46707388069117467</c:v>
                </c:pt>
                <c:pt idx="74">
                  <c:v>0.54995485762077956</c:v>
                </c:pt>
                <c:pt idx="75">
                  <c:v>0.65936239927620333</c:v>
                </c:pt>
                <c:pt idx="76">
                  <c:v>1.6043594855284702E-3</c:v>
                </c:pt>
                <c:pt idx="77">
                  <c:v>4.5115991122611455E-3</c:v>
                </c:pt>
                <c:pt idx="78">
                  <c:v>8.5129564179184467E-3</c:v>
                </c:pt>
                <c:pt idx="79">
                  <c:v>1.3399026550743402E-2</c:v>
                </c:pt>
                <c:pt idx="80">
                  <c:v>1.8573884849913683E-2</c:v>
                </c:pt>
                <c:pt idx="81">
                  <c:v>2.3944331239111716E-2</c:v>
                </c:pt>
                <c:pt idx="82">
                  <c:v>3.0869485056167632E-2</c:v>
                </c:pt>
                <c:pt idx="83">
                  <c:v>3.8376430638484879E-2</c:v>
                </c:pt>
                <c:pt idx="84">
                  <c:v>4.4372132379605099E-2</c:v>
                </c:pt>
                <c:pt idx="85">
                  <c:v>5.1307721799947394E-2</c:v>
                </c:pt>
                <c:pt idx="86">
                  <c:v>5.9325554675285622E-2</c:v>
                </c:pt>
                <c:pt idx="87">
                  <c:v>7.1132103650198758E-2</c:v>
                </c:pt>
                <c:pt idx="88">
                  <c:v>7.7886864397767666E-2</c:v>
                </c:pt>
                <c:pt idx="89">
                  <c:v>8.5285685158451488E-2</c:v>
                </c:pt>
                <c:pt idx="90">
                  <c:v>9.5091947029697046E-2</c:v>
                </c:pt>
                <c:pt idx="91">
                  <c:v>0.104115549875788</c:v>
                </c:pt>
                <c:pt idx="92">
                  <c:v>0.11822399854795293</c:v>
                </c:pt>
                <c:pt idx="93">
                  <c:v>2.1952966135933925E-2</c:v>
                </c:pt>
                <c:pt idx="94">
                  <c:v>6.5202262034572536E-2</c:v>
                </c:pt>
                <c:pt idx="95">
                  <c:v>0.11652134310318926</c:v>
                </c:pt>
                <c:pt idx="96">
                  <c:v>0.18010645997662145</c:v>
                </c:pt>
                <c:pt idx="97">
                  <c:v>0.2542462352709412</c:v>
                </c:pt>
                <c:pt idx="98">
                  <c:v>0.33378251950625509</c:v>
                </c:pt>
                <c:pt idx="99">
                  <c:v>0.42256597242376498</c:v>
                </c:pt>
                <c:pt idx="100">
                  <c:v>0.51591011368825501</c:v>
                </c:pt>
                <c:pt idx="101">
                  <c:v>0.60743826624953634</c:v>
                </c:pt>
                <c:pt idx="102">
                  <c:v>0.71520452403306256</c:v>
                </c:pt>
                <c:pt idx="103">
                  <c:v>0.82696918915972173</c:v>
                </c:pt>
                <c:pt idx="104">
                  <c:v>0.93891430423741817</c:v>
                </c:pt>
                <c:pt idx="105">
                  <c:v>1.0661115469720639</c:v>
                </c:pt>
                <c:pt idx="106">
                  <c:v>1.1887310294416344</c:v>
                </c:pt>
                <c:pt idx="107">
                  <c:v>1.3253721518456603</c:v>
                </c:pt>
                <c:pt idx="108">
                  <c:v>1.4778560991450409</c:v>
                </c:pt>
                <c:pt idx="109">
                  <c:v>4.2353509825019909E-3</c:v>
                </c:pt>
                <c:pt idx="110">
                  <c:v>1.213204905129912E-2</c:v>
                </c:pt>
                <c:pt idx="111">
                  <c:v>2.1681550268658183E-2</c:v>
                </c:pt>
                <c:pt idx="112">
                  <c:v>3.4126875220502811E-2</c:v>
                </c:pt>
                <c:pt idx="113">
                  <c:v>4.7308522059879413E-2</c:v>
                </c:pt>
                <c:pt idx="114">
                  <c:v>6.2106217986255124E-2</c:v>
                </c:pt>
                <c:pt idx="115">
                  <c:v>7.863322395925916E-2</c:v>
                </c:pt>
                <c:pt idx="116">
                  <c:v>9.9555148796374324E-2</c:v>
                </c:pt>
                <c:pt idx="117">
                  <c:v>0.11510550427460212</c:v>
                </c:pt>
                <c:pt idx="118">
                  <c:v>0.13551815716095397</c:v>
                </c:pt>
                <c:pt idx="119">
                  <c:v>0.1511002156853149</c:v>
                </c:pt>
                <c:pt idx="120">
                  <c:v>0.18787416076821031</c:v>
                </c:pt>
                <c:pt idx="121">
                  <c:v>0.20947618244290406</c:v>
                </c:pt>
                <c:pt idx="122">
                  <c:v>0.24218858037723706</c:v>
                </c:pt>
                <c:pt idx="123">
                  <c:v>0.27499851788353308</c:v>
                </c:pt>
                <c:pt idx="124">
                  <c:v>0.3066370727226147</c:v>
                </c:pt>
                <c:pt idx="125">
                  <c:v>4.5296441526772382E-3</c:v>
                </c:pt>
                <c:pt idx="126">
                  <c:v>1.1635932001145485E-2</c:v>
                </c:pt>
                <c:pt idx="127">
                  <c:v>2.5855084598523818E-2</c:v>
                </c:pt>
                <c:pt idx="128">
                  <c:v>5.7450095061660392E-2</c:v>
                </c:pt>
                <c:pt idx="129">
                  <c:v>0.1347936205643146</c:v>
                </c:pt>
                <c:pt idx="130">
                  <c:v>0.30494139394427244</c:v>
                </c:pt>
                <c:pt idx="131">
                  <c:v>0.62909219699296526</c:v>
                </c:pt>
                <c:pt idx="132">
                  <c:v>1.7688990527818802</c:v>
                </c:pt>
                <c:pt idx="133">
                  <c:v>3.2774079822573605</c:v>
                </c:pt>
                <c:pt idx="134">
                  <c:v>5.0647828482874058</c:v>
                </c:pt>
                <c:pt idx="135">
                  <c:v>7.2797260232073979</c:v>
                </c:pt>
                <c:pt idx="136">
                  <c:v>9.2152241415461127</c:v>
                </c:pt>
                <c:pt idx="137">
                  <c:v>11.878980129114089</c:v>
                </c:pt>
                <c:pt idx="138">
                  <c:v>14.501689771366161</c:v>
                </c:pt>
                <c:pt idx="139">
                  <c:v>17.073924660820559</c:v>
                </c:pt>
                <c:pt idx="140">
                  <c:v>20.844886044979933</c:v>
                </c:pt>
                <c:pt idx="141">
                  <c:v>23.665159806699503</c:v>
                </c:pt>
                <c:pt idx="142">
                  <c:v>26.869489981586952</c:v>
                </c:pt>
                <c:pt idx="143">
                  <c:v>30.506757472925134</c:v>
                </c:pt>
                <c:pt idx="144">
                  <c:v>33.402676070560815</c:v>
                </c:pt>
                <c:pt idx="145">
                  <c:v>37.2433603324017</c:v>
                </c:pt>
                <c:pt idx="146">
                  <c:v>40.780019246889395</c:v>
                </c:pt>
                <c:pt idx="147">
                  <c:v>46.304597990083778</c:v>
                </c:pt>
                <c:pt idx="148">
                  <c:v>0.62631642141647514</c:v>
                </c:pt>
                <c:pt idx="149">
                  <c:v>1.7294187575252837</c:v>
                </c:pt>
                <c:pt idx="150">
                  <c:v>3.3228118220598355</c:v>
                </c:pt>
                <c:pt idx="151">
                  <c:v>4.8632767166946618</c:v>
                </c:pt>
                <c:pt idx="152">
                  <c:v>6.8643718502701372</c:v>
                </c:pt>
                <c:pt idx="153">
                  <c:v>9.1759740909949823</c:v>
                </c:pt>
                <c:pt idx="154">
                  <c:v>11.407067659393464</c:v>
                </c:pt>
                <c:pt idx="155">
                  <c:v>13.926013984013931</c:v>
                </c:pt>
                <c:pt idx="156">
                  <c:v>17.000156766002441</c:v>
                </c:pt>
                <c:pt idx="157">
                  <c:v>19.654949719502525</c:v>
                </c:pt>
                <c:pt idx="158">
                  <c:v>22.725021521314616</c:v>
                </c:pt>
                <c:pt idx="159">
                  <c:v>25.337195655262562</c:v>
                </c:pt>
                <c:pt idx="160">
                  <c:v>28.767039621102526</c:v>
                </c:pt>
                <c:pt idx="161">
                  <c:v>32.07471221892385</c:v>
                </c:pt>
                <c:pt idx="162">
                  <c:v>35.761605695944866</c:v>
                </c:pt>
                <c:pt idx="163">
                  <c:v>39.156351896294538</c:v>
                </c:pt>
                <c:pt idx="164">
                  <c:v>44.459600855036882</c:v>
                </c:pt>
                <c:pt idx="165">
                  <c:v>1.4833127317676144E-2</c:v>
                </c:pt>
                <c:pt idx="166">
                  <c:v>6.0321384425216319E-2</c:v>
                </c:pt>
                <c:pt idx="167">
                  <c:v>0.13597033374536466</c:v>
                </c:pt>
                <c:pt idx="168">
                  <c:v>0.24103831891223737</c:v>
                </c:pt>
                <c:pt idx="169">
                  <c:v>0.37453646477132263</c:v>
                </c:pt>
                <c:pt idx="170">
                  <c:v>0.54388133498145863</c:v>
                </c:pt>
                <c:pt idx="171">
                  <c:v>0.74042027194066751</c:v>
                </c:pt>
                <c:pt idx="172">
                  <c:v>0.9604449938195303</c:v>
                </c:pt>
                <c:pt idx="173">
                  <c:v>1.2076637824474661</c:v>
                </c:pt>
                <c:pt idx="174">
                  <c:v>1.5080346106304079</c:v>
                </c:pt>
                <c:pt idx="175">
                  <c:v>1.8046971569839307</c:v>
                </c:pt>
                <c:pt idx="176">
                  <c:v>2.2002472187886277</c:v>
                </c:pt>
                <c:pt idx="177">
                  <c:v>2.5587144622991342</c:v>
                </c:pt>
                <c:pt idx="178">
                  <c:v>2.9542645241038321</c:v>
                </c:pt>
                <c:pt idx="179">
                  <c:v>3.3745364647713227</c:v>
                </c:pt>
                <c:pt idx="180">
                  <c:v>3.8936959208899875</c:v>
                </c:pt>
                <c:pt idx="181">
                  <c:v>4.351050679851669</c:v>
                </c:pt>
                <c:pt idx="182">
                  <c:v>4.857849196538937</c:v>
                </c:pt>
                <c:pt idx="183">
                  <c:v>5.3399258343634113</c:v>
                </c:pt>
                <c:pt idx="184">
                  <c:v>6.069221260815822</c:v>
                </c:pt>
                <c:pt idx="185">
                  <c:v>2.5965665236051504E-2</c:v>
                </c:pt>
                <c:pt idx="186">
                  <c:v>0.10386266094420601</c:v>
                </c:pt>
                <c:pt idx="187">
                  <c:v>0.2381974248927039</c:v>
                </c:pt>
                <c:pt idx="188">
                  <c:v>0.42060085836909872</c:v>
                </c:pt>
                <c:pt idx="189">
                  <c:v>0.65450643776824036</c:v>
                </c:pt>
                <c:pt idx="190">
                  <c:v>0.93562231759656667</c:v>
                </c:pt>
                <c:pt idx="191">
                  <c:v>1.2832618025751072</c:v>
                </c:pt>
                <c:pt idx="192">
                  <c:v>1.6673819742489271</c:v>
                </c:pt>
                <c:pt idx="193">
                  <c:v>2.0793991416309012</c:v>
                </c:pt>
                <c:pt idx="194">
                  <c:v>2.5751072961373391</c:v>
                </c:pt>
                <c:pt idx="195">
                  <c:v>3.0901287553648067</c:v>
                </c:pt>
                <c:pt idx="196">
                  <c:v>3.733905579399142</c:v>
                </c:pt>
                <c:pt idx="197">
                  <c:v>4.377682403433476</c:v>
                </c:pt>
                <c:pt idx="198">
                  <c:v>5.0858369098712446</c:v>
                </c:pt>
                <c:pt idx="199">
                  <c:v>5.8583690987124459</c:v>
                </c:pt>
                <c:pt idx="200">
                  <c:v>6.5879828326180254</c:v>
                </c:pt>
                <c:pt idx="201">
                  <c:v>7.4892703862660941</c:v>
                </c:pt>
                <c:pt idx="202">
                  <c:v>8.3690987124463518</c:v>
                </c:pt>
                <c:pt idx="203">
                  <c:v>9.2703862660944214</c:v>
                </c:pt>
                <c:pt idx="204">
                  <c:v>10.278969957081545</c:v>
                </c:pt>
                <c:pt idx="205">
                  <c:v>2.1778584392014518E-2</c:v>
                </c:pt>
                <c:pt idx="206">
                  <c:v>8.784029038112523E-2</c:v>
                </c:pt>
                <c:pt idx="207">
                  <c:v>0.19782214156079858</c:v>
                </c:pt>
                <c:pt idx="208">
                  <c:v>0.34845735027223229</c:v>
                </c:pt>
                <c:pt idx="209">
                  <c:v>0.54083484573502727</c:v>
                </c:pt>
                <c:pt idx="210">
                  <c:v>0.78584392014519056</c:v>
                </c:pt>
                <c:pt idx="211">
                  <c:v>1.0780399274047188</c:v>
                </c:pt>
                <c:pt idx="212">
                  <c:v>1.3992740471869329</c:v>
                </c:pt>
                <c:pt idx="213">
                  <c:v>1.7731397459165155</c:v>
                </c:pt>
                <c:pt idx="214">
                  <c:v>2.2323049001814881</c:v>
                </c:pt>
                <c:pt idx="215">
                  <c:v>2.6497277676950999</c:v>
                </c:pt>
                <c:pt idx="216">
                  <c:v>3.1760435571687839</c:v>
                </c:pt>
                <c:pt idx="217">
                  <c:v>3.7205081669691467</c:v>
                </c:pt>
                <c:pt idx="218">
                  <c:v>4.3375680580762248</c:v>
                </c:pt>
                <c:pt idx="219">
                  <c:v>4.8820326678765893</c:v>
                </c:pt>
                <c:pt idx="220">
                  <c:v>5.5716878402903811</c:v>
                </c:pt>
                <c:pt idx="221">
                  <c:v>6.3339382940108893</c:v>
                </c:pt>
                <c:pt idx="222">
                  <c:v>7.0780399274047188</c:v>
                </c:pt>
                <c:pt idx="223">
                  <c:v>8.0943738656987296</c:v>
                </c:pt>
                <c:pt idx="224">
                  <c:v>8.7658802177858437</c:v>
                </c:pt>
                <c:pt idx="225">
                  <c:v>2.2957198443579768E-2</c:v>
                </c:pt>
                <c:pt idx="226">
                  <c:v>9.2801556420233453E-2</c:v>
                </c:pt>
                <c:pt idx="227">
                  <c:v>0.21206225680933857</c:v>
                </c:pt>
                <c:pt idx="228">
                  <c:v>0.37548638132295731</c:v>
                </c:pt>
                <c:pt idx="229">
                  <c:v>0.58949416342412453</c:v>
                </c:pt>
                <c:pt idx="230">
                  <c:v>0.84241245136186782</c:v>
                </c:pt>
                <c:pt idx="231">
                  <c:v>1.1478599221789885</c:v>
                </c:pt>
                <c:pt idx="232">
                  <c:v>1.4883268482490275</c:v>
                </c:pt>
                <c:pt idx="233">
                  <c:v>1.8735408560311289</c:v>
                </c:pt>
                <c:pt idx="234">
                  <c:v>2.3540856031128405</c:v>
                </c:pt>
                <c:pt idx="235">
                  <c:v>2.840466926070039</c:v>
                </c:pt>
                <c:pt idx="236">
                  <c:v>3.4241245136186778</c:v>
                </c:pt>
                <c:pt idx="237">
                  <c:v>3.9688715953307399</c:v>
                </c:pt>
                <c:pt idx="238">
                  <c:v>4.6108949416342417</c:v>
                </c:pt>
                <c:pt idx="239">
                  <c:v>5.2334630350194571</c:v>
                </c:pt>
                <c:pt idx="240">
                  <c:v>6.0311284046692615</c:v>
                </c:pt>
                <c:pt idx="241">
                  <c:v>6.7509727626459153</c:v>
                </c:pt>
                <c:pt idx="242">
                  <c:v>7.5875486381322963</c:v>
                </c:pt>
                <c:pt idx="243">
                  <c:v>8.4046692607003894</c:v>
                </c:pt>
                <c:pt idx="244">
                  <c:v>9.3968871595330743</c:v>
                </c:pt>
                <c:pt idx="245">
                  <c:v>2.9824561403508771E-2</c:v>
                </c:pt>
                <c:pt idx="246">
                  <c:v>0.12030075187969924</c:v>
                </c:pt>
                <c:pt idx="247">
                  <c:v>0.27067669172932329</c:v>
                </c:pt>
                <c:pt idx="248">
                  <c:v>0.48120300751879697</c:v>
                </c:pt>
                <c:pt idx="249">
                  <c:v>0.75939849624060152</c:v>
                </c:pt>
                <c:pt idx="250">
                  <c:v>1.0852130325814537</c:v>
                </c:pt>
                <c:pt idx="251">
                  <c:v>1.4636591478696741</c:v>
                </c:pt>
                <c:pt idx="252">
                  <c:v>1.9147869674185463</c:v>
                </c:pt>
                <c:pt idx="253">
                  <c:v>2.411027568922306</c:v>
                </c:pt>
                <c:pt idx="254">
                  <c:v>3.0325814536340854</c:v>
                </c:pt>
                <c:pt idx="255">
                  <c:v>3.6591478696741855</c:v>
                </c:pt>
                <c:pt idx="256">
                  <c:v>4.3358395989974934</c:v>
                </c:pt>
                <c:pt idx="257">
                  <c:v>5.0626566416040104</c:v>
                </c:pt>
                <c:pt idx="258">
                  <c:v>5.9398496240601499</c:v>
                </c:pt>
                <c:pt idx="259">
                  <c:v>3.8782051282051284E-3</c:v>
                </c:pt>
                <c:pt idx="260">
                  <c:v>1.5288461538461535E-2</c:v>
                </c:pt>
                <c:pt idx="261">
                  <c:v>3.4615384615384617E-2</c:v>
                </c:pt>
                <c:pt idx="262">
                  <c:v>6.0897435897435896E-2</c:v>
                </c:pt>
                <c:pt idx="263">
                  <c:v>9.5512820512820507E-2</c:v>
                </c:pt>
                <c:pt idx="264">
                  <c:v>0.1394230769230769</c:v>
                </c:pt>
                <c:pt idx="265">
                  <c:v>0.18846153846153846</c:v>
                </c:pt>
                <c:pt idx="266">
                  <c:v>0.24455128205128204</c:v>
                </c:pt>
                <c:pt idx="267">
                  <c:v>0.31217948717948718</c:v>
                </c:pt>
                <c:pt idx="268">
                  <c:v>0.38461538461538464</c:v>
                </c:pt>
                <c:pt idx="269">
                  <c:v>0.46474358974358976</c:v>
                </c:pt>
                <c:pt idx="270">
                  <c:v>0.55128205128205132</c:v>
                </c:pt>
                <c:pt idx="271">
                  <c:v>0.65064102564102555</c:v>
                </c:pt>
                <c:pt idx="272">
                  <c:v>0.75641025641025639</c:v>
                </c:pt>
                <c:pt idx="273">
                  <c:v>0.85897435897435892</c:v>
                </c:pt>
                <c:pt idx="274">
                  <c:v>0.99038461538461542</c:v>
                </c:pt>
                <c:pt idx="275">
                  <c:v>1.1057692307692308</c:v>
                </c:pt>
                <c:pt idx="276">
                  <c:v>1.2628205128205128</c:v>
                </c:pt>
                <c:pt idx="277">
                  <c:v>1.3782051282051282</c:v>
                </c:pt>
                <c:pt idx="278">
                  <c:v>1.5384615384615385</c:v>
                </c:pt>
                <c:pt idx="279">
                  <c:v>3.4883720930232558E-3</c:v>
                </c:pt>
                <c:pt idx="280">
                  <c:v>1.4215116279069769E-2</c:v>
                </c:pt>
                <c:pt idx="281">
                  <c:v>3.1395348837209305E-2</c:v>
                </c:pt>
                <c:pt idx="282">
                  <c:v>5.6104651162790703E-2</c:v>
                </c:pt>
                <c:pt idx="283">
                  <c:v>8.7209302325581398E-2</c:v>
                </c:pt>
                <c:pt idx="284">
                  <c:v>0.126453488372093</c:v>
                </c:pt>
                <c:pt idx="285">
                  <c:v>0.17093023255813952</c:v>
                </c:pt>
                <c:pt idx="286">
                  <c:v>0.22354651162790698</c:v>
                </c:pt>
                <c:pt idx="287">
                  <c:v>0.28313953488372096</c:v>
                </c:pt>
                <c:pt idx="288">
                  <c:v>0.34883720930232559</c:v>
                </c:pt>
                <c:pt idx="289">
                  <c:v>0.42732558139534882</c:v>
                </c:pt>
                <c:pt idx="290">
                  <c:v>0.50000000000000011</c:v>
                </c:pt>
                <c:pt idx="291">
                  <c:v>0.58430232558139528</c:v>
                </c:pt>
                <c:pt idx="292">
                  <c:v>0.68604651162790697</c:v>
                </c:pt>
                <c:pt idx="293">
                  <c:v>0.79069767441860461</c:v>
                </c:pt>
                <c:pt idx="294">
                  <c:v>0.89534883720930236</c:v>
                </c:pt>
                <c:pt idx="295">
                  <c:v>1.0087209302325582</c:v>
                </c:pt>
                <c:pt idx="296">
                  <c:v>1.1279069767441861</c:v>
                </c:pt>
                <c:pt idx="297">
                  <c:v>1.2587209302325582</c:v>
                </c:pt>
                <c:pt idx="298">
                  <c:v>1.4069767441860466</c:v>
                </c:pt>
                <c:pt idx="299">
                  <c:v>5.1271186440677964E-3</c:v>
                </c:pt>
                <c:pt idx="300">
                  <c:v>2.0381355932203395E-2</c:v>
                </c:pt>
                <c:pt idx="301">
                  <c:v>4.576271186440678E-2</c:v>
                </c:pt>
                <c:pt idx="302">
                  <c:v>8.0932203389830509E-2</c:v>
                </c:pt>
                <c:pt idx="303">
                  <c:v>0.1271186440677966</c:v>
                </c:pt>
                <c:pt idx="304">
                  <c:v>0.18305084745762712</c:v>
                </c:pt>
                <c:pt idx="305">
                  <c:v>0.24703389830508474</c:v>
                </c:pt>
                <c:pt idx="306">
                  <c:v>0.32288135593220341</c:v>
                </c:pt>
                <c:pt idx="307">
                  <c:v>0.41271186440677965</c:v>
                </c:pt>
                <c:pt idx="308">
                  <c:v>0.51271186440677963</c:v>
                </c:pt>
                <c:pt idx="309">
                  <c:v>0.61864406779661019</c:v>
                </c:pt>
                <c:pt idx="310">
                  <c:v>0.73305084745762716</c:v>
                </c:pt>
                <c:pt idx="311">
                  <c:v>0.86016949152542366</c:v>
                </c:pt>
                <c:pt idx="312">
                  <c:v>1</c:v>
                </c:pt>
                <c:pt idx="313">
                  <c:v>1.152542372881356</c:v>
                </c:pt>
                <c:pt idx="314">
                  <c:v>1.3177966101694916</c:v>
                </c:pt>
                <c:pt idx="315">
                  <c:v>1.4703389830508475</c:v>
                </c:pt>
                <c:pt idx="316">
                  <c:v>1.6440677966101696</c:v>
                </c:pt>
                <c:pt idx="317">
                  <c:v>1.8220338983050848</c:v>
                </c:pt>
                <c:pt idx="318">
                  <c:v>2.0508474576271185</c:v>
                </c:pt>
                <c:pt idx="319">
                  <c:v>5.2401746724890829E-3</c:v>
                </c:pt>
                <c:pt idx="320">
                  <c:v>2.1004366812227077E-2</c:v>
                </c:pt>
                <c:pt idx="321">
                  <c:v>4.7161572052401748E-2</c:v>
                </c:pt>
                <c:pt idx="322">
                  <c:v>8.5152838427947616E-2</c:v>
                </c:pt>
                <c:pt idx="323">
                  <c:v>0.13100436681222707</c:v>
                </c:pt>
                <c:pt idx="324">
                  <c:v>0.18864628820960699</c:v>
                </c:pt>
                <c:pt idx="325">
                  <c:v>0.25458515283842797</c:v>
                </c:pt>
                <c:pt idx="326">
                  <c:v>0.33318777292576418</c:v>
                </c:pt>
                <c:pt idx="327">
                  <c:v>0.43231441048034935</c:v>
                </c:pt>
                <c:pt idx="328">
                  <c:v>0.52838427947598254</c:v>
                </c:pt>
                <c:pt idx="329">
                  <c:v>0.64628820960698685</c:v>
                </c:pt>
                <c:pt idx="330">
                  <c:v>0.76419213973799127</c:v>
                </c:pt>
                <c:pt idx="331">
                  <c:v>0.89519650655021821</c:v>
                </c:pt>
                <c:pt idx="332">
                  <c:v>1.0305676855895196</c:v>
                </c:pt>
                <c:pt idx="333">
                  <c:v>1.1877729257641922</c:v>
                </c:pt>
                <c:pt idx="334">
                  <c:v>1.3580786026200873</c:v>
                </c:pt>
                <c:pt idx="335">
                  <c:v>1.5152838427947599</c:v>
                </c:pt>
                <c:pt idx="336">
                  <c:v>1.7074235807860263</c:v>
                </c:pt>
                <c:pt idx="337">
                  <c:v>1.9082969432314409</c:v>
                </c:pt>
                <c:pt idx="338">
                  <c:v>2.1310043668122272</c:v>
                </c:pt>
                <c:pt idx="339">
                  <c:v>7.8807947019867552E-3</c:v>
                </c:pt>
                <c:pt idx="340">
                  <c:v>3.2317880794701985E-2</c:v>
                </c:pt>
                <c:pt idx="341">
                  <c:v>7.1523178807947022E-2</c:v>
                </c:pt>
                <c:pt idx="342">
                  <c:v>0.12649006622516556</c:v>
                </c:pt>
                <c:pt idx="343">
                  <c:v>0.19867549668874171</c:v>
                </c:pt>
                <c:pt idx="344">
                  <c:v>0.28609271523178809</c:v>
                </c:pt>
                <c:pt idx="345">
                  <c:v>0.38874172185430461</c:v>
                </c:pt>
                <c:pt idx="346">
                  <c:v>0.50860927152317881</c:v>
                </c:pt>
                <c:pt idx="347">
                  <c:v>0.64503311258278151</c:v>
                </c:pt>
                <c:pt idx="348">
                  <c:v>0.79470198675496684</c:v>
                </c:pt>
                <c:pt idx="349">
                  <c:v>0.97350993377483441</c:v>
                </c:pt>
                <c:pt idx="350">
                  <c:v>1.1390728476821192</c:v>
                </c:pt>
                <c:pt idx="351">
                  <c:v>1.3576158940397349</c:v>
                </c:pt>
                <c:pt idx="352">
                  <c:v>1.576158940397351</c:v>
                </c:pt>
                <c:pt idx="353">
                  <c:v>5.9500000000000004E-3</c:v>
                </c:pt>
                <c:pt idx="354">
                  <c:v>2.3650000000000004E-2</c:v>
                </c:pt>
                <c:pt idx="355">
                  <c:v>5.3499999999999999E-2</c:v>
                </c:pt>
                <c:pt idx="356">
                  <c:v>9.5000000000000001E-2</c:v>
                </c:pt>
                <c:pt idx="357">
                  <c:v>0.14849999999999999</c:v>
                </c:pt>
                <c:pt idx="358">
                  <c:v>0.215</c:v>
                </c:pt>
                <c:pt idx="359">
                  <c:v>0.28949999999999998</c:v>
                </c:pt>
                <c:pt idx="360">
                  <c:v>0.38100000000000001</c:v>
                </c:pt>
                <c:pt idx="361">
                  <c:v>0.48349999999999999</c:v>
                </c:pt>
                <c:pt idx="362">
                  <c:v>0.59499999999999997</c:v>
                </c:pt>
                <c:pt idx="363">
                  <c:v>0.72</c:v>
                </c:pt>
                <c:pt idx="364">
                  <c:v>0.85000000000000009</c:v>
                </c:pt>
                <c:pt idx="365">
                  <c:v>1.01</c:v>
                </c:pt>
                <c:pt idx="366">
                  <c:v>1.17</c:v>
                </c:pt>
                <c:pt idx="367">
                  <c:v>1.33</c:v>
                </c:pt>
                <c:pt idx="368">
                  <c:v>1.52</c:v>
                </c:pt>
                <c:pt idx="369">
                  <c:v>1.71</c:v>
                </c:pt>
                <c:pt idx="370">
                  <c:v>1.925</c:v>
                </c:pt>
                <c:pt idx="371">
                  <c:v>2.1349999999999998</c:v>
                </c:pt>
                <c:pt idx="372">
                  <c:v>2.39</c:v>
                </c:pt>
                <c:pt idx="373">
                  <c:v>5.9701492537313442E-3</c:v>
                </c:pt>
                <c:pt idx="374">
                  <c:v>2.373134328358209E-2</c:v>
                </c:pt>
                <c:pt idx="375">
                  <c:v>5.323383084577115E-2</c:v>
                </c:pt>
                <c:pt idx="376">
                  <c:v>9.5024875621890562E-2</c:v>
                </c:pt>
                <c:pt idx="377">
                  <c:v>0.14875621890547266</c:v>
                </c:pt>
                <c:pt idx="378">
                  <c:v>0.21393034825870649</c:v>
                </c:pt>
                <c:pt idx="379">
                  <c:v>0.29253731343283584</c:v>
                </c:pt>
                <c:pt idx="380">
                  <c:v>0.37910447761194033</c:v>
                </c:pt>
                <c:pt idx="381">
                  <c:v>0.48109452736318414</c:v>
                </c:pt>
                <c:pt idx="382">
                  <c:v>0.59701492537313439</c:v>
                </c:pt>
                <c:pt idx="383">
                  <c:v>0.71641791044776126</c:v>
                </c:pt>
                <c:pt idx="384">
                  <c:v>0.84577114427860722</c:v>
                </c:pt>
                <c:pt idx="385">
                  <c:v>1.0049751243781095</c:v>
                </c:pt>
                <c:pt idx="386">
                  <c:v>1.164179104477612</c:v>
                </c:pt>
                <c:pt idx="387">
                  <c:v>1.3432835820895523</c:v>
                </c:pt>
                <c:pt idx="388">
                  <c:v>1.5323383084577116</c:v>
                </c:pt>
                <c:pt idx="389">
                  <c:v>1.7114427860696519</c:v>
                </c:pt>
                <c:pt idx="390">
                  <c:v>1.930348258706468</c:v>
                </c:pt>
                <c:pt idx="391">
                  <c:v>2.1393034825870649</c:v>
                </c:pt>
                <c:pt idx="392">
                  <c:v>2.3781094527363185</c:v>
                </c:pt>
                <c:pt idx="393">
                  <c:v>7.1856287425149691E-3</c:v>
                </c:pt>
                <c:pt idx="394">
                  <c:v>2.8982035928143707E-2</c:v>
                </c:pt>
                <c:pt idx="395">
                  <c:v>6.3473053892215567E-2</c:v>
                </c:pt>
                <c:pt idx="396">
                  <c:v>0.11377245508982034</c:v>
                </c:pt>
                <c:pt idx="397">
                  <c:v>0.17784431137724549</c:v>
                </c:pt>
                <c:pt idx="398">
                  <c:v>0.25568862275449095</c:v>
                </c:pt>
                <c:pt idx="399">
                  <c:v>0.34670658682634725</c:v>
                </c:pt>
                <c:pt idx="400">
                  <c:v>0.4568862275449101</c:v>
                </c:pt>
                <c:pt idx="401">
                  <c:v>0.57904191616766454</c:v>
                </c:pt>
                <c:pt idx="402">
                  <c:v>0.71257485029940115</c:v>
                </c:pt>
                <c:pt idx="403">
                  <c:v>0.86227544910179632</c:v>
                </c:pt>
                <c:pt idx="404">
                  <c:v>1.0359281437125747</c:v>
                </c:pt>
                <c:pt idx="405">
                  <c:v>1.2095808383233531</c:v>
                </c:pt>
                <c:pt idx="406">
                  <c:v>1.4011976047904189</c:v>
                </c:pt>
                <c:pt idx="407">
                  <c:v>1.6047904191616764</c:v>
                </c:pt>
                <c:pt idx="408">
                  <c:v>1.8323353293413172</c:v>
                </c:pt>
                <c:pt idx="409">
                  <c:v>2.0479041916167664</c:v>
                </c:pt>
                <c:pt idx="410">
                  <c:v>2.3053892215568861</c:v>
                </c:pt>
                <c:pt idx="411">
                  <c:v>2.6167664670658679</c:v>
                </c:pt>
                <c:pt idx="412">
                  <c:v>2.8802395209580838</c:v>
                </c:pt>
                <c:pt idx="413">
                  <c:v>6.2500000000000003E-3</c:v>
                </c:pt>
                <c:pt idx="414">
                  <c:v>2.463541666666667E-2</c:v>
                </c:pt>
                <c:pt idx="415">
                  <c:v>5.5208333333333331E-2</c:v>
                </c:pt>
                <c:pt idx="416">
                  <c:v>9.7916666666666666E-2</c:v>
                </c:pt>
                <c:pt idx="417">
                  <c:v>0.15572916666666667</c:v>
                </c:pt>
                <c:pt idx="418">
                  <c:v>0.22239583333333329</c:v>
                </c:pt>
                <c:pt idx="419">
                  <c:v>0.30156250000000001</c:v>
                </c:pt>
                <c:pt idx="420">
                  <c:v>0.39374999999999999</c:v>
                </c:pt>
                <c:pt idx="421">
                  <c:v>0.50364583333333335</c:v>
                </c:pt>
                <c:pt idx="422">
                  <c:v>0.61979166666666663</c:v>
                </c:pt>
                <c:pt idx="423">
                  <c:v>0.74479166666666674</c:v>
                </c:pt>
                <c:pt idx="424">
                  <c:v>0.890625</c:v>
                </c:pt>
                <c:pt idx="425">
                  <c:v>1.0572916666666665</c:v>
                </c:pt>
                <c:pt idx="426">
                  <c:v>1.2291666666666667</c:v>
                </c:pt>
                <c:pt idx="427">
                  <c:v>1.390625</c:v>
                </c:pt>
                <c:pt idx="428">
                  <c:v>1.6041666666666667</c:v>
                </c:pt>
                <c:pt idx="429">
                  <c:v>1.8072916666666667</c:v>
                </c:pt>
                <c:pt idx="430">
                  <c:v>2.0052083333333335</c:v>
                </c:pt>
                <c:pt idx="431">
                  <c:v>2.2395833333333335</c:v>
                </c:pt>
                <c:pt idx="432">
                  <c:v>2.484375</c:v>
                </c:pt>
                <c:pt idx="433">
                  <c:v>1.4066193853427894E-2</c:v>
                </c:pt>
                <c:pt idx="434">
                  <c:v>5.638297872340424E-2</c:v>
                </c:pt>
                <c:pt idx="435">
                  <c:v>0.1276595744680851</c:v>
                </c:pt>
                <c:pt idx="436">
                  <c:v>0.22458628841607561</c:v>
                </c:pt>
                <c:pt idx="437">
                  <c:v>0.35342789598108743</c:v>
                </c:pt>
                <c:pt idx="438">
                  <c:v>0.50118203309692666</c:v>
                </c:pt>
                <c:pt idx="439">
                  <c:v>0.68557919621749397</c:v>
                </c:pt>
                <c:pt idx="440">
                  <c:v>0.89479905437352236</c:v>
                </c:pt>
                <c:pt idx="441">
                  <c:v>1.144208037825059</c:v>
                </c:pt>
                <c:pt idx="442">
                  <c:v>1.4066193853427893</c:v>
                </c:pt>
                <c:pt idx="443">
                  <c:v>1.7139479905437349</c:v>
                </c:pt>
                <c:pt idx="444">
                  <c:v>2.0212765957446805</c:v>
                </c:pt>
                <c:pt idx="445">
                  <c:v>2.3877068557919618</c:v>
                </c:pt>
                <c:pt idx="446">
                  <c:v>2.7659574468085104</c:v>
                </c:pt>
              </c:numCache>
            </c:numRef>
          </c:xVal>
          <c:yVal>
            <c:numRef>
              <c:f>'S rescaled computation'!$Q$2:$Q$448</c:f>
              <c:numCache>
                <c:formatCode>General</c:formatCode>
                <c:ptCount val="447"/>
                <c:pt idx="0">
                  <c:v>0.22469566411694758</c:v>
                </c:pt>
                <c:pt idx="1">
                  <c:v>0.27918638348002695</c:v>
                </c:pt>
                <c:pt idx="2">
                  <c:v>0.32279534550419903</c:v>
                </c:pt>
                <c:pt idx="3">
                  <c:v>0.36510075938868236</c:v>
                </c:pt>
                <c:pt idx="4">
                  <c:v>0.39968006222023139</c:v>
                </c:pt>
                <c:pt idx="5">
                  <c:v>0.43493631760732726</c:v>
                </c:pt>
                <c:pt idx="6">
                  <c:v>0.46211349153217218</c:v>
                </c:pt>
                <c:pt idx="7">
                  <c:v>0.49210936888843659</c:v>
                </c:pt>
                <c:pt idx="8">
                  <c:v>0.52536466015618433</c:v>
                </c:pt>
                <c:pt idx="9">
                  <c:v>0.55539742528526304</c:v>
                </c:pt>
                <c:pt idx="10">
                  <c:v>0.58074817576996607</c:v>
                </c:pt>
                <c:pt idx="11">
                  <c:v>0.60806060097470882</c:v>
                </c:pt>
                <c:pt idx="12">
                  <c:v>0.62464465896300236</c:v>
                </c:pt>
                <c:pt idx="13">
                  <c:v>0.65554261030375172</c:v>
                </c:pt>
                <c:pt idx="14">
                  <c:v>0.6792165639315455</c:v>
                </c:pt>
                <c:pt idx="15">
                  <c:v>0.69920612668893778</c:v>
                </c:pt>
                <c:pt idx="16">
                  <c:v>0.72561295363650025</c:v>
                </c:pt>
                <c:pt idx="17">
                  <c:v>0.74798617855098137</c:v>
                </c:pt>
                <c:pt idx="18">
                  <c:v>0.32775658777955913</c:v>
                </c:pt>
                <c:pt idx="19">
                  <c:v>0.67577828967985176</c:v>
                </c:pt>
                <c:pt idx="20">
                  <c:v>0.99892457630260734</c:v>
                </c:pt>
                <c:pt idx="21">
                  <c:v>1.3462147288915169</c:v>
                </c:pt>
                <c:pt idx="22">
                  <c:v>1.6677650268839594</c:v>
                </c:pt>
                <c:pt idx="23">
                  <c:v>2.0550285158354478</c:v>
                </c:pt>
                <c:pt idx="24">
                  <c:v>2.4165699021037517</c:v>
                </c:pt>
                <c:pt idx="25">
                  <c:v>2.8562982567327189</c:v>
                </c:pt>
                <c:pt idx="26">
                  <c:v>3.1609303542516982</c:v>
                </c:pt>
                <c:pt idx="27">
                  <c:v>3.5917923255902595</c:v>
                </c:pt>
                <c:pt idx="28">
                  <c:v>0.23298412504646365</c:v>
                </c:pt>
                <c:pt idx="29">
                  <c:v>0.30979742787606118</c:v>
                </c:pt>
                <c:pt idx="30">
                  <c:v>0.36978727763596947</c:v>
                </c:pt>
                <c:pt idx="31">
                  <c:v>0.42804550630213756</c:v>
                </c:pt>
                <c:pt idx="32">
                  <c:v>0.48515228583461645</c:v>
                </c:pt>
                <c:pt idx="33">
                  <c:v>0.54215793617720009</c:v>
                </c:pt>
                <c:pt idx="34">
                  <c:v>0.59329899914375972</c:v>
                </c:pt>
                <c:pt idx="35">
                  <c:v>0.6505401383546634</c:v>
                </c:pt>
                <c:pt idx="36">
                  <c:v>0.70380244070359488</c:v>
                </c:pt>
                <c:pt idx="37">
                  <c:v>0.75683856861906351</c:v>
                </c:pt>
                <c:pt idx="38">
                  <c:v>0.80190811923388106</c:v>
                </c:pt>
                <c:pt idx="39">
                  <c:v>0.84350092629475704</c:v>
                </c:pt>
                <c:pt idx="40">
                  <c:v>0.88815448226798344</c:v>
                </c:pt>
                <c:pt idx="41">
                  <c:v>0.92786983514360732</c:v>
                </c:pt>
                <c:pt idx="42">
                  <c:v>0.98781878760339847</c:v>
                </c:pt>
                <c:pt idx="43">
                  <c:v>1.0340082544322695</c:v>
                </c:pt>
                <c:pt idx="44">
                  <c:v>1.0936599255186101</c:v>
                </c:pt>
                <c:pt idx="45">
                  <c:v>0.22158891736635478</c:v>
                </c:pt>
                <c:pt idx="46">
                  <c:v>0.28688444675279767</c:v>
                </c:pt>
                <c:pt idx="47">
                  <c:v>0.34285082694324515</c:v>
                </c:pt>
                <c:pt idx="48">
                  <c:v>0.40118273512776514</c:v>
                </c:pt>
                <c:pt idx="49">
                  <c:v>0.44985118238570038</c:v>
                </c:pt>
                <c:pt idx="50">
                  <c:v>0.50546614640687837</c:v>
                </c:pt>
                <c:pt idx="51">
                  <c:v>0.55407773222267875</c:v>
                </c:pt>
                <c:pt idx="52">
                  <c:v>0.60023948585159803</c:v>
                </c:pt>
                <c:pt idx="53">
                  <c:v>0.63717903080465621</c:v>
                </c:pt>
                <c:pt idx="54">
                  <c:v>0.68255938510425096</c:v>
                </c:pt>
                <c:pt idx="55">
                  <c:v>0.72097498184656605</c:v>
                </c:pt>
                <c:pt idx="56">
                  <c:v>0.76856994600761486</c:v>
                </c:pt>
                <c:pt idx="57">
                  <c:v>0.80711691616829906</c:v>
                </c:pt>
                <c:pt idx="58">
                  <c:v>0.85545748465286342</c:v>
                </c:pt>
                <c:pt idx="59">
                  <c:v>0.90804528622157954</c:v>
                </c:pt>
                <c:pt idx="60">
                  <c:v>0.94855777404707609</c:v>
                </c:pt>
                <c:pt idx="61">
                  <c:v>0.2320529583810472</c:v>
                </c:pt>
                <c:pt idx="62">
                  <c:v>0.29043015643094322</c:v>
                </c:pt>
                <c:pt idx="63">
                  <c:v>0.34199556061928627</c:v>
                </c:pt>
                <c:pt idx="64">
                  <c:v>0.38572365818337695</c:v>
                </c:pt>
                <c:pt idx="65">
                  <c:v>0.42412732359700533</c:v>
                </c:pt>
                <c:pt idx="66">
                  <c:v>0.46075985294914074</c:v>
                </c:pt>
                <c:pt idx="67">
                  <c:v>0.49084983058258425</c:v>
                </c:pt>
                <c:pt idx="68">
                  <c:v>0.5338997160922514</c:v>
                </c:pt>
                <c:pt idx="69">
                  <c:v>0.5612686146614122</c:v>
                </c:pt>
                <c:pt idx="70">
                  <c:v>0.59887843934710361</c:v>
                </c:pt>
                <c:pt idx="71">
                  <c:v>0.63641689200462104</c:v>
                </c:pt>
                <c:pt idx="72">
                  <c:v>0.66364230098304455</c:v>
                </c:pt>
                <c:pt idx="73">
                  <c:v>0.70831398812919388</c:v>
                </c:pt>
                <c:pt idx="74">
                  <c:v>0.75821870055251528</c:v>
                </c:pt>
                <c:pt idx="75">
                  <c:v>0.82079451586145424</c:v>
                </c:pt>
                <c:pt idx="76">
                  <c:v>0.24006957550702882</c:v>
                </c:pt>
                <c:pt idx="77">
                  <c:v>0.25818883527290321</c:v>
                </c:pt>
                <c:pt idx="78">
                  <c:v>0.2736764230329386</c:v>
                </c:pt>
                <c:pt idx="79">
                  <c:v>0.28746747768757008</c:v>
                </c:pt>
                <c:pt idx="80">
                  <c:v>0.29922687415538229</c:v>
                </c:pt>
                <c:pt idx="81">
                  <c:v>0.30969171191684824</c:v>
                </c:pt>
                <c:pt idx="82">
                  <c:v>0.32155471190462076</c:v>
                </c:pt>
                <c:pt idx="83">
                  <c:v>0.33303442037657299</c:v>
                </c:pt>
                <c:pt idx="84">
                  <c:v>0.3414693574772128</c:v>
                </c:pt>
                <c:pt idx="85">
                  <c:v>0.35061085413212095</c:v>
                </c:pt>
                <c:pt idx="86">
                  <c:v>0.36052963444507541</c:v>
                </c:pt>
                <c:pt idx="87">
                  <c:v>0.3741538140457652</c:v>
                </c:pt>
                <c:pt idx="88">
                  <c:v>0.38152722278375251</c:v>
                </c:pt>
                <c:pt idx="89">
                  <c:v>0.38931292302050552</c:v>
                </c:pt>
                <c:pt idx="90">
                  <c:v>0.3992303121799165</c:v>
                </c:pt>
                <c:pt idx="91">
                  <c:v>0.40800917149994526</c:v>
                </c:pt>
                <c:pt idx="92">
                  <c:v>0.42117429619855412</c:v>
                </c:pt>
                <c:pt idx="93">
                  <c:v>0.30908616287515073</c:v>
                </c:pt>
                <c:pt idx="94">
                  <c:v>0.37687958560265772</c:v>
                </c:pt>
                <c:pt idx="95">
                  <c:v>0.42866623604179632</c:v>
                </c:pt>
                <c:pt idx="96">
                  <c:v>0.4813506230104776</c:v>
                </c:pt>
                <c:pt idx="97">
                  <c:v>0.5394806164910545</c:v>
                </c:pt>
                <c:pt idx="98">
                  <c:v>0.60379097946432458</c:v>
                </c:pt>
                <c:pt idx="99">
                  <c:v>0.66820868839868086</c:v>
                </c:pt>
                <c:pt idx="100">
                  <c:v>0.72993157019440946</c:v>
                </c:pt>
                <c:pt idx="101">
                  <c:v>0.78626260343353782</c:v>
                </c:pt>
                <c:pt idx="102">
                  <c:v>0.84868562588713115</c:v>
                </c:pt>
                <c:pt idx="103">
                  <c:v>0.91004727650025385</c:v>
                </c:pt>
                <c:pt idx="104">
                  <c:v>0.96884079682814017</c:v>
                </c:pt>
                <c:pt idx="105">
                  <c:v>1.0330926922701078</c:v>
                </c:pt>
                <c:pt idx="106">
                  <c:v>1.0929730073889072</c:v>
                </c:pt>
                <c:pt idx="107">
                  <c:v>1.1577843550314042</c:v>
                </c:pt>
                <c:pt idx="108">
                  <c:v>1.2281876743479119</c:v>
                </c:pt>
                <c:pt idx="109">
                  <c:v>0.25254273156423279</c:v>
                </c:pt>
                <c:pt idx="110">
                  <c:v>0.28609784698687979</c:v>
                </c:pt>
                <c:pt idx="111">
                  <c:v>0.311879334544445</c:v>
                </c:pt>
                <c:pt idx="112">
                  <c:v>0.33711577864088976</c:v>
                </c:pt>
                <c:pt idx="113">
                  <c:v>0.35889671990007516</c:v>
                </c:pt>
                <c:pt idx="114">
                  <c:v>0.37992667710486555</c:v>
                </c:pt>
                <c:pt idx="115">
                  <c:v>0.40070463344460661</c:v>
                </c:pt>
                <c:pt idx="116">
                  <c:v>0.42427972373028033</c:v>
                </c:pt>
                <c:pt idx="117">
                  <c:v>0.4403889074877671</c:v>
                </c:pt>
                <c:pt idx="118">
                  <c:v>0.46017372849975458</c:v>
                </c:pt>
                <c:pt idx="119">
                  <c:v>0.47444793488711756</c:v>
                </c:pt>
                <c:pt idx="120">
                  <c:v>0.50596503109669622</c:v>
                </c:pt>
                <c:pt idx="121">
                  <c:v>0.52336115929694738</c:v>
                </c:pt>
                <c:pt idx="122">
                  <c:v>0.54849054722116108</c:v>
                </c:pt>
                <c:pt idx="123">
                  <c:v>0.57251057431373586</c:v>
                </c:pt>
                <c:pt idx="124">
                  <c:v>0.59476925159633376</c:v>
                </c:pt>
                <c:pt idx="125">
                  <c:v>0.24807023458189609</c:v>
                </c:pt>
                <c:pt idx="126">
                  <c:v>0.27835525325203764</c:v>
                </c:pt>
                <c:pt idx="127">
                  <c:v>0.31383514819683511</c:v>
                </c:pt>
                <c:pt idx="128">
                  <c:v>0.36525923176500685</c:v>
                </c:pt>
                <c:pt idx="129">
                  <c:v>0.45020536573205139</c:v>
                </c:pt>
                <c:pt idx="130">
                  <c:v>0.58212770173196227</c:v>
                </c:pt>
                <c:pt idx="131">
                  <c:v>0.86922766733640855</c:v>
                </c:pt>
                <c:pt idx="132">
                  <c:v>1.1769794116243446</c:v>
                </c:pt>
                <c:pt idx="133">
                  <c:v>1.4114795268814468</c:v>
                </c:pt>
                <c:pt idx="134">
                  <c:v>1.6251809875802297</c:v>
                </c:pt>
                <c:pt idx="135">
                  <c:v>1.853655410860656</c:v>
                </c:pt>
                <c:pt idx="136">
                  <c:v>2.0393729747894871</c:v>
                </c:pt>
                <c:pt idx="137">
                  <c:v>2.2879019099402842</c:v>
                </c:pt>
                <c:pt idx="138">
                  <c:v>2.5331268398357598</c:v>
                </c:pt>
                <c:pt idx="139">
                  <c:v>2.7792841335596319</c:v>
                </c:pt>
                <c:pt idx="140">
                  <c:v>3.1569505088448206</c:v>
                </c:pt>
                <c:pt idx="141">
                  <c:v>3.4572321085999413</c:v>
                </c:pt>
                <c:pt idx="142">
                  <c:v>3.8272456490540114</c:v>
                </c:pt>
                <c:pt idx="143">
                  <c:v>4.2822354022515352</c:v>
                </c:pt>
                <c:pt idx="144">
                  <c:v>4.6350769929815678</c:v>
                </c:pt>
                <c:pt idx="145">
                  <c:v>5.0941393713167633</c:v>
                </c:pt>
                <c:pt idx="146">
                  <c:v>5.510664350089634</c:v>
                </c:pt>
                <c:pt idx="147">
                  <c:v>6.1539277175833558</c:v>
                </c:pt>
                <c:pt idx="148">
                  <c:v>0.85641003196162258</c:v>
                </c:pt>
                <c:pt idx="149">
                  <c:v>1.154702305164053</c:v>
                </c:pt>
                <c:pt idx="150">
                  <c:v>1.3621761608302709</c:v>
                </c:pt>
                <c:pt idx="151">
                  <c:v>1.5229427701688236</c:v>
                </c:pt>
                <c:pt idx="152">
                  <c:v>1.715504035641334</c:v>
                </c:pt>
                <c:pt idx="153">
                  <c:v>1.930525695769624</c:v>
                </c:pt>
                <c:pt idx="154">
                  <c:v>2.1372891709794897</c:v>
                </c:pt>
                <c:pt idx="155">
                  <c:v>2.3741181814772068</c:v>
                </c:pt>
                <c:pt idx="156">
                  <c:v>2.6721701731332286</c:v>
                </c:pt>
                <c:pt idx="157">
                  <c:v>2.9405181806461878</c:v>
                </c:pt>
                <c:pt idx="158">
                  <c:v>3.2675586256017155</c:v>
                </c:pt>
                <c:pt idx="159">
                  <c:v>3.5673105902541455</c:v>
                </c:pt>
                <c:pt idx="160">
                  <c:v>3.9928046153005652</c:v>
                </c:pt>
                <c:pt idx="161">
                  <c:v>4.3926166039560606</c:v>
                </c:pt>
                <c:pt idx="162">
                  <c:v>4.8278693627249556</c:v>
                </c:pt>
                <c:pt idx="163">
                  <c:v>5.2220128875125527</c:v>
                </c:pt>
                <c:pt idx="164">
                  <c:v>5.8299259791776459</c:v>
                </c:pt>
                <c:pt idx="165">
                  <c:v>0.23404406375354528</c:v>
                </c:pt>
                <c:pt idx="166">
                  <c:v>0.31598312812776325</c:v>
                </c:pt>
                <c:pt idx="167">
                  <c:v>0.40041378013560258</c:v>
                </c:pt>
                <c:pt idx="168">
                  <c:v>0.49773010472851148</c:v>
                </c:pt>
                <c:pt idx="169">
                  <c:v>0.60795383220115184</c:v>
                </c:pt>
                <c:pt idx="170">
                  <c:v>0.72124048854767442</c:v>
                </c:pt>
                <c:pt idx="171">
                  <c:v>0.85036705825141412</c:v>
                </c:pt>
                <c:pt idx="172">
                  <c:v>0.98027852641536384</c:v>
                </c:pt>
                <c:pt idx="173">
                  <c:v>1.1183480575998652</c:v>
                </c:pt>
                <c:pt idx="174">
                  <c:v>1.2749615674521675</c:v>
                </c:pt>
                <c:pt idx="175">
                  <c:v>1.4327880906961012</c:v>
                </c:pt>
                <c:pt idx="176">
                  <c:v>1.6368951976336981</c:v>
                </c:pt>
                <c:pt idx="177">
                  <c:v>1.8377037365129558</c:v>
                </c:pt>
                <c:pt idx="178">
                  <c:v>2.0517656102653206</c:v>
                </c:pt>
                <c:pt idx="179">
                  <c:v>2.264012540632236</c:v>
                </c:pt>
                <c:pt idx="180">
                  <c:v>2.5104970791899412</c:v>
                </c:pt>
                <c:pt idx="181">
                  <c:v>2.7160882734911458</c:v>
                </c:pt>
                <c:pt idx="182">
                  <c:v>2.935137172917524</c:v>
                </c:pt>
                <c:pt idx="183">
                  <c:v>3.1365942805413605</c:v>
                </c:pt>
                <c:pt idx="184">
                  <c:v>3.4331911303298641</c:v>
                </c:pt>
                <c:pt idx="185">
                  <c:v>0.2398898759501428</c:v>
                </c:pt>
                <c:pt idx="186">
                  <c:v>0.35369075889987828</c:v>
                </c:pt>
                <c:pt idx="187">
                  <c:v>0.48483924035354997</c:v>
                </c:pt>
                <c:pt idx="188">
                  <c:v>0.6419686069945032</c:v>
                </c:pt>
                <c:pt idx="189">
                  <c:v>0.79503851629216893</c:v>
                </c:pt>
                <c:pt idx="190">
                  <c:v>0.97188513569779433</c:v>
                </c:pt>
                <c:pt idx="191">
                  <c:v>1.1561666583953696</c:v>
                </c:pt>
                <c:pt idx="192">
                  <c:v>1.3482370664459056</c:v>
                </c:pt>
                <c:pt idx="193">
                  <c:v>1.5576655672335826</c:v>
                </c:pt>
                <c:pt idx="194">
                  <c:v>1.7769526198256691</c:v>
                </c:pt>
                <c:pt idx="195">
                  <c:v>2.0146572087189973</c:v>
                </c:pt>
                <c:pt idx="196">
                  <c:v>2.3046342492787955</c:v>
                </c:pt>
                <c:pt idx="197">
                  <c:v>2.5925672732352387</c:v>
                </c:pt>
                <c:pt idx="198">
                  <c:v>2.9348923978807671</c:v>
                </c:pt>
                <c:pt idx="199">
                  <c:v>3.2960984855094564</c:v>
                </c:pt>
                <c:pt idx="200">
                  <c:v>3.6196334597311717</c:v>
                </c:pt>
                <c:pt idx="201">
                  <c:v>3.9959380182785038</c:v>
                </c:pt>
                <c:pt idx="202">
                  <c:v>4.3499765524732723</c:v>
                </c:pt>
                <c:pt idx="203">
                  <c:v>4.7003669965371273</c:v>
                </c:pt>
                <c:pt idx="204">
                  <c:v>5.0835513834106045</c:v>
                </c:pt>
                <c:pt idx="205">
                  <c:v>0.31917669088867207</c:v>
                </c:pt>
                <c:pt idx="206">
                  <c:v>0.42806765954386344</c:v>
                </c:pt>
                <c:pt idx="207">
                  <c:v>0.54147925471630276</c:v>
                </c:pt>
                <c:pt idx="208">
                  <c:v>0.65626847856983095</c:v>
                </c:pt>
                <c:pt idx="209">
                  <c:v>0.77281864858593807</c:v>
                </c:pt>
                <c:pt idx="210">
                  <c:v>0.90248922460479331</c:v>
                </c:pt>
                <c:pt idx="211">
                  <c:v>1.0453427774634505</c:v>
                </c:pt>
                <c:pt idx="212">
                  <c:v>1.1928727443009695</c:v>
                </c:pt>
                <c:pt idx="213">
                  <c:v>1.3652542846558777</c:v>
                </c:pt>
                <c:pt idx="214">
                  <c:v>1.5648824987098011</c:v>
                </c:pt>
                <c:pt idx="215">
                  <c:v>1.7412288038477644</c:v>
                </c:pt>
                <c:pt idx="216">
                  <c:v>1.9693054441511071</c:v>
                </c:pt>
                <c:pt idx="217">
                  <c:v>2.2097063116078748</c:v>
                </c:pt>
                <c:pt idx="218">
                  <c:v>2.4968877296128404</c:v>
                </c:pt>
                <c:pt idx="219">
                  <c:v>2.7432375059345349</c:v>
                </c:pt>
                <c:pt idx="220">
                  <c:v>3.034993111543224</c:v>
                </c:pt>
                <c:pt idx="221">
                  <c:v>3.3415351479510398</c:v>
                </c:pt>
                <c:pt idx="222">
                  <c:v>3.6279702561563503</c:v>
                </c:pt>
                <c:pt idx="223">
                  <c:v>4.0068527606426514</c:v>
                </c:pt>
                <c:pt idx="224">
                  <c:v>4.2517544987330389</c:v>
                </c:pt>
                <c:pt idx="225">
                  <c:v>0.34284745228291508</c:v>
                </c:pt>
                <c:pt idx="226">
                  <c:v>0.44180070395322685</c:v>
                </c:pt>
                <c:pt idx="227">
                  <c:v>0.55072530855506507</c:v>
                </c:pt>
                <c:pt idx="228">
                  <c:v>0.6660924688610772</c:v>
                </c:pt>
                <c:pt idx="229">
                  <c:v>0.79422941779217515</c:v>
                </c:pt>
                <c:pt idx="230">
                  <c:v>0.92503819060841241</c:v>
                </c:pt>
                <c:pt idx="231">
                  <c:v>1.063009086295452</c:v>
                </c:pt>
                <c:pt idx="232">
                  <c:v>1.2213898493104383</c:v>
                </c:pt>
                <c:pt idx="233">
                  <c:v>1.3838117657717501</c:v>
                </c:pt>
                <c:pt idx="234">
                  <c:v>1.5768811986063664</c:v>
                </c:pt>
                <c:pt idx="235">
                  <c:v>1.7738108341740095</c:v>
                </c:pt>
                <c:pt idx="236">
                  <c:v>2.0103511820587254</c:v>
                </c:pt>
                <c:pt idx="237">
                  <c:v>2.2346988538367412</c:v>
                </c:pt>
                <c:pt idx="238">
                  <c:v>2.5224587026080356</c:v>
                </c:pt>
                <c:pt idx="239">
                  <c:v>2.7927566472652576</c:v>
                </c:pt>
                <c:pt idx="240">
                  <c:v>3.1125138906913365</c:v>
                </c:pt>
                <c:pt idx="241">
                  <c:v>3.3903365063295867</c:v>
                </c:pt>
                <c:pt idx="242">
                  <c:v>3.6993003992340618</c:v>
                </c:pt>
                <c:pt idx="243">
                  <c:v>3.9925064264332732</c:v>
                </c:pt>
                <c:pt idx="244">
                  <c:v>4.3408257650417399</c:v>
                </c:pt>
                <c:pt idx="245">
                  <c:v>0.33078207943765991</c:v>
                </c:pt>
                <c:pt idx="246">
                  <c:v>0.44170009467079258</c:v>
                </c:pt>
                <c:pt idx="247">
                  <c:v>0.56418473597814334</c:v>
                </c:pt>
                <c:pt idx="248">
                  <c:v>0.70599484818767355</c:v>
                </c:pt>
                <c:pt idx="249">
                  <c:v>0.868237425346575</c:v>
                </c:pt>
                <c:pt idx="250">
                  <c:v>1.0482031981797675</c:v>
                </c:pt>
                <c:pt idx="251">
                  <c:v>1.2485476270695612</c:v>
                </c:pt>
                <c:pt idx="252">
                  <c:v>1.4752709800405797</c:v>
                </c:pt>
                <c:pt idx="253">
                  <c:v>1.7403688830918314</c:v>
                </c:pt>
                <c:pt idx="254">
                  <c:v>2.0701167515017729</c:v>
                </c:pt>
                <c:pt idx="255">
                  <c:v>2.3752190104508815</c:v>
                </c:pt>
                <c:pt idx="256">
                  <c:v>2.6782221152535746</c:v>
                </c:pt>
                <c:pt idx="257">
                  <c:v>2.9852985406957093</c:v>
                </c:pt>
                <c:pt idx="258">
                  <c:v>3.3401236623238506</c:v>
                </c:pt>
                <c:pt idx="259">
                  <c:v>0.19060507577248673</c:v>
                </c:pt>
                <c:pt idx="260">
                  <c:v>0.23015880147628623</c:v>
                </c:pt>
                <c:pt idx="261">
                  <c:v>0.26843441617403691</c:v>
                </c:pt>
                <c:pt idx="262">
                  <c:v>0.30866647905256517</c:v>
                </c:pt>
                <c:pt idx="263">
                  <c:v>0.35102885961467195</c:v>
                </c:pt>
                <c:pt idx="264">
                  <c:v>0.39594339079416024</c:v>
                </c:pt>
                <c:pt idx="265">
                  <c:v>0.44249845203511196</c:v>
                </c:pt>
                <c:pt idx="266">
                  <c:v>0.49311927075236434</c:v>
                </c:pt>
                <c:pt idx="267">
                  <c:v>0.55484188944750346</c:v>
                </c:pt>
                <c:pt idx="268">
                  <c:v>0.61624251748347314</c:v>
                </c:pt>
                <c:pt idx="269">
                  <c:v>0.67831959422457755</c:v>
                </c:pt>
                <c:pt idx="270">
                  <c:v>0.73956973465464693</c:v>
                </c:pt>
                <c:pt idx="271">
                  <c:v>0.8041127297928744</c:v>
                </c:pt>
                <c:pt idx="272">
                  <c:v>0.86725473972584255</c:v>
                </c:pt>
                <c:pt idx="273">
                  <c:v>0.92555746913025183</c:v>
                </c:pt>
                <c:pt idx="274">
                  <c:v>0.99542350710209704</c:v>
                </c:pt>
                <c:pt idx="275">
                  <c:v>1.0541667114729933</c:v>
                </c:pt>
                <c:pt idx="276">
                  <c:v>1.1305409638263471</c:v>
                </c:pt>
                <c:pt idx="277">
                  <c:v>1.1849793150865131</c:v>
                </c:pt>
                <c:pt idx="278">
                  <c:v>1.258498595918192</c:v>
                </c:pt>
                <c:pt idx="279">
                  <c:v>0.18572033928067586</c:v>
                </c:pt>
                <c:pt idx="280">
                  <c:v>0.22311630526197243</c:v>
                </c:pt>
                <c:pt idx="281">
                  <c:v>0.25999257597144054</c:v>
                </c:pt>
                <c:pt idx="282">
                  <c:v>0.29800755789717531</c:v>
                </c:pt>
                <c:pt idx="283">
                  <c:v>0.34073572897539689</c:v>
                </c:pt>
                <c:pt idx="284">
                  <c:v>0.38263169926577068</c:v>
                </c:pt>
                <c:pt idx="285">
                  <c:v>0.42826231317776642</c:v>
                </c:pt>
                <c:pt idx="286">
                  <c:v>0.47890539500320517</c:v>
                </c:pt>
                <c:pt idx="287">
                  <c:v>0.5365311466281959</c:v>
                </c:pt>
                <c:pt idx="288">
                  <c:v>0.59392415121506947</c:v>
                </c:pt>
                <c:pt idx="289">
                  <c:v>0.65599393772589654</c:v>
                </c:pt>
                <c:pt idx="290">
                  <c:v>0.70845063907083883</c:v>
                </c:pt>
                <c:pt idx="291">
                  <c:v>0.76473886718330353</c:v>
                </c:pt>
                <c:pt idx="292">
                  <c:v>0.82793786465907393</c:v>
                </c:pt>
                <c:pt idx="293">
                  <c:v>0.88847568314154135</c:v>
                </c:pt>
                <c:pt idx="294">
                  <c:v>0.94563242409357839</c:v>
                </c:pt>
                <c:pt idx="295">
                  <c:v>1.0048107202521575</c:v>
                </c:pt>
                <c:pt idx="296">
                  <c:v>1.0644452683254741</c:v>
                </c:pt>
                <c:pt idx="297">
                  <c:v>1.1275626835063493</c:v>
                </c:pt>
                <c:pt idx="298">
                  <c:v>1.1969345652133618</c:v>
                </c:pt>
                <c:pt idx="299">
                  <c:v>0.23446401994767924</c:v>
                </c:pt>
                <c:pt idx="300">
                  <c:v>0.28194436801700717</c:v>
                </c:pt>
                <c:pt idx="301">
                  <c:v>0.32233532101048695</c:v>
                </c:pt>
                <c:pt idx="302">
                  <c:v>0.36456879348942811</c:v>
                </c:pt>
                <c:pt idx="303">
                  <c:v>0.41548087839603448</c:v>
                </c:pt>
                <c:pt idx="304">
                  <c:v>0.46154711540443277</c:v>
                </c:pt>
                <c:pt idx="305">
                  <c:v>0.51096782520028838</c:v>
                </c:pt>
                <c:pt idx="306">
                  <c:v>0.56562820341806064</c:v>
                </c:pt>
                <c:pt idx="307">
                  <c:v>0.62773279577573193</c:v>
                </c:pt>
                <c:pt idx="308">
                  <c:v>0.69952784994406714</c:v>
                </c:pt>
                <c:pt idx="309">
                  <c:v>0.77361851834683337</c:v>
                </c:pt>
                <c:pt idx="310">
                  <c:v>0.84727743499280228</c:v>
                </c:pt>
                <c:pt idx="311">
                  <c:v>0.92355840314429483</c:v>
                </c:pt>
                <c:pt idx="312">
                  <c:v>1.0009013954368509</c:v>
                </c:pt>
                <c:pt idx="313">
                  <c:v>1.0809213846556491</c:v>
                </c:pt>
                <c:pt idx="314">
                  <c:v>1.162928238003361</c:v>
                </c:pt>
                <c:pt idx="315">
                  <c:v>1.2357733014477916</c:v>
                </c:pt>
                <c:pt idx="316">
                  <c:v>1.3156314868548189</c:v>
                </c:pt>
                <c:pt idx="317">
                  <c:v>1.3951357270311733</c:v>
                </c:pt>
                <c:pt idx="318">
                  <c:v>1.4945980419250915</c:v>
                </c:pt>
                <c:pt idx="319">
                  <c:v>0.22679353098967112</c:v>
                </c:pt>
                <c:pt idx="320">
                  <c:v>0.27324211670699333</c:v>
                </c:pt>
                <c:pt idx="321">
                  <c:v>0.31460412257999398</c:v>
                </c:pt>
                <c:pt idx="322">
                  <c:v>0.36202000052442707</c:v>
                </c:pt>
                <c:pt idx="323">
                  <c:v>0.40497739850968284</c:v>
                </c:pt>
                <c:pt idx="324">
                  <c:v>0.45582348703973252</c:v>
                </c:pt>
                <c:pt idx="325">
                  <c:v>0.50548052434334401</c:v>
                </c:pt>
                <c:pt idx="326">
                  <c:v>0.56165415861170465</c:v>
                </c:pt>
                <c:pt idx="327">
                  <c:v>0.6311939811642</c:v>
                </c:pt>
                <c:pt idx="328">
                  <c:v>0.70027067078831395</c:v>
                </c:pt>
                <c:pt idx="329">
                  <c:v>0.78377999152821554</c:v>
                </c:pt>
                <c:pt idx="330">
                  <c:v>0.86227354637077991</c:v>
                </c:pt>
                <c:pt idx="331">
                  <c:v>0.94149871558618703</c:v>
                </c:pt>
                <c:pt idx="332">
                  <c:v>1.0188895598348906</c:v>
                </c:pt>
                <c:pt idx="333">
                  <c:v>1.1020584156776814</c:v>
                </c:pt>
                <c:pt idx="334">
                  <c:v>1.1873826214841203</c:v>
                </c:pt>
                <c:pt idx="335">
                  <c:v>1.263048885481995</c:v>
                </c:pt>
                <c:pt idx="336">
                  <c:v>1.35166620777985</c:v>
                </c:pt>
                <c:pt idx="337">
                  <c:v>1.4411796333869678</c:v>
                </c:pt>
                <c:pt idx="338">
                  <c:v>1.5376921418253482</c:v>
                </c:pt>
                <c:pt idx="339">
                  <c:v>0.25799103041917953</c:v>
                </c:pt>
                <c:pt idx="340">
                  <c:v>0.30693299535276075</c:v>
                </c:pt>
                <c:pt idx="341">
                  <c:v>0.35489415030873778</c:v>
                </c:pt>
                <c:pt idx="342">
                  <c:v>0.40976902071541838</c:v>
                </c:pt>
                <c:pt idx="343">
                  <c:v>0.46961312353489837</c:v>
                </c:pt>
                <c:pt idx="344">
                  <c:v>0.54093041021970689</c:v>
                </c:pt>
                <c:pt idx="345">
                  <c:v>0.62575039860091153</c:v>
                </c:pt>
                <c:pt idx="346">
                  <c:v>0.71340609446699565</c:v>
                </c:pt>
                <c:pt idx="347">
                  <c:v>0.80159900854285904</c:v>
                </c:pt>
                <c:pt idx="348">
                  <c:v>0.88956941898128983</c:v>
                </c:pt>
                <c:pt idx="349">
                  <c:v>0.986242026110146</c:v>
                </c:pt>
                <c:pt idx="350">
                  <c:v>1.0702622389503385</c:v>
                </c:pt>
                <c:pt idx="351">
                  <c:v>1.1750277779989262</c:v>
                </c:pt>
                <c:pt idx="352">
                  <c:v>1.2751374051544948</c:v>
                </c:pt>
                <c:pt idx="353">
                  <c:v>0.20266291809027398</c:v>
                </c:pt>
                <c:pt idx="354">
                  <c:v>0.25007979551979348</c:v>
                </c:pt>
                <c:pt idx="355">
                  <c:v>0.29888565718555099</c:v>
                </c:pt>
                <c:pt idx="356">
                  <c:v>0.3494881851130876</c:v>
                </c:pt>
                <c:pt idx="357">
                  <c:v>0.40370454656950944</c:v>
                </c:pt>
                <c:pt idx="358">
                  <c:v>0.46086447647908668</c:v>
                </c:pt>
                <c:pt idx="359">
                  <c:v>0.51971948000157098</c:v>
                </c:pt>
                <c:pt idx="360">
                  <c:v>0.58598970740855172</c:v>
                </c:pt>
                <c:pt idx="361">
                  <c:v>0.6568845401578155</c:v>
                </c:pt>
                <c:pt idx="362">
                  <c:v>0.73309108475676765</c:v>
                </c:pt>
                <c:pt idx="363">
                  <c:v>0.82364769205280686</c:v>
                </c:pt>
                <c:pt idx="364">
                  <c:v>0.90958167307634896</c:v>
                </c:pt>
                <c:pt idx="365">
                  <c:v>1.0065122635214891</c:v>
                </c:pt>
                <c:pt idx="366">
                  <c:v>1.0965593070121007</c:v>
                </c:pt>
                <c:pt idx="367">
                  <c:v>1.1811987064815257</c:v>
                </c:pt>
                <c:pt idx="368">
                  <c:v>1.2759206275645782</c:v>
                </c:pt>
                <c:pt idx="369">
                  <c:v>1.3661895230155998</c:v>
                </c:pt>
                <c:pt idx="370">
                  <c:v>1.4639353207716952</c:v>
                </c:pt>
                <c:pt idx="371">
                  <c:v>1.5563273898514822</c:v>
                </c:pt>
                <c:pt idx="372">
                  <c:v>1.6655077649768919</c:v>
                </c:pt>
                <c:pt idx="373">
                  <c:v>0.18790678044215722</c:v>
                </c:pt>
                <c:pt idx="374">
                  <c:v>0.23765017320795487</c:v>
                </c:pt>
                <c:pt idx="375">
                  <c:v>0.28712431052003579</c:v>
                </c:pt>
                <c:pt idx="376">
                  <c:v>0.34175191170279567</c:v>
                </c:pt>
                <c:pt idx="377">
                  <c:v>0.39740493153065554</c:v>
                </c:pt>
                <c:pt idx="378">
                  <c:v>0.45382638713147894</c:v>
                </c:pt>
                <c:pt idx="379">
                  <c:v>0.51658821890651918</c:v>
                </c:pt>
                <c:pt idx="380">
                  <c:v>0.58280717269018822</c:v>
                </c:pt>
                <c:pt idx="381">
                  <c:v>0.65466086796319123</c:v>
                </c:pt>
                <c:pt idx="382">
                  <c:v>0.73383461407506678</c:v>
                </c:pt>
                <c:pt idx="383">
                  <c:v>0.82128769915780075</c:v>
                </c:pt>
                <c:pt idx="384">
                  <c:v>0.90752969662922611</c:v>
                </c:pt>
                <c:pt idx="385">
                  <c:v>1.0034750701930242</c:v>
                </c:pt>
                <c:pt idx="386">
                  <c:v>1.0929337178015346</c:v>
                </c:pt>
                <c:pt idx="387">
                  <c:v>1.1878258403922457</c:v>
                </c:pt>
                <c:pt idx="388">
                  <c:v>1.2817141885258077</c:v>
                </c:pt>
                <c:pt idx="389">
                  <c:v>1.3669692279666286</c:v>
                </c:pt>
                <c:pt idx="390">
                  <c:v>1.4664264915587411</c:v>
                </c:pt>
                <c:pt idx="391">
                  <c:v>1.5584180289406311</c:v>
                </c:pt>
                <c:pt idx="392">
                  <c:v>1.6607070374958486</c:v>
                </c:pt>
                <c:pt idx="393">
                  <c:v>0.247247918571911</c:v>
                </c:pt>
                <c:pt idx="394">
                  <c:v>0.29854295225953292</c:v>
                </c:pt>
                <c:pt idx="395">
                  <c:v>0.35059717675644636</c:v>
                </c:pt>
                <c:pt idx="396">
                  <c:v>0.4073506535054271</c:v>
                </c:pt>
                <c:pt idx="397">
                  <c:v>0.46268717400540271</c:v>
                </c:pt>
                <c:pt idx="398">
                  <c:v>0.52522057217337959</c:v>
                </c:pt>
                <c:pt idx="399">
                  <c:v>0.58768067798438473</c:v>
                </c:pt>
                <c:pt idx="400">
                  <c:v>0.65904546175570222</c:v>
                </c:pt>
                <c:pt idx="401">
                  <c:v>0.73766025872988883</c:v>
                </c:pt>
                <c:pt idx="402">
                  <c:v>0.81696831306209095</c:v>
                </c:pt>
                <c:pt idx="403">
                  <c:v>0.90970725342145564</c:v>
                </c:pt>
                <c:pt idx="404">
                  <c:v>1.0208563975575509</c:v>
                </c:pt>
                <c:pt idx="405">
                  <c:v>1.1218186456508843</c:v>
                </c:pt>
                <c:pt idx="406">
                  <c:v>1.226466928928952</c:v>
                </c:pt>
                <c:pt idx="407">
                  <c:v>1.3297642442484212</c:v>
                </c:pt>
                <c:pt idx="408">
                  <c:v>1.4394770485204036</c:v>
                </c:pt>
                <c:pt idx="409">
                  <c:v>1.539219571666115</c:v>
                </c:pt>
                <c:pt idx="410">
                  <c:v>1.6536877192645654</c:v>
                </c:pt>
                <c:pt idx="411">
                  <c:v>1.7874360652010726</c:v>
                </c:pt>
                <c:pt idx="412">
                  <c:v>1.8977301398601025</c:v>
                </c:pt>
                <c:pt idx="413">
                  <c:v>0.24190856159644608</c:v>
                </c:pt>
                <c:pt idx="414">
                  <c:v>0.28458545738323915</c:v>
                </c:pt>
                <c:pt idx="415">
                  <c:v>0.32822924295788181</c:v>
                </c:pt>
                <c:pt idx="416">
                  <c:v>0.37629019142643649</c:v>
                </c:pt>
                <c:pt idx="417">
                  <c:v>0.42930103943231601</c:v>
                </c:pt>
                <c:pt idx="418">
                  <c:v>0.48392555310243418</c:v>
                </c:pt>
                <c:pt idx="419">
                  <c:v>0.53980493610540847</c:v>
                </c:pt>
                <c:pt idx="420">
                  <c:v>0.60298222738612484</c:v>
                </c:pt>
                <c:pt idx="421">
                  <c:v>0.67540802868560801</c:v>
                </c:pt>
                <c:pt idx="422">
                  <c:v>0.75320200644763036</c:v>
                </c:pt>
                <c:pt idx="423">
                  <c:v>0.83745706181671697</c:v>
                </c:pt>
                <c:pt idx="424">
                  <c:v>0.93343366472991196</c:v>
                </c:pt>
                <c:pt idx="425">
                  <c:v>1.0325512562719905</c:v>
                </c:pt>
                <c:pt idx="426">
                  <c:v>1.1276623303481623</c:v>
                </c:pt>
                <c:pt idx="427">
                  <c:v>1.2123696957911922</c:v>
                </c:pt>
                <c:pt idx="428">
                  <c:v>1.3174864781366504</c:v>
                </c:pt>
                <c:pt idx="429">
                  <c:v>1.4129392987386644</c:v>
                </c:pt>
                <c:pt idx="430">
                  <c:v>1.5023003943610511</c:v>
                </c:pt>
                <c:pt idx="431">
                  <c:v>1.6047080407369749</c:v>
                </c:pt>
                <c:pt idx="432">
                  <c:v>1.7088540968008368</c:v>
                </c:pt>
                <c:pt idx="433">
                  <c:v>0.27363947310911402</c:v>
                </c:pt>
                <c:pt idx="434">
                  <c:v>0.34195761527895496</c:v>
                </c:pt>
                <c:pt idx="435">
                  <c:v>0.41352413777514108</c:v>
                </c:pt>
                <c:pt idx="436">
                  <c:v>0.49266191296612016</c:v>
                </c:pt>
                <c:pt idx="437">
                  <c:v>0.58309657186295971</c:v>
                </c:pt>
                <c:pt idx="438">
                  <c:v>0.6806577917035499</c:v>
                </c:pt>
                <c:pt idx="439">
                  <c:v>0.79557757046585453</c:v>
                </c:pt>
                <c:pt idx="440">
                  <c:v>0.93522088270953696</c:v>
                </c:pt>
                <c:pt idx="441">
                  <c:v>1.087082613333519</c:v>
                </c:pt>
                <c:pt idx="442">
                  <c:v>1.234216928200162</c:v>
                </c:pt>
                <c:pt idx="443">
                  <c:v>1.3892429969026048</c:v>
                </c:pt>
                <c:pt idx="444">
                  <c:v>1.5342599842463194</c:v>
                </c:pt>
                <c:pt idx="445">
                  <c:v>1.6970737107970713</c:v>
                </c:pt>
                <c:pt idx="446">
                  <c:v>1.8582429524295139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920512"/>
        <c:axId val="117922048"/>
      </c:scatterChart>
      <c:valAx>
        <c:axId val="117920512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922048"/>
        <c:crosses val="autoZero"/>
        <c:crossBetween val="midCat"/>
      </c:valAx>
      <c:valAx>
        <c:axId val="117922048"/>
        <c:scaling>
          <c:orientation val="minMax"/>
          <c:max val="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920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73844</xdr:colOff>
      <xdr:row>2</xdr:row>
      <xdr:rowOff>171242</xdr:rowOff>
    </xdr:from>
    <xdr:to>
      <xdr:col>23</xdr:col>
      <xdr:colOff>386348</xdr:colOff>
      <xdr:row>17</xdr:row>
      <xdr:rowOff>24835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534041</xdr:colOff>
      <xdr:row>2</xdr:row>
      <xdr:rowOff>149839</xdr:rowOff>
    </xdr:from>
    <xdr:to>
      <xdr:col>16</xdr:col>
      <xdr:colOff>279327</xdr:colOff>
      <xdr:row>17</xdr:row>
      <xdr:rowOff>3432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48"/>
  <sheetViews>
    <sheetView tabSelected="1" zoomScale="89" zoomScaleNormal="89" workbookViewId="0">
      <pane xSplit="5" ySplit="1" topLeftCell="F2" activePane="bottomRight" state="frozen"/>
      <selection pane="topRight" activeCell="E1" sqref="E1"/>
      <selection pane="bottomLeft" activeCell="A2" sqref="A2"/>
      <selection pane="bottomRight" activeCell="J6" sqref="J6"/>
    </sheetView>
  </sheetViews>
  <sheetFormatPr defaultRowHeight="15"/>
  <cols>
    <col min="1" max="1" width="9.140625" style="7"/>
    <col min="2" max="2" width="16.7109375" style="7" customWidth="1"/>
    <col min="3" max="4" width="9.140625" style="7"/>
    <col min="5" max="5" width="2" style="5" customWidth="1"/>
    <col min="6" max="8" width="9.140625" style="7"/>
    <col min="9" max="9" width="2" style="5" customWidth="1"/>
    <col min="10" max="10" width="6.28515625" style="7" customWidth="1"/>
    <col min="11" max="11" width="9.140625" style="7"/>
    <col min="12" max="12" width="19" style="18" customWidth="1"/>
    <col min="13" max="13" width="2" style="5" customWidth="1"/>
    <col min="14" max="14" width="7.7109375" style="7" customWidth="1"/>
    <col min="15" max="15" width="2" style="5" customWidth="1"/>
    <col min="16" max="17" width="6.28515625" style="7" customWidth="1"/>
    <col min="18" max="18" width="2" style="5" customWidth="1"/>
    <col min="19" max="20" width="14" style="7" customWidth="1"/>
    <col min="21" max="21" width="17.7109375" style="7" customWidth="1"/>
    <col min="22" max="24" width="9.140625" style="7"/>
    <col min="25" max="25" width="2" style="5" customWidth="1"/>
    <col min="26" max="26" width="14.140625" style="7" customWidth="1"/>
    <col min="27" max="27" width="18.42578125" style="7" customWidth="1"/>
    <col min="28" max="28" width="2" style="5" customWidth="1"/>
    <col min="29" max="31" width="16.42578125" style="7" customWidth="1"/>
    <col min="32" max="32" width="2" style="5" customWidth="1"/>
    <col min="33" max="35" width="14.5703125" style="7" customWidth="1"/>
    <col min="36" max="36" width="2" style="5" customWidth="1"/>
    <col min="37" max="39" width="9.140625" style="7"/>
    <col min="40" max="40" width="2" style="5" customWidth="1"/>
    <col min="41" max="41" width="16.5703125" style="7" customWidth="1"/>
    <col min="42" max="42" width="9.140625" style="7"/>
    <col min="43" max="43" width="10.5703125" style="15" bestFit="1" customWidth="1"/>
    <col min="44" max="44" width="17.7109375" style="15" customWidth="1"/>
    <col min="45" max="45" width="2" style="5" customWidth="1"/>
    <col min="46" max="46" width="9.140625" style="7"/>
    <col min="47" max="47" width="2" style="5" customWidth="1"/>
    <col min="48" max="16384" width="9.140625" style="7"/>
  </cols>
  <sheetData>
    <row r="1" spans="1:50" s="6" customFormat="1">
      <c r="A1" s="27" t="s">
        <v>50</v>
      </c>
      <c r="B1" s="27" t="s">
        <v>28</v>
      </c>
      <c r="C1" s="27" t="s">
        <v>46</v>
      </c>
      <c r="D1" s="27" t="s">
        <v>29</v>
      </c>
      <c r="E1" s="4"/>
      <c r="F1" s="27" t="s">
        <v>30</v>
      </c>
      <c r="G1" s="27" t="s">
        <v>35</v>
      </c>
      <c r="H1" s="27" t="s">
        <v>1</v>
      </c>
      <c r="I1" s="4"/>
      <c r="J1" s="27" t="s">
        <v>0</v>
      </c>
      <c r="K1" s="27" t="s">
        <v>16</v>
      </c>
      <c r="L1" s="28" t="s">
        <v>506</v>
      </c>
      <c r="M1" s="4"/>
      <c r="N1" s="6" t="s">
        <v>31</v>
      </c>
      <c r="O1" s="4"/>
      <c r="P1" s="6" t="s">
        <v>32</v>
      </c>
      <c r="Q1" s="6" t="s">
        <v>33</v>
      </c>
      <c r="R1" s="4"/>
      <c r="S1" s="6" t="s">
        <v>37</v>
      </c>
      <c r="T1" s="6" t="s">
        <v>38</v>
      </c>
      <c r="U1" s="6" t="s">
        <v>2</v>
      </c>
      <c r="V1" s="6" t="s">
        <v>3</v>
      </c>
      <c r="W1" s="6" t="s">
        <v>36</v>
      </c>
      <c r="X1" s="6" t="s">
        <v>4</v>
      </c>
      <c r="Y1" s="4"/>
      <c r="Z1" s="6" t="s">
        <v>15</v>
      </c>
      <c r="AA1" s="6" t="s">
        <v>14</v>
      </c>
      <c r="AB1" s="4"/>
      <c r="AC1" s="6" t="s">
        <v>507</v>
      </c>
      <c r="AD1" s="6" t="s">
        <v>508</v>
      </c>
      <c r="AE1" s="6" t="s">
        <v>509</v>
      </c>
      <c r="AF1" s="4"/>
      <c r="AG1" s="6" t="s">
        <v>510</v>
      </c>
      <c r="AH1" s="6" t="s">
        <v>511</v>
      </c>
      <c r="AI1" s="6" t="s">
        <v>512</v>
      </c>
      <c r="AJ1" s="4"/>
      <c r="AK1" s="6" t="s">
        <v>12</v>
      </c>
      <c r="AL1" s="6" t="s">
        <v>11</v>
      </c>
      <c r="AM1" s="6" t="s">
        <v>13</v>
      </c>
      <c r="AN1" s="4"/>
      <c r="AO1" s="6" t="s">
        <v>39</v>
      </c>
      <c r="AP1" s="6" t="s">
        <v>40</v>
      </c>
      <c r="AQ1" s="13" t="s">
        <v>41</v>
      </c>
      <c r="AR1" s="13" t="s">
        <v>42</v>
      </c>
      <c r="AS1" s="4"/>
      <c r="AT1" s="6" t="s">
        <v>45</v>
      </c>
      <c r="AU1" s="4"/>
    </row>
    <row r="2" spans="1:50" s="3" customFormat="1">
      <c r="A2" s="3" t="s">
        <v>51</v>
      </c>
      <c r="B2" s="2" t="s">
        <v>17</v>
      </c>
      <c r="C2" s="3" t="s">
        <v>47</v>
      </c>
      <c r="D2" s="2">
        <v>1</v>
      </c>
      <c r="E2" s="4"/>
      <c r="F2" s="2">
        <v>67.421891504658063</v>
      </c>
      <c r="G2" s="2">
        <v>8934</v>
      </c>
      <c r="H2" s="2">
        <v>4788.0608849363798</v>
      </c>
      <c r="I2" s="4"/>
      <c r="J2" s="2">
        <v>789.89892941314758</v>
      </c>
      <c r="K2" s="2">
        <v>2556</v>
      </c>
      <c r="L2" s="16">
        <v>2943.8135383343538</v>
      </c>
      <c r="M2" s="4"/>
      <c r="N2" s="3">
        <f>F2/G2</f>
        <v>7.5466634771276095E-3</v>
      </c>
      <c r="O2" s="4"/>
      <c r="P2" s="3">
        <f>J2/L2</f>
        <v>0.26832505494219655</v>
      </c>
      <c r="Q2" s="3">
        <f>(J2*((1/G2)^0.5-(N2/H2)^0.5)^2+AQ2)/AT2</f>
        <v>0.22469566411694758</v>
      </c>
      <c r="R2" s="4"/>
      <c r="S2" s="22">
        <f>(H2/3.14)^0.5</f>
        <v>39.04945779954361</v>
      </c>
      <c r="T2" s="22">
        <f>(G2/3.14)^0.5</f>
        <v>53.340631135526564</v>
      </c>
      <c r="U2" s="3">
        <f>S2-X2</f>
        <v>34.415675330584122</v>
      </c>
      <c r="V2" s="3">
        <f>T2+X2</f>
        <v>57.97441360448606</v>
      </c>
      <c r="W2" s="3">
        <f>(1/3)*S2</f>
        <v>13.016485933181203</v>
      </c>
      <c r="X2" s="3">
        <f t="shared" ref="X2:X33" si="0">(F2/3.14)^0.5</f>
        <v>4.6337824689594918</v>
      </c>
      <c r="Y2" s="4"/>
      <c r="Z2" s="3">
        <f>MAX(0,SIGN(W2-T2)*((W2-T2)/2)^2)</f>
        <v>0</v>
      </c>
      <c r="AA2" s="3">
        <f>MAX(0,SIGN(2*S2-T2-W2)*((2*S2-T2-W2)/2)^2)</f>
        <v>34.467458182005274</v>
      </c>
      <c r="AB2" s="4"/>
      <c r="AC2" s="3">
        <f>(U2^2-V2^2-(S2-W2)^2)/(2*(S2-W2)*V2)</f>
        <v>-0.94560761536830951</v>
      </c>
      <c r="AD2" s="3">
        <f>(U2^2-V2^2+(S2-W2)^2)/(2*(S2-W2)*U2)</f>
        <v>-0.83648148287151824</v>
      </c>
      <c r="AE2" s="3">
        <f>(U2^2-V2^2+(S2-W2)^2)/(2*(S2-W2))</f>
        <v>-28.788075134551736</v>
      </c>
      <c r="AF2" s="4"/>
      <c r="AG2" s="3">
        <f>V2^2*ACOS(AC2)</f>
        <v>9445.3543747143613</v>
      </c>
      <c r="AH2" s="3">
        <f>U2^2*ACOS(AD2)</f>
        <v>3034.0901987685829</v>
      </c>
      <c r="AI2" s="3">
        <f>(S2-W2)*(U2^2-AE2^2)^0.5</f>
        <v>490.9720755553945</v>
      </c>
      <c r="AJ2" s="4"/>
      <c r="AK2" s="3">
        <v>0</v>
      </c>
      <c r="AL2" s="3">
        <f>AG2-AH2+AI2</f>
        <v>6902.2362515011728</v>
      </c>
      <c r="AM2" s="3">
        <f>3.14*(V2^2-U2^2)</f>
        <v>6834.5049223768638</v>
      </c>
      <c r="AN2" s="4"/>
      <c r="AO2" s="3">
        <f>IF(X2^2&lt;=Z2,AK2,IF(X2^2&lt;=AA2,AL2,AM2))</f>
        <v>6902.2362515011728</v>
      </c>
      <c r="AP2" s="3">
        <f>AO2*K2</f>
        <v>17642115.858836997</v>
      </c>
      <c r="AQ2" s="3">
        <f>AP2/(G2*H2)</f>
        <v>0.41242507062981998</v>
      </c>
      <c r="AR2" s="14">
        <f>'FAE(a_mean)'!AQ2</f>
        <v>2.0969916201289114</v>
      </c>
      <c r="AS2" s="4"/>
      <c r="AT2" s="3">
        <f>L2*((1/G2)^0.5-(1/H2)^0.5)^2+AR2</f>
        <v>2.1411252966443781</v>
      </c>
      <c r="AU2" s="4"/>
      <c r="AX2" s="23"/>
    </row>
    <row r="3" spans="1:50" s="3" customFormat="1">
      <c r="A3" s="3" t="s">
        <v>52</v>
      </c>
      <c r="B3" s="2" t="s">
        <v>17</v>
      </c>
      <c r="C3" s="3" t="s">
        <v>47</v>
      </c>
      <c r="D3" s="2">
        <v>2</v>
      </c>
      <c r="E3" s="4"/>
      <c r="F3" s="2">
        <v>189.58459207074151</v>
      </c>
      <c r="G3" s="2">
        <v>8934</v>
      </c>
      <c r="H3" s="2">
        <v>4788.0608849363807</v>
      </c>
      <c r="I3" s="4"/>
      <c r="J3" s="2">
        <v>1123.0586231543373</v>
      </c>
      <c r="K3" s="2">
        <v>2556</v>
      </c>
      <c r="L3" s="16">
        <v>2943.8135383343538</v>
      </c>
      <c r="M3" s="4"/>
      <c r="N3" s="3">
        <f t="shared" ref="N3:N66" si="1">F3/G3</f>
        <v>2.1220572204023003E-2</v>
      </c>
      <c r="O3" s="4"/>
      <c r="P3" s="3">
        <f t="shared" ref="P3:P66" si="2">J3/L3</f>
        <v>0.38149787971617855</v>
      </c>
      <c r="Q3" s="3">
        <f t="shared" ref="Q3:Q66" si="3">(J3*((1/G3)^0.5-(N3/H3)^0.5)^2+AQ3)/AT3</f>
        <v>0.27918638348002695</v>
      </c>
      <c r="R3" s="4"/>
      <c r="S3" s="22">
        <f t="shared" ref="S3:S66" si="4">(H3/3.14)^0.5</f>
        <v>39.049457799543617</v>
      </c>
      <c r="T3" s="22">
        <f>(G3/3.14)^0.5</f>
        <v>53.340631135526564</v>
      </c>
      <c r="U3" s="3">
        <f>S3-X3</f>
        <v>31.279177327047449</v>
      </c>
      <c r="V3" s="3">
        <f t="shared" ref="V3:V66" si="5">T3+X3</f>
        <v>61.110911608022732</v>
      </c>
      <c r="W3" s="3">
        <f t="shared" ref="W3:W66" si="6">(1/3)*S3</f>
        <v>13.016485933181205</v>
      </c>
      <c r="X3" s="3">
        <f t="shared" si="0"/>
        <v>7.7702804724961672</v>
      </c>
      <c r="Y3" s="4"/>
      <c r="Z3" s="3">
        <f t="shared" ref="Z3:Z66" si="7">MAX(0,SIGN(W3-T3)*((W3-T3)/2)^2)</f>
        <v>0</v>
      </c>
      <c r="AA3" s="3">
        <f t="shared" ref="AA3:AA66" si="8">MAX(0,SIGN(2*S3-T3-W3)*((2*S3-T3-W3)/2)^2)</f>
        <v>34.467458182005345</v>
      </c>
      <c r="AB3" s="4"/>
      <c r="AC3" s="3">
        <f t="shared" ref="AC3:AC66" si="9">(U3^2-V3^2-(U3+X3-W3)^2)/(2*(U3+X3-W3)*V3)</f>
        <v>-1.0792240673006144</v>
      </c>
      <c r="AD3" s="3">
        <f t="shared" ref="AD3:AD66" si="10">(U3^2-V3^2+(U3+X3-W3)^2)/(2*(U3+X3-W3)*U3)</f>
        <v>-1.2762290484276089</v>
      </c>
      <c r="AE3" s="3">
        <f t="shared" ref="AE3:AE66" si="11">(U3^2-V3^2+(U3+X3-W3)^2)/(2*(U3+X3-W3))</f>
        <v>-39.919394715696207</v>
      </c>
      <c r="AF3" s="4"/>
      <c r="AG3" s="3" t="e">
        <f t="shared" ref="AG3:AG66" si="12">V3^2*ACOS(AC3)</f>
        <v>#NUM!</v>
      </c>
      <c r="AH3" s="3" t="e">
        <f t="shared" ref="AH3:AH66" si="13">U3^2*ACOS(AD3)</f>
        <v>#NUM!</v>
      </c>
      <c r="AI3" s="3" t="e">
        <f t="shared" ref="AI3:AI66" si="14">(S3-W3)*(U3^2-AE3^2)^0.5</f>
        <v>#NUM!</v>
      </c>
      <c r="AJ3" s="4"/>
      <c r="AK3" s="3">
        <v>0</v>
      </c>
      <c r="AL3" s="3" t="e">
        <f t="shared" ref="AL3:AL66" si="15">AG3-AH3+AI3</f>
        <v>#NUM!</v>
      </c>
      <c r="AM3" s="3">
        <f t="shared" ref="AM3:AM66" si="16">3.14*(V3^2-U3^2)</f>
        <v>8654.3316715830024</v>
      </c>
      <c r="AN3" s="4"/>
      <c r="AO3" s="3">
        <f>IF(X3^2&lt;=Z3,AK3,IF(X3^2&lt;=AA3,AL3,AM3))</f>
        <v>8654.3316715830024</v>
      </c>
      <c r="AP3" s="3">
        <f t="shared" ref="AP3:AP66" si="17">AO3*K3</f>
        <v>22120471.752566155</v>
      </c>
      <c r="AQ3" s="3">
        <f t="shared" ref="AQ3:AQ66" si="18">AP3/(G3*H3)</f>
        <v>0.51711694889177773</v>
      </c>
      <c r="AR3" s="14">
        <f>'FAE(a_mean)'!AQ3</f>
        <v>2.0969916201289109</v>
      </c>
      <c r="AS3" s="4"/>
      <c r="AT3" s="3">
        <f t="shared" ref="AT3:AT66" si="19">L3*((1/G3)^0.5-(1/H3)^0.5)^2+AR3</f>
        <v>2.1411252966443772</v>
      </c>
      <c r="AU3" s="4"/>
      <c r="AX3" s="23"/>
    </row>
    <row r="4" spans="1:50" s="3" customFormat="1">
      <c r="A4" s="3" t="s">
        <v>53</v>
      </c>
      <c r="B4" s="2" t="s">
        <v>17</v>
      </c>
      <c r="C4" s="3" t="s">
        <v>47</v>
      </c>
      <c r="D4" s="2">
        <v>3</v>
      </c>
      <c r="E4" s="4"/>
      <c r="F4" s="2">
        <v>344.95422354960579</v>
      </c>
      <c r="G4" s="2">
        <v>8934</v>
      </c>
      <c r="H4" s="2">
        <v>4788.0608849363807</v>
      </c>
      <c r="I4" s="4"/>
      <c r="J4" s="2">
        <v>1336.0321013184296</v>
      </c>
      <c r="K4" s="2">
        <v>2556</v>
      </c>
      <c r="L4" s="16">
        <v>2943.8135383343538</v>
      </c>
      <c r="M4" s="4"/>
      <c r="N4" s="3">
        <f t="shared" si="1"/>
        <v>3.8611397307992588E-2</v>
      </c>
      <c r="O4" s="4"/>
      <c r="P4" s="3">
        <f t="shared" si="2"/>
        <v>0.45384399654414698</v>
      </c>
      <c r="Q4" s="3">
        <f t="shared" si="3"/>
        <v>0.32279534550419903</v>
      </c>
      <c r="R4" s="4"/>
      <c r="S4" s="22">
        <f t="shared" si="4"/>
        <v>39.049457799543617</v>
      </c>
      <c r="T4" s="22">
        <f t="shared" ref="T4:T67" si="20">(G4/3.14)^0.5</f>
        <v>53.340631135526564</v>
      </c>
      <c r="U4" s="3">
        <f t="shared" ref="U4:U67" si="21">S4-X4</f>
        <v>28.568139515206411</v>
      </c>
      <c r="V4" s="3">
        <f t="shared" si="5"/>
        <v>63.82194941986377</v>
      </c>
      <c r="W4" s="3">
        <f t="shared" si="6"/>
        <v>13.016485933181205</v>
      </c>
      <c r="X4" s="3">
        <f t="shared" si="0"/>
        <v>10.481318284337208</v>
      </c>
      <c r="Y4" s="4"/>
      <c r="Z4" s="3">
        <f t="shared" si="7"/>
        <v>0</v>
      </c>
      <c r="AA4" s="3">
        <f t="shared" si="8"/>
        <v>34.467458182005345</v>
      </c>
      <c r="AB4" s="4"/>
      <c r="AC4" s="3">
        <f t="shared" si="9"/>
        <v>-1.1841340447891449</v>
      </c>
      <c r="AD4" s="3">
        <f t="shared" si="10"/>
        <v>-1.7341266210261701</v>
      </c>
      <c r="AE4" s="3">
        <f t="shared" si="11"/>
        <v>-49.540771246509102</v>
      </c>
      <c r="AF4" s="4"/>
      <c r="AG4" s="3" t="e">
        <f t="shared" si="12"/>
        <v>#NUM!</v>
      </c>
      <c r="AH4" s="3" t="e">
        <f t="shared" si="13"/>
        <v>#NUM!</v>
      </c>
      <c r="AI4" s="3" t="e">
        <f t="shared" si="14"/>
        <v>#NUM!</v>
      </c>
      <c r="AJ4" s="4"/>
      <c r="AK4" s="3">
        <v>0</v>
      </c>
      <c r="AL4" s="3" t="e">
        <f t="shared" si="15"/>
        <v>#NUM!</v>
      </c>
      <c r="AM4" s="3">
        <f t="shared" si="16"/>
        <v>10227.302265708844</v>
      </c>
      <c r="AN4" s="4"/>
      <c r="AO4" s="3">
        <f t="shared" ref="AO4:AO66" si="22">IF(X4^2&lt;=Z4,AK4,IF(X4^2&lt;=AA4,AL4,AM4))</f>
        <v>10227.302265708844</v>
      </c>
      <c r="AP4" s="3">
        <f t="shared" si="17"/>
        <v>26140984.591151804</v>
      </c>
      <c r="AQ4" s="3">
        <f t="shared" si="18"/>
        <v>0.61110569177780771</v>
      </c>
      <c r="AR4" s="14">
        <f>'FAE(a_mean)'!AQ4</f>
        <v>2.0969916201289109</v>
      </c>
      <c r="AS4" s="4"/>
      <c r="AT4" s="3">
        <f t="shared" si="19"/>
        <v>2.1411252966443772</v>
      </c>
      <c r="AU4" s="4"/>
      <c r="AX4" s="23"/>
    </row>
    <row r="5" spans="1:50" s="3" customFormat="1">
      <c r="A5" s="3" t="s">
        <v>54</v>
      </c>
      <c r="B5" s="2" t="s">
        <v>17</v>
      </c>
      <c r="C5" s="3" t="s">
        <v>47</v>
      </c>
      <c r="D5" s="2">
        <v>4</v>
      </c>
      <c r="E5" s="4"/>
      <c r="F5" s="2">
        <v>552.83639165365958</v>
      </c>
      <c r="G5" s="2">
        <v>8934</v>
      </c>
      <c r="H5" s="2">
        <v>4788.0608849363807</v>
      </c>
      <c r="I5" s="4"/>
      <c r="J5" s="2">
        <v>1516.363705245391</v>
      </c>
      <c r="K5" s="2">
        <v>2556</v>
      </c>
      <c r="L5" s="16">
        <v>2943.8135383343538</v>
      </c>
      <c r="M5" s="4"/>
      <c r="N5" s="3">
        <f t="shared" si="1"/>
        <v>6.1880052793111658E-2</v>
      </c>
      <c r="O5" s="4"/>
      <c r="P5" s="3">
        <f t="shared" si="2"/>
        <v>0.51510181793082188</v>
      </c>
      <c r="Q5" s="3">
        <f t="shared" si="3"/>
        <v>0.36510075938868236</v>
      </c>
      <c r="R5" s="4"/>
      <c r="S5" s="22">
        <f t="shared" si="4"/>
        <v>39.049457799543617</v>
      </c>
      <c r="T5" s="22">
        <f t="shared" si="20"/>
        <v>53.340631135526564</v>
      </c>
      <c r="U5" s="3">
        <f t="shared" si="21"/>
        <v>25.780601589883705</v>
      </c>
      <c r="V5" s="3">
        <f t="shared" si="5"/>
        <v>66.60948734518648</v>
      </c>
      <c r="W5" s="3">
        <f t="shared" si="6"/>
        <v>13.016485933181205</v>
      </c>
      <c r="X5" s="3">
        <f t="shared" si="0"/>
        <v>13.268856209659912</v>
      </c>
      <c r="Y5" s="4"/>
      <c r="Z5" s="3">
        <f t="shared" si="7"/>
        <v>0</v>
      </c>
      <c r="AA5" s="3">
        <f t="shared" si="8"/>
        <v>34.467458182005345</v>
      </c>
      <c r="AB5" s="4"/>
      <c r="AC5" s="3">
        <f t="shared" si="9"/>
        <v>-1.2830997388686134</v>
      </c>
      <c r="AD5" s="3">
        <f t="shared" si="10"/>
        <v>-2.3053629584710817</v>
      </c>
      <c r="AE5" s="3">
        <f t="shared" si="11"/>
        <v>-59.433643952418578</v>
      </c>
      <c r="AF5" s="4"/>
      <c r="AG5" s="3" t="e">
        <f t="shared" si="12"/>
        <v>#NUM!</v>
      </c>
      <c r="AH5" s="3" t="e">
        <f t="shared" si="13"/>
        <v>#NUM!</v>
      </c>
      <c r="AI5" s="3" t="e">
        <f t="shared" si="14"/>
        <v>#NUM!</v>
      </c>
      <c r="AJ5" s="4"/>
      <c r="AK5" s="3">
        <v>0</v>
      </c>
      <c r="AL5" s="3" t="e">
        <f t="shared" si="15"/>
        <v>#NUM!</v>
      </c>
      <c r="AM5" s="3">
        <f t="shared" si="16"/>
        <v>11844.658972204044</v>
      </c>
      <c r="AN5" s="4"/>
      <c r="AO5" s="3">
        <f t="shared" si="22"/>
        <v>11844.658972204044</v>
      </c>
      <c r="AP5" s="3">
        <f t="shared" si="17"/>
        <v>30274948.332953539</v>
      </c>
      <c r="AQ5" s="3">
        <f t="shared" si="18"/>
        <v>0.70774661069228584</v>
      </c>
      <c r="AR5" s="14">
        <f>'FAE(a_mean)'!AQ5</f>
        <v>2.0969916201289109</v>
      </c>
      <c r="AS5" s="4"/>
      <c r="AT5" s="3">
        <f t="shared" si="19"/>
        <v>2.1411252966443772</v>
      </c>
      <c r="AU5" s="4"/>
      <c r="AX5" s="23"/>
    </row>
    <row r="6" spans="1:50" s="3" customFormat="1">
      <c r="A6" s="3" t="s">
        <v>55</v>
      </c>
      <c r="B6" s="2" t="s">
        <v>17</v>
      </c>
      <c r="C6" s="3" t="s">
        <v>47</v>
      </c>
      <c r="D6" s="2">
        <v>5</v>
      </c>
      <c r="E6" s="4"/>
      <c r="F6" s="2">
        <v>766.32460441814624</v>
      </c>
      <c r="G6" s="2">
        <v>8934</v>
      </c>
      <c r="H6" s="2">
        <v>4788.0608849363807</v>
      </c>
      <c r="I6" s="4"/>
      <c r="J6" s="2">
        <v>1648.9426650951384</v>
      </c>
      <c r="K6" s="2">
        <v>2556</v>
      </c>
      <c r="L6" s="16">
        <v>2943.8135383343538</v>
      </c>
      <c r="M6" s="4"/>
      <c r="N6" s="3">
        <f t="shared" si="1"/>
        <v>8.5776203762944508E-2</v>
      </c>
      <c r="O6" s="4"/>
      <c r="P6" s="3">
        <f t="shared" si="2"/>
        <v>0.56013828444723124</v>
      </c>
      <c r="Q6" s="3">
        <f t="shared" si="3"/>
        <v>0.39968006222023139</v>
      </c>
      <c r="R6" s="4"/>
      <c r="S6" s="22">
        <f t="shared" si="4"/>
        <v>39.049457799543617</v>
      </c>
      <c r="T6" s="22">
        <f t="shared" si="20"/>
        <v>53.340631135526564</v>
      </c>
      <c r="U6" s="3">
        <f t="shared" si="21"/>
        <v>23.42728055726338</v>
      </c>
      <c r="V6" s="3">
        <f t="shared" si="5"/>
        <v>68.962808377806795</v>
      </c>
      <c r="W6" s="3">
        <f t="shared" si="6"/>
        <v>13.016485933181205</v>
      </c>
      <c r="X6" s="3">
        <f t="shared" si="0"/>
        <v>15.622177242280236</v>
      </c>
      <c r="Y6" s="4"/>
      <c r="Z6" s="3">
        <f t="shared" si="7"/>
        <v>0</v>
      </c>
      <c r="AA6" s="3">
        <f t="shared" si="8"/>
        <v>34.467458182005345</v>
      </c>
      <c r="AB6" s="4"/>
      <c r="AC6" s="3">
        <f t="shared" si="9"/>
        <v>-1.3604212250280481</v>
      </c>
      <c r="AD6" s="3">
        <f t="shared" si="10"/>
        <v>-2.8934428058203228</v>
      </c>
      <c r="AE6" s="3">
        <f t="shared" si="11"/>
        <v>-67.785496388348051</v>
      </c>
      <c r="AF6" s="4"/>
      <c r="AG6" s="3" t="e">
        <f t="shared" si="12"/>
        <v>#NUM!</v>
      </c>
      <c r="AH6" s="3" t="e">
        <f t="shared" si="13"/>
        <v>#NUM!</v>
      </c>
      <c r="AI6" s="3" t="e">
        <f t="shared" si="14"/>
        <v>#NUM!</v>
      </c>
      <c r="AJ6" s="4"/>
      <c r="AK6" s="3">
        <v>0</v>
      </c>
      <c r="AL6" s="3" t="e">
        <f t="shared" si="15"/>
        <v>#NUM!</v>
      </c>
      <c r="AM6" s="3">
        <f t="shared" si="16"/>
        <v>13210.078800242458</v>
      </c>
      <c r="AN6" s="4"/>
      <c r="AO6" s="3">
        <f t="shared" si="22"/>
        <v>13210.078800242458</v>
      </c>
      <c r="AP6" s="3">
        <f t="shared" si="17"/>
        <v>33764961.413419724</v>
      </c>
      <c r="AQ6" s="3">
        <f t="shared" si="18"/>
        <v>0.78933370051344676</v>
      </c>
      <c r="AR6" s="14">
        <f>'FAE(a_mean)'!AQ6</f>
        <v>2.0969916201289109</v>
      </c>
      <c r="AS6" s="4"/>
      <c r="AT6" s="3">
        <f t="shared" si="19"/>
        <v>2.1411252966443772</v>
      </c>
      <c r="AU6" s="4"/>
      <c r="AX6" s="23"/>
    </row>
    <row r="7" spans="1:50" s="3" customFormat="1">
      <c r="A7" s="3" t="s">
        <v>56</v>
      </c>
      <c r="B7" s="2" t="s">
        <v>17</v>
      </c>
      <c r="C7" s="3" t="s">
        <v>47</v>
      </c>
      <c r="D7" s="2">
        <v>6</v>
      </c>
      <c r="E7" s="4"/>
      <c r="F7" s="2">
        <v>1024.4187097787274</v>
      </c>
      <c r="G7" s="2">
        <v>8934</v>
      </c>
      <c r="H7" s="2">
        <v>4788.0608849363807</v>
      </c>
      <c r="I7" s="4"/>
      <c r="J7" s="2">
        <v>1772.9229621826139</v>
      </c>
      <c r="K7" s="2">
        <v>2556</v>
      </c>
      <c r="L7" s="16">
        <v>2943.8135383343538</v>
      </c>
      <c r="M7" s="4"/>
      <c r="N7" s="3">
        <f t="shared" si="1"/>
        <v>0.11466517906634513</v>
      </c>
      <c r="O7" s="4"/>
      <c r="P7" s="3">
        <f t="shared" si="2"/>
        <v>0.60225382453596421</v>
      </c>
      <c r="Q7" s="3">
        <f t="shared" si="3"/>
        <v>0.43493631760732726</v>
      </c>
      <c r="R7" s="4"/>
      <c r="S7" s="22">
        <f t="shared" si="4"/>
        <v>39.049457799543617</v>
      </c>
      <c r="T7" s="22">
        <f t="shared" si="20"/>
        <v>53.340631135526564</v>
      </c>
      <c r="U7" s="3">
        <f t="shared" si="21"/>
        <v>20.987121385202929</v>
      </c>
      <c r="V7" s="3">
        <f t="shared" si="5"/>
        <v>71.402967549867256</v>
      </c>
      <c r="W7" s="3">
        <f t="shared" si="6"/>
        <v>13.016485933181205</v>
      </c>
      <c r="X7" s="3">
        <f t="shared" si="0"/>
        <v>18.062336414340688</v>
      </c>
      <c r="Y7" s="4"/>
      <c r="Z7" s="3">
        <f t="shared" si="7"/>
        <v>0</v>
      </c>
      <c r="AA7" s="3">
        <f t="shared" si="8"/>
        <v>34.467458182005345</v>
      </c>
      <c r="AB7" s="4"/>
      <c r="AC7" s="3">
        <f t="shared" si="9"/>
        <v>-1.4352135445867216</v>
      </c>
      <c r="AD7" s="3">
        <f t="shared" si="10"/>
        <v>-3.6424973621580863</v>
      </c>
      <c r="AE7" s="3">
        <f t="shared" si="11"/>
        <v>-76.445534284893228</v>
      </c>
      <c r="AF7" s="4"/>
      <c r="AG7" s="3" t="e">
        <f t="shared" si="12"/>
        <v>#NUM!</v>
      </c>
      <c r="AH7" s="3" t="e">
        <f t="shared" si="13"/>
        <v>#NUM!</v>
      </c>
      <c r="AI7" s="3" t="e">
        <f t="shared" si="14"/>
        <v>#NUM!</v>
      </c>
      <c r="AJ7" s="4"/>
      <c r="AK7" s="3">
        <v>0</v>
      </c>
      <c r="AL7" s="3" t="e">
        <f t="shared" si="15"/>
        <v>#NUM!</v>
      </c>
      <c r="AM7" s="3">
        <f t="shared" si="16"/>
        <v>14625.882964195085</v>
      </c>
      <c r="AN7" s="4"/>
      <c r="AO7" s="3">
        <f t="shared" si="22"/>
        <v>14625.882964195085</v>
      </c>
      <c r="AP7" s="3">
        <f t="shared" si="17"/>
        <v>37383756.85648264</v>
      </c>
      <c r="AQ7" s="3">
        <f t="shared" si="18"/>
        <v>0.87393137451934011</v>
      </c>
      <c r="AR7" s="14">
        <f>'FAE(a_mean)'!AQ7</f>
        <v>2.0969916201289109</v>
      </c>
      <c r="AS7" s="4"/>
      <c r="AT7" s="3">
        <f t="shared" si="19"/>
        <v>2.1411252966443772</v>
      </c>
      <c r="AU7" s="4"/>
      <c r="AX7" s="23"/>
    </row>
    <row r="8" spans="1:50" s="3" customFormat="1">
      <c r="A8" s="3" t="s">
        <v>57</v>
      </c>
      <c r="B8" s="2" t="s">
        <v>17</v>
      </c>
      <c r="C8" s="3" t="s">
        <v>47</v>
      </c>
      <c r="D8" s="2">
        <v>7</v>
      </c>
      <c r="E8" s="4"/>
      <c r="F8" s="2">
        <v>1250.6342299211556</v>
      </c>
      <c r="G8" s="2">
        <v>8934</v>
      </c>
      <c r="H8" s="2">
        <v>4788.0608849363807</v>
      </c>
      <c r="I8" s="4"/>
      <c r="J8" s="2">
        <v>1861.8503871742259</v>
      </c>
      <c r="K8" s="2">
        <v>2556</v>
      </c>
      <c r="L8" s="16">
        <v>2943.8135383343538</v>
      </c>
      <c r="M8" s="4"/>
      <c r="N8" s="3">
        <f t="shared" si="1"/>
        <v>0.13998592231040469</v>
      </c>
      <c r="O8" s="4"/>
      <c r="P8" s="3">
        <f t="shared" si="2"/>
        <v>0.63246206423375717</v>
      </c>
      <c r="Q8" s="3">
        <f t="shared" si="3"/>
        <v>0.46211349153217218</v>
      </c>
      <c r="R8" s="4"/>
      <c r="S8" s="22">
        <f t="shared" si="4"/>
        <v>39.049457799543617</v>
      </c>
      <c r="T8" s="22">
        <f t="shared" si="20"/>
        <v>53.340631135526564</v>
      </c>
      <c r="U8" s="3">
        <f t="shared" si="21"/>
        <v>19.092224623929177</v>
      </c>
      <c r="V8" s="3">
        <f t="shared" si="5"/>
        <v>73.297864311141012</v>
      </c>
      <c r="W8" s="3">
        <f t="shared" si="6"/>
        <v>13.016485933181205</v>
      </c>
      <c r="X8" s="3">
        <f t="shared" si="0"/>
        <v>19.957233175614441</v>
      </c>
      <c r="Y8" s="4"/>
      <c r="Z8" s="3">
        <f t="shared" si="7"/>
        <v>0</v>
      </c>
      <c r="AA8" s="3">
        <f t="shared" si="8"/>
        <v>34.467458182005345</v>
      </c>
      <c r="AB8" s="4"/>
      <c r="AC8" s="3">
        <f t="shared" si="9"/>
        <v>-1.4898582410255112</v>
      </c>
      <c r="AD8" s="3">
        <f t="shared" si="10"/>
        <v>-4.3562474758923235</v>
      </c>
      <c r="AE8" s="3">
        <f t="shared" si="11"/>
        <v>-83.170455327160738</v>
      </c>
      <c r="AF8" s="4"/>
      <c r="AG8" s="3" t="e">
        <f t="shared" si="12"/>
        <v>#NUM!</v>
      </c>
      <c r="AH8" s="3" t="e">
        <f t="shared" si="13"/>
        <v>#NUM!</v>
      </c>
      <c r="AI8" s="3" t="e">
        <f t="shared" si="14"/>
        <v>#NUM!</v>
      </c>
      <c r="AJ8" s="4"/>
      <c r="AK8" s="3">
        <v>0</v>
      </c>
      <c r="AL8" s="3" t="e">
        <f t="shared" si="15"/>
        <v>#NUM!</v>
      </c>
      <c r="AM8" s="3">
        <f t="shared" si="16"/>
        <v>15725.320556459357</v>
      </c>
      <c r="AN8" s="4"/>
      <c r="AO8" s="3">
        <f t="shared" si="22"/>
        <v>15725.320556459357</v>
      </c>
      <c r="AP8" s="3">
        <f t="shared" si="17"/>
        <v>40193919.342310116</v>
      </c>
      <c r="AQ8" s="3">
        <f t="shared" si="18"/>
        <v>0.93962539166400871</v>
      </c>
      <c r="AR8" s="14">
        <f>'FAE(a_mean)'!AQ8</f>
        <v>2.0969916201289109</v>
      </c>
      <c r="AS8" s="4"/>
      <c r="AT8" s="3">
        <f t="shared" si="19"/>
        <v>2.1411252966443772</v>
      </c>
      <c r="AU8" s="4"/>
      <c r="AX8" s="23"/>
    </row>
    <row r="9" spans="1:50" s="3" customFormat="1">
      <c r="A9" s="3" t="s">
        <v>58</v>
      </c>
      <c r="B9" s="2" t="s">
        <v>17</v>
      </c>
      <c r="C9" s="3" t="s">
        <v>47</v>
      </c>
      <c r="D9" s="2">
        <v>8</v>
      </c>
      <c r="E9" s="4"/>
      <c r="F9" s="2">
        <v>1526.8503595121786</v>
      </c>
      <c r="G9" s="2">
        <v>8934</v>
      </c>
      <c r="H9" s="2">
        <v>4788.0608849363807</v>
      </c>
      <c r="I9" s="4"/>
      <c r="J9" s="2">
        <v>1954.069691457943</v>
      </c>
      <c r="K9" s="2">
        <v>2556</v>
      </c>
      <c r="L9" s="16">
        <v>2943.8135383343538</v>
      </c>
      <c r="M9" s="4"/>
      <c r="N9" s="3">
        <f t="shared" si="1"/>
        <v>0.17090333104009162</v>
      </c>
      <c r="O9" s="4"/>
      <c r="P9" s="3">
        <f t="shared" si="2"/>
        <v>0.66378854027676626</v>
      </c>
      <c r="Q9" s="3">
        <f t="shared" si="3"/>
        <v>0.49210936888843659</v>
      </c>
      <c r="R9" s="4"/>
      <c r="S9" s="22">
        <f t="shared" si="4"/>
        <v>39.049457799543617</v>
      </c>
      <c r="T9" s="22">
        <f t="shared" si="20"/>
        <v>53.340631135526564</v>
      </c>
      <c r="U9" s="3">
        <f t="shared" si="21"/>
        <v>16.998197602499008</v>
      </c>
      <c r="V9" s="3">
        <f t="shared" si="5"/>
        <v>75.391891332571177</v>
      </c>
      <c r="W9" s="3">
        <f t="shared" si="6"/>
        <v>13.016485933181205</v>
      </c>
      <c r="X9" s="3">
        <f t="shared" si="0"/>
        <v>22.051260197044609</v>
      </c>
      <c r="Y9" s="4"/>
      <c r="Z9" s="3">
        <f t="shared" si="7"/>
        <v>0</v>
      </c>
      <c r="AA9" s="3">
        <f t="shared" si="8"/>
        <v>34.467458182005345</v>
      </c>
      <c r="AB9" s="4"/>
      <c r="AC9" s="3">
        <f t="shared" si="9"/>
        <v>-1.5470503838999374</v>
      </c>
      <c r="AD9" s="3">
        <f t="shared" si="10"/>
        <v>-5.3300993835554795</v>
      </c>
      <c r="AE9" s="3">
        <f t="shared" si="11"/>
        <v>-90.602082562634195</v>
      </c>
      <c r="AF9" s="4"/>
      <c r="AG9" s="3" t="e">
        <f t="shared" si="12"/>
        <v>#NUM!</v>
      </c>
      <c r="AH9" s="3" t="e">
        <f t="shared" si="13"/>
        <v>#NUM!</v>
      </c>
      <c r="AI9" s="3" t="e">
        <f t="shared" si="14"/>
        <v>#NUM!</v>
      </c>
      <c r="AJ9" s="4"/>
      <c r="AK9" s="3">
        <v>0</v>
      </c>
      <c r="AL9" s="3" t="e">
        <f t="shared" si="15"/>
        <v>#NUM!</v>
      </c>
      <c r="AM9" s="3">
        <f t="shared" si="16"/>
        <v>16940.295468881461</v>
      </c>
      <c r="AN9" s="4"/>
      <c r="AO9" s="3">
        <f t="shared" si="22"/>
        <v>16940.295468881461</v>
      </c>
      <c r="AP9" s="3">
        <f t="shared" si="17"/>
        <v>43299395.218461014</v>
      </c>
      <c r="AQ9" s="3">
        <f t="shared" si="18"/>
        <v>1.0122230391235787</v>
      </c>
      <c r="AR9" s="14">
        <f>'FAE(a_mean)'!AQ9</f>
        <v>2.0969916201289109</v>
      </c>
      <c r="AS9" s="4"/>
      <c r="AT9" s="3">
        <f t="shared" si="19"/>
        <v>2.1411252966443772</v>
      </c>
      <c r="AU9" s="4"/>
      <c r="AX9" s="23"/>
    </row>
    <row r="10" spans="1:50" s="3" customFormat="1">
      <c r="A10" s="3" t="s">
        <v>59</v>
      </c>
      <c r="B10" s="2" t="s">
        <v>17</v>
      </c>
      <c r="C10" s="3" t="s">
        <v>47</v>
      </c>
      <c r="D10" s="2">
        <v>9</v>
      </c>
      <c r="E10" s="4"/>
      <c r="F10" s="2">
        <v>1864.0144946062223</v>
      </c>
      <c r="G10" s="2">
        <v>8934</v>
      </c>
      <c r="H10" s="2">
        <v>4788.0608849363807</v>
      </c>
      <c r="I10" s="4"/>
      <c r="J10" s="2">
        <v>2049.774854005158</v>
      </c>
      <c r="K10" s="2">
        <v>2556</v>
      </c>
      <c r="L10" s="16">
        <v>2943.8135383343538</v>
      </c>
      <c r="M10" s="4"/>
      <c r="N10" s="3">
        <f t="shared" si="1"/>
        <v>0.20864276859259259</v>
      </c>
      <c r="O10" s="4"/>
      <c r="P10" s="3">
        <f t="shared" si="2"/>
        <v>0.69629914643471136</v>
      </c>
      <c r="Q10" s="3">
        <f t="shared" si="3"/>
        <v>0.52536466015618433</v>
      </c>
      <c r="R10" s="4"/>
      <c r="S10" s="22">
        <f t="shared" si="4"/>
        <v>39.049457799543617</v>
      </c>
      <c r="T10" s="22">
        <f t="shared" si="20"/>
        <v>53.340631135526564</v>
      </c>
      <c r="U10" s="3">
        <f t="shared" si="21"/>
        <v>14.684827915939003</v>
      </c>
      <c r="V10" s="3">
        <f t="shared" si="5"/>
        <v>77.705261019131171</v>
      </c>
      <c r="W10" s="3">
        <f t="shared" si="6"/>
        <v>13.016485933181205</v>
      </c>
      <c r="X10" s="3">
        <f t="shared" si="0"/>
        <v>24.364629883604614</v>
      </c>
      <c r="Y10" s="4"/>
      <c r="Z10" s="3">
        <f t="shared" si="7"/>
        <v>0</v>
      </c>
      <c r="AA10" s="3">
        <f t="shared" si="8"/>
        <v>34.467458182005345</v>
      </c>
      <c r="AB10" s="4"/>
      <c r="AC10" s="3">
        <f t="shared" si="9"/>
        <v>-1.6066495282926361</v>
      </c>
      <c r="AD10" s="3">
        <f t="shared" si="10"/>
        <v>-6.7288598587273549</v>
      </c>
      <c r="AE10" s="3">
        <f t="shared" si="11"/>
        <v>-98.812149095880841</v>
      </c>
      <c r="AF10" s="4"/>
      <c r="AG10" s="3" t="e">
        <f t="shared" si="12"/>
        <v>#NUM!</v>
      </c>
      <c r="AH10" s="3" t="e">
        <f t="shared" si="13"/>
        <v>#NUM!</v>
      </c>
      <c r="AI10" s="3" t="e">
        <f t="shared" si="14"/>
        <v>#NUM!</v>
      </c>
      <c r="AJ10" s="4"/>
      <c r="AK10" s="3">
        <v>0</v>
      </c>
      <c r="AL10" s="3" t="e">
        <f t="shared" si="15"/>
        <v>#NUM!</v>
      </c>
      <c r="AM10" s="3">
        <f t="shared" si="16"/>
        <v>18282.535136069975</v>
      </c>
      <c r="AN10" s="4"/>
      <c r="AO10" s="3">
        <f t="shared" si="22"/>
        <v>18282.535136069975</v>
      </c>
      <c r="AP10" s="3">
        <f t="shared" si="17"/>
        <v>46730159.807794854</v>
      </c>
      <c r="AQ10" s="3">
        <f t="shared" si="18"/>
        <v>1.092425059073558</v>
      </c>
      <c r="AR10" s="14">
        <f>'FAE(a_mean)'!AQ10</f>
        <v>2.0969916201289109</v>
      </c>
      <c r="AS10" s="4"/>
      <c r="AT10" s="3">
        <f t="shared" si="19"/>
        <v>2.1411252966443772</v>
      </c>
      <c r="AU10" s="4"/>
      <c r="AX10" s="23"/>
    </row>
    <row r="11" spans="1:50" s="3" customFormat="1">
      <c r="A11" s="3" t="s">
        <v>60</v>
      </c>
      <c r="B11" s="2" t="s">
        <v>17</v>
      </c>
      <c r="C11" s="3" t="s">
        <v>47</v>
      </c>
      <c r="D11" s="2">
        <v>10</v>
      </c>
      <c r="E11" s="4"/>
      <c r="F11" s="2">
        <v>2194.7112545884806</v>
      </c>
      <c r="G11" s="2">
        <v>8934</v>
      </c>
      <c r="H11" s="2">
        <v>4788.0608849363807</v>
      </c>
      <c r="I11" s="4"/>
      <c r="J11" s="2">
        <v>2130.868855145156</v>
      </c>
      <c r="K11" s="2">
        <v>2556</v>
      </c>
      <c r="L11" s="16">
        <v>2943.8135383343538</v>
      </c>
      <c r="M11" s="4"/>
      <c r="N11" s="3">
        <f t="shared" si="1"/>
        <v>0.24565830026734728</v>
      </c>
      <c r="O11" s="4"/>
      <c r="P11" s="3">
        <f t="shared" si="2"/>
        <v>0.72384640786414345</v>
      </c>
      <c r="Q11" s="3">
        <f t="shared" si="3"/>
        <v>0.55539742528526304</v>
      </c>
      <c r="R11" s="4"/>
      <c r="S11" s="22">
        <f t="shared" si="4"/>
        <v>39.049457799543617</v>
      </c>
      <c r="T11" s="22">
        <f t="shared" si="20"/>
        <v>53.340631135526564</v>
      </c>
      <c r="U11" s="3">
        <f t="shared" si="21"/>
        <v>12.611745552644596</v>
      </c>
      <c r="V11" s="3">
        <f t="shared" si="5"/>
        <v>79.778343382425589</v>
      </c>
      <c r="W11" s="3">
        <f t="shared" si="6"/>
        <v>13.016485933181205</v>
      </c>
      <c r="X11" s="3">
        <f t="shared" si="0"/>
        <v>26.437712246899022</v>
      </c>
      <c r="Y11" s="4"/>
      <c r="Z11" s="3">
        <f t="shared" si="7"/>
        <v>0</v>
      </c>
      <c r="AA11" s="3">
        <f t="shared" si="8"/>
        <v>34.467458182005345</v>
      </c>
      <c r="AB11" s="4"/>
      <c r="AC11" s="3">
        <f t="shared" si="9"/>
        <v>-1.6571216040305512</v>
      </c>
      <c r="AD11" s="3">
        <f t="shared" si="10"/>
        <v>-8.4182989613328978</v>
      </c>
      <c r="AE11" s="3">
        <f t="shared" si="11"/>
        <v>-106.16944448642279</v>
      </c>
      <c r="AF11" s="4"/>
      <c r="AG11" s="3" t="e">
        <f t="shared" si="12"/>
        <v>#NUM!</v>
      </c>
      <c r="AH11" s="3" t="e">
        <f t="shared" si="13"/>
        <v>#NUM!</v>
      </c>
      <c r="AI11" s="3" t="e">
        <f t="shared" si="14"/>
        <v>#NUM!</v>
      </c>
      <c r="AJ11" s="4"/>
      <c r="AK11" s="3">
        <v>0</v>
      </c>
      <c r="AL11" s="3" t="e">
        <f t="shared" si="15"/>
        <v>#NUM!</v>
      </c>
      <c r="AM11" s="3">
        <f t="shared" si="16"/>
        <v>19485.357753453012</v>
      </c>
      <c r="AN11" s="4"/>
      <c r="AO11" s="3">
        <f t="shared" si="22"/>
        <v>19485.357753453012</v>
      </c>
      <c r="AP11" s="3">
        <f t="shared" si="17"/>
        <v>49804574.4178259</v>
      </c>
      <c r="AQ11" s="3">
        <f t="shared" si="18"/>
        <v>1.1642965779340511</v>
      </c>
      <c r="AR11" s="14">
        <f>'FAE(a_mean)'!AQ11</f>
        <v>2.0969916201289109</v>
      </c>
      <c r="AS11" s="4"/>
      <c r="AT11" s="3">
        <f t="shared" si="19"/>
        <v>2.1411252966443772</v>
      </c>
      <c r="AU11" s="4"/>
      <c r="AX11" s="23"/>
    </row>
    <row r="12" spans="1:50" s="3" customFormat="1">
      <c r="A12" s="3" t="s">
        <v>61</v>
      </c>
      <c r="B12" s="2" t="s">
        <v>17</v>
      </c>
      <c r="C12" s="3" t="s">
        <v>47</v>
      </c>
      <c r="D12" s="2">
        <v>11</v>
      </c>
      <c r="E12" s="4"/>
      <c r="F12" s="2">
        <v>2491.8814218590496</v>
      </c>
      <c r="G12" s="2">
        <v>8934</v>
      </c>
      <c r="H12" s="2">
        <v>4788.0608849363807</v>
      </c>
      <c r="I12" s="4"/>
      <c r="J12" s="2">
        <v>2195.7164147465915</v>
      </c>
      <c r="K12" s="2">
        <v>2556</v>
      </c>
      <c r="L12" s="16">
        <v>2943.8135383343538</v>
      </c>
      <c r="M12" s="4"/>
      <c r="N12" s="3">
        <f t="shared" si="1"/>
        <v>0.27892113519801315</v>
      </c>
      <c r="O12" s="4"/>
      <c r="P12" s="3">
        <f t="shared" si="2"/>
        <v>0.74587482738086563</v>
      </c>
      <c r="Q12" s="3">
        <f t="shared" si="3"/>
        <v>0.58074817576996607</v>
      </c>
      <c r="R12" s="4"/>
      <c r="S12" s="22">
        <f t="shared" si="4"/>
        <v>39.049457799543617</v>
      </c>
      <c r="T12" s="22">
        <f t="shared" si="20"/>
        <v>53.340631135526564</v>
      </c>
      <c r="U12" s="3">
        <f t="shared" si="21"/>
        <v>10.878678443813122</v>
      </c>
      <c r="V12" s="3">
        <f t="shared" si="5"/>
        <v>81.511410491257067</v>
      </c>
      <c r="W12" s="3">
        <f t="shared" si="6"/>
        <v>13.016485933181205</v>
      </c>
      <c r="X12" s="3">
        <f t="shared" si="0"/>
        <v>28.170779355730495</v>
      </c>
      <c r="Y12" s="4"/>
      <c r="Z12" s="3">
        <f t="shared" si="7"/>
        <v>0</v>
      </c>
      <c r="AA12" s="3">
        <f t="shared" si="8"/>
        <v>34.467458182005345</v>
      </c>
      <c r="AB12" s="4"/>
      <c r="AC12" s="3">
        <f t="shared" si="9"/>
        <v>-1.6973453028823755</v>
      </c>
      <c r="AD12" s="3">
        <f t="shared" si="10"/>
        <v>-10.324787008128562</v>
      </c>
      <c r="AE12" s="3">
        <f t="shared" si="11"/>
        <v>-112.32003786228995</v>
      </c>
      <c r="AF12" s="4"/>
      <c r="AG12" s="3" t="e">
        <f t="shared" si="12"/>
        <v>#NUM!</v>
      </c>
      <c r="AH12" s="3" t="e">
        <f t="shared" si="13"/>
        <v>#NUM!</v>
      </c>
      <c r="AI12" s="3" t="e">
        <f t="shared" si="14"/>
        <v>#NUM!</v>
      </c>
      <c r="AJ12" s="4"/>
      <c r="AK12" s="3">
        <v>0</v>
      </c>
      <c r="AL12" s="3" t="e">
        <f t="shared" si="15"/>
        <v>#NUM!</v>
      </c>
      <c r="AM12" s="3">
        <f t="shared" si="16"/>
        <v>20490.900202153629</v>
      </c>
      <c r="AN12" s="4"/>
      <c r="AO12" s="3">
        <f t="shared" si="22"/>
        <v>20490.900202153629</v>
      </c>
      <c r="AP12" s="3">
        <f t="shared" si="17"/>
        <v>52374740.916704677</v>
      </c>
      <c r="AQ12" s="3">
        <f t="shared" si="18"/>
        <v>1.224380136409239</v>
      </c>
      <c r="AR12" s="14">
        <f>'FAE(a_mean)'!AQ12</f>
        <v>2.0969916201289109</v>
      </c>
      <c r="AS12" s="4"/>
      <c r="AT12" s="3">
        <f t="shared" si="19"/>
        <v>2.1411252966443772</v>
      </c>
      <c r="AU12" s="4"/>
      <c r="AX12" s="23"/>
    </row>
    <row r="13" spans="1:50" s="3" customFormat="1">
      <c r="A13" s="3" t="s">
        <v>62</v>
      </c>
      <c r="B13" s="2" t="s">
        <v>17</v>
      </c>
      <c r="C13" s="3" t="s">
        <v>47</v>
      </c>
      <c r="D13" s="2">
        <v>12</v>
      </c>
      <c r="E13" s="4"/>
      <c r="F13" s="2">
        <v>2829.2022751468016</v>
      </c>
      <c r="G13" s="2">
        <v>8934</v>
      </c>
      <c r="H13" s="2">
        <v>4788.0608849363807</v>
      </c>
      <c r="I13" s="4"/>
      <c r="J13" s="2">
        <v>2262.1712763440505</v>
      </c>
      <c r="K13" s="2">
        <v>2556</v>
      </c>
      <c r="L13" s="16">
        <v>2943.8135383343538</v>
      </c>
      <c r="M13" s="4"/>
      <c r="N13" s="3">
        <f t="shared" si="1"/>
        <v>0.31667811452281192</v>
      </c>
      <c r="O13" s="4"/>
      <c r="P13" s="3">
        <f t="shared" si="2"/>
        <v>0.76844924003713055</v>
      </c>
      <c r="Q13" s="3">
        <f t="shared" si="3"/>
        <v>0.60806060097470882</v>
      </c>
      <c r="R13" s="4"/>
      <c r="S13" s="22">
        <f t="shared" si="4"/>
        <v>39.049457799543617</v>
      </c>
      <c r="T13" s="22">
        <f t="shared" si="20"/>
        <v>53.340631135526564</v>
      </c>
      <c r="U13" s="3">
        <f t="shared" si="21"/>
        <v>9.0324653977505989</v>
      </c>
      <c r="V13" s="3">
        <f t="shared" si="5"/>
        <v>83.357623537319583</v>
      </c>
      <c r="W13" s="3">
        <f t="shared" si="6"/>
        <v>13.016485933181205</v>
      </c>
      <c r="X13" s="3">
        <f t="shared" si="0"/>
        <v>30.016992401793019</v>
      </c>
      <c r="Y13" s="4"/>
      <c r="Z13" s="3">
        <f t="shared" si="7"/>
        <v>0</v>
      </c>
      <c r="AA13" s="3">
        <f t="shared" si="8"/>
        <v>34.467458182005345</v>
      </c>
      <c r="AB13" s="4"/>
      <c r="AC13" s="3">
        <f t="shared" si="9"/>
        <v>-1.7383551480039827</v>
      </c>
      <c r="AD13" s="3">
        <f t="shared" si="10"/>
        <v>-13.160546639317145</v>
      </c>
      <c r="AE13" s="3">
        <f t="shared" si="11"/>
        <v>-118.87218213511504</v>
      </c>
      <c r="AF13" s="4"/>
      <c r="AG13" s="3" t="e">
        <f t="shared" si="12"/>
        <v>#NUM!</v>
      </c>
      <c r="AH13" s="3" t="e">
        <f t="shared" si="13"/>
        <v>#NUM!</v>
      </c>
      <c r="AI13" s="3" t="e">
        <f t="shared" si="14"/>
        <v>#NUM!</v>
      </c>
      <c r="AJ13" s="4"/>
      <c r="AK13" s="3">
        <v>0</v>
      </c>
      <c r="AL13" s="3" t="e">
        <f t="shared" si="15"/>
        <v>#NUM!</v>
      </c>
      <c r="AM13" s="3">
        <f t="shared" si="16"/>
        <v>21562.091027771712</v>
      </c>
      <c r="AN13" s="4"/>
      <c r="AO13" s="3">
        <f t="shared" si="22"/>
        <v>21562.091027771712</v>
      </c>
      <c r="AP13" s="3">
        <f t="shared" si="17"/>
        <v>55112704.666984499</v>
      </c>
      <c r="AQ13" s="3">
        <f t="shared" si="18"/>
        <v>1.2883863419078512</v>
      </c>
      <c r="AR13" s="14">
        <f>'FAE(a_mean)'!AQ13</f>
        <v>2.0969916201289109</v>
      </c>
      <c r="AS13" s="4"/>
      <c r="AT13" s="3">
        <f t="shared" si="19"/>
        <v>2.1411252966443772</v>
      </c>
      <c r="AU13" s="4"/>
      <c r="AX13" s="23"/>
    </row>
    <row r="14" spans="1:50" s="3" customFormat="1">
      <c r="A14" s="3" t="s">
        <v>63</v>
      </c>
      <c r="B14" s="2" t="s">
        <v>17</v>
      </c>
      <c r="C14" s="3" t="s">
        <v>47</v>
      </c>
      <c r="D14" s="2">
        <v>13</v>
      </c>
      <c r="E14" s="4"/>
      <c r="F14" s="2">
        <v>3042.1469008064782</v>
      </c>
      <c r="G14" s="2">
        <v>8934</v>
      </c>
      <c r="H14" s="2">
        <v>4788.0608849363807</v>
      </c>
      <c r="I14" s="4"/>
      <c r="J14" s="2">
        <v>2300.9038821891422</v>
      </c>
      <c r="K14" s="2">
        <v>2556</v>
      </c>
      <c r="L14" s="16">
        <v>2943.8135383343538</v>
      </c>
      <c r="M14" s="4"/>
      <c r="N14" s="3">
        <f t="shared" si="1"/>
        <v>0.34051342073052143</v>
      </c>
      <c r="O14" s="4"/>
      <c r="P14" s="3">
        <f t="shared" si="2"/>
        <v>0.78160652915911999</v>
      </c>
      <c r="Q14" s="3">
        <f t="shared" si="3"/>
        <v>0.62464465896300236</v>
      </c>
      <c r="R14" s="4"/>
      <c r="S14" s="22">
        <f t="shared" si="4"/>
        <v>39.049457799543617</v>
      </c>
      <c r="T14" s="22">
        <f t="shared" si="20"/>
        <v>53.340631135526564</v>
      </c>
      <c r="U14" s="3">
        <f t="shared" si="21"/>
        <v>7.9233177784371129</v>
      </c>
      <c r="V14" s="3">
        <f t="shared" si="5"/>
        <v>84.466771156633072</v>
      </c>
      <c r="W14" s="3">
        <f t="shared" si="6"/>
        <v>13.016485933181205</v>
      </c>
      <c r="X14" s="3">
        <f t="shared" si="0"/>
        <v>31.126140021106504</v>
      </c>
      <c r="Y14" s="4"/>
      <c r="Z14" s="3">
        <f t="shared" si="7"/>
        <v>0</v>
      </c>
      <c r="AA14" s="3">
        <f t="shared" si="8"/>
        <v>34.467458182005345</v>
      </c>
      <c r="AB14" s="4"/>
      <c r="AC14" s="3">
        <f t="shared" si="9"/>
        <v>-1.762130567051027</v>
      </c>
      <c r="AD14" s="3">
        <f t="shared" si="10"/>
        <v>-15.499631710223914</v>
      </c>
      <c r="AE14" s="3">
        <f t="shared" si="11"/>
        <v>-122.80850748884477</v>
      </c>
      <c r="AF14" s="4"/>
      <c r="AG14" s="3" t="e">
        <f t="shared" si="12"/>
        <v>#NUM!</v>
      </c>
      <c r="AH14" s="3" t="e">
        <f t="shared" si="13"/>
        <v>#NUM!</v>
      </c>
      <c r="AI14" s="3" t="e">
        <f t="shared" si="14"/>
        <v>#NUM!</v>
      </c>
      <c r="AJ14" s="4"/>
      <c r="AK14" s="3">
        <v>0</v>
      </c>
      <c r="AL14" s="3" t="e">
        <f t="shared" si="15"/>
        <v>#NUM!</v>
      </c>
      <c r="AM14" s="3">
        <f t="shared" si="16"/>
        <v>22205.629300128021</v>
      </c>
      <c r="AN14" s="4"/>
      <c r="AO14" s="3">
        <f t="shared" si="22"/>
        <v>22205.629300128021</v>
      </c>
      <c r="AP14" s="3">
        <f t="shared" si="17"/>
        <v>56757588.491127223</v>
      </c>
      <c r="AQ14" s="3">
        <f t="shared" si="18"/>
        <v>1.3268392878457445</v>
      </c>
      <c r="AR14" s="14">
        <f>'FAE(a_mean)'!AQ14</f>
        <v>2.0969916201289109</v>
      </c>
      <c r="AS14" s="4"/>
      <c r="AT14" s="3">
        <f t="shared" si="19"/>
        <v>2.1411252966443772</v>
      </c>
      <c r="AU14" s="4"/>
      <c r="AX14" s="23"/>
    </row>
    <row r="15" spans="1:50" s="3" customFormat="1">
      <c r="A15" s="3" t="s">
        <v>64</v>
      </c>
      <c r="B15" s="2" t="s">
        <v>17</v>
      </c>
      <c r="C15" s="3" t="s">
        <v>47</v>
      </c>
      <c r="D15" s="2">
        <v>14</v>
      </c>
      <c r="E15" s="4"/>
      <c r="F15" s="2">
        <v>3454.0622730379773</v>
      </c>
      <c r="G15" s="2">
        <v>8934</v>
      </c>
      <c r="H15" s="2">
        <v>4788.0608849363807</v>
      </c>
      <c r="I15" s="4"/>
      <c r="J15" s="2">
        <v>2370.0179785007258</v>
      </c>
      <c r="K15" s="2">
        <v>2556</v>
      </c>
      <c r="L15" s="16">
        <v>2943.8135383343538</v>
      </c>
      <c r="M15" s="4"/>
      <c r="N15" s="3">
        <f t="shared" si="1"/>
        <v>0.38661990967517096</v>
      </c>
      <c r="O15" s="4"/>
      <c r="P15" s="3">
        <f t="shared" si="2"/>
        <v>0.80508427168988139</v>
      </c>
      <c r="Q15" s="3">
        <f t="shared" si="3"/>
        <v>0.65554261030375172</v>
      </c>
      <c r="R15" s="4"/>
      <c r="S15" s="22">
        <f t="shared" si="4"/>
        <v>39.049457799543617</v>
      </c>
      <c r="T15" s="22">
        <f t="shared" si="20"/>
        <v>53.340631135526564</v>
      </c>
      <c r="U15" s="3">
        <f t="shared" si="21"/>
        <v>5.8829109160090027</v>
      </c>
      <c r="V15" s="3">
        <f t="shared" si="5"/>
        <v>86.507178019061172</v>
      </c>
      <c r="W15" s="3">
        <f t="shared" si="6"/>
        <v>13.016485933181205</v>
      </c>
      <c r="X15" s="3">
        <f t="shared" si="0"/>
        <v>33.166546883534615</v>
      </c>
      <c r="Y15" s="4"/>
      <c r="Z15" s="3">
        <f t="shared" si="7"/>
        <v>0</v>
      </c>
      <c r="AA15" s="3">
        <f t="shared" si="8"/>
        <v>34.467458182005345</v>
      </c>
      <c r="AB15" s="4"/>
      <c r="AC15" s="3">
        <f t="shared" si="9"/>
        <v>-1.8042758315829504</v>
      </c>
      <c r="AD15" s="3">
        <f t="shared" si="10"/>
        <v>-22.106375661404712</v>
      </c>
      <c r="AE15" s="3">
        <f t="shared" si="11"/>
        <v>-130.0498386918735</v>
      </c>
      <c r="AF15" s="4"/>
      <c r="AG15" s="3" t="e">
        <f t="shared" si="12"/>
        <v>#NUM!</v>
      </c>
      <c r="AH15" s="3" t="e">
        <f t="shared" si="13"/>
        <v>#NUM!</v>
      </c>
      <c r="AI15" s="3" t="e">
        <f t="shared" si="14"/>
        <v>#NUM!</v>
      </c>
      <c r="AJ15" s="4"/>
      <c r="AK15" s="3">
        <v>0</v>
      </c>
      <c r="AL15" s="3" t="e">
        <f t="shared" si="15"/>
        <v>#NUM!</v>
      </c>
      <c r="AM15" s="3">
        <f t="shared" si="16"/>
        <v>23389.493273044147</v>
      </c>
      <c r="AN15" s="4"/>
      <c r="AO15" s="3">
        <f t="shared" si="22"/>
        <v>23389.493273044147</v>
      </c>
      <c r="AP15" s="3">
        <f t="shared" si="17"/>
        <v>59783544.805900842</v>
      </c>
      <c r="AQ15" s="3">
        <f t="shared" si="18"/>
        <v>1.3975779825028336</v>
      </c>
      <c r="AR15" s="14">
        <f>'FAE(a_mean)'!AQ15</f>
        <v>2.0969916201289109</v>
      </c>
      <c r="AS15" s="4"/>
      <c r="AT15" s="3">
        <f t="shared" si="19"/>
        <v>2.1411252966443772</v>
      </c>
      <c r="AU15" s="4"/>
      <c r="AX15" s="23"/>
    </row>
    <row r="16" spans="1:50" s="3" customFormat="1">
      <c r="A16" s="3" t="s">
        <v>65</v>
      </c>
      <c r="B16" s="2" t="s">
        <v>17</v>
      </c>
      <c r="C16" s="3" t="s">
        <v>47</v>
      </c>
      <c r="D16" s="2">
        <v>15</v>
      </c>
      <c r="E16" s="4"/>
      <c r="F16" s="2">
        <v>3782.0627547375557</v>
      </c>
      <c r="G16" s="2">
        <v>8934</v>
      </c>
      <c r="H16" s="2">
        <v>4788.0608849363807</v>
      </c>
      <c r="I16" s="4"/>
      <c r="J16" s="2">
        <v>2420.4518467600096</v>
      </c>
      <c r="K16" s="2">
        <v>2556</v>
      </c>
      <c r="L16" s="16">
        <v>2943.8135383343538</v>
      </c>
      <c r="M16" s="4"/>
      <c r="N16" s="3">
        <f t="shared" si="1"/>
        <v>0.42333364167646692</v>
      </c>
      <c r="O16" s="4"/>
      <c r="P16" s="3">
        <f t="shared" si="2"/>
        <v>0.8222164261563697</v>
      </c>
      <c r="Q16" s="3">
        <f t="shared" si="3"/>
        <v>0.6792165639315455</v>
      </c>
      <c r="R16" s="4"/>
      <c r="S16" s="22">
        <f t="shared" si="4"/>
        <v>39.049457799543617</v>
      </c>
      <c r="T16" s="22">
        <f t="shared" si="20"/>
        <v>53.340631135526564</v>
      </c>
      <c r="U16" s="3">
        <f t="shared" si="21"/>
        <v>4.3438590536449482</v>
      </c>
      <c r="V16" s="3">
        <f t="shared" si="5"/>
        <v>88.046229881425234</v>
      </c>
      <c r="W16" s="3">
        <f t="shared" si="6"/>
        <v>13.016485933181205</v>
      </c>
      <c r="X16" s="3">
        <f t="shared" si="0"/>
        <v>34.705598745898669</v>
      </c>
      <c r="Y16" s="4"/>
      <c r="Z16" s="3">
        <f t="shared" si="7"/>
        <v>0</v>
      </c>
      <c r="AA16" s="3">
        <f t="shared" si="8"/>
        <v>34.467458182005345</v>
      </c>
      <c r="AB16" s="4"/>
      <c r="AC16" s="3">
        <f t="shared" si="9"/>
        <v>-1.8347730613753568</v>
      </c>
      <c r="AD16" s="3">
        <f t="shared" si="10"/>
        <v>-31.196196101719753</v>
      </c>
      <c r="AE16" s="3">
        <f t="shared" si="11"/>
        <v>-135.5118788757386</v>
      </c>
      <c r="AF16" s="4"/>
      <c r="AG16" s="3" t="e">
        <f t="shared" si="12"/>
        <v>#NUM!</v>
      </c>
      <c r="AH16" s="3" t="e">
        <f t="shared" si="13"/>
        <v>#NUM!</v>
      </c>
      <c r="AI16" s="3" t="e">
        <f t="shared" si="14"/>
        <v>#NUM!</v>
      </c>
      <c r="AJ16" s="4"/>
      <c r="AK16" s="3">
        <v>0</v>
      </c>
      <c r="AL16" s="3" t="e">
        <f t="shared" si="15"/>
        <v>#NUM!</v>
      </c>
      <c r="AM16" s="3">
        <f t="shared" si="16"/>
        <v>24282.466182444212</v>
      </c>
      <c r="AN16" s="4"/>
      <c r="AO16" s="3">
        <f t="shared" si="22"/>
        <v>24282.466182444212</v>
      </c>
      <c r="AP16" s="3">
        <f t="shared" si="17"/>
        <v>62065983.562327407</v>
      </c>
      <c r="AQ16" s="3">
        <f t="shared" si="18"/>
        <v>1.4509352426443911</v>
      </c>
      <c r="AR16" s="14">
        <f>'FAE(a_mean)'!AQ16</f>
        <v>2.0969916201289109</v>
      </c>
      <c r="AS16" s="4"/>
      <c r="AT16" s="3">
        <f t="shared" si="19"/>
        <v>2.1411252966443772</v>
      </c>
      <c r="AU16" s="4"/>
      <c r="AX16" s="23"/>
    </row>
    <row r="17" spans="1:50" s="3" customFormat="1">
      <c r="A17" s="3" t="s">
        <v>66</v>
      </c>
      <c r="B17" s="2" t="s">
        <v>17</v>
      </c>
      <c r="C17" s="3" t="s">
        <v>47</v>
      </c>
      <c r="D17" s="2">
        <v>16</v>
      </c>
      <c r="E17" s="4"/>
      <c r="F17" s="2">
        <v>4066.7260128594812</v>
      </c>
      <c r="G17" s="2">
        <v>8934</v>
      </c>
      <c r="H17" s="2">
        <v>4788.0608849363807</v>
      </c>
      <c r="I17" s="4"/>
      <c r="J17" s="2">
        <v>2461.4409406902805</v>
      </c>
      <c r="K17" s="2">
        <v>2556</v>
      </c>
      <c r="L17" s="16">
        <v>2943.8135383343538</v>
      </c>
      <c r="M17" s="4"/>
      <c r="N17" s="3">
        <f t="shared" si="1"/>
        <v>0.45519655393546915</v>
      </c>
      <c r="O17" s="4"/>
      <c r="P17" s="3">
        <f t="shared" si="2"/>
        <v>0.83614023396434078</v>
      </c>
      <c r="Q17" s="3">
        <f t="shared" si="3"/>
        <v>0.69920612668893778</v>
      </c>
      <c r="R17" s="4"/>
      <c r="S17" s="22">
        <f t="shared" si="4"/>
        <v>39.049457799543617</v>
      </c>
      <c r="T17" s="22">
        <f t="shared" si="20"/>
        <v>53.340631135526564</v>
      </c>
      <c r="U17" s="3">
        <f t="shared" si="21"/>
        <v>3.0614643449873427</v>
      </c>
      <c r="V17" s="3">
        <f t="shared" si="5"/>
        <v>89.328624590082839</v>
      </c>
      <c r="W17" s="3">
        <f t="shared" si="6"/>
        <v>13.016485933181205</v>
      </c>
      <c r="X17" s="3">
        <f t="shared" si="0"/>
        <v>35.987993454556275</v>
      </c>
      <c r="Y17" s="4"/>
      <c r="Z17" s="3">
        <f t="shared" si="7"/>
        <v>0</v>
      </c>
      <c r="AA17" s="3">
        <f t="shared" si="8"/>
        <v>34.467458182005345</v>
      </c>
      <c r="AB17" s="4"/>
      <c r="AC17" s="3">
        <f t="shared" si="9"/>
        <v>-1.8593818566097235</v>
      </c>
      <c r="AD17" s="3">
        <f t="shared" si="10"/>
        <v>-45.75034564804573</v>
      </c>
      <c r="AE17" s="3">
        <f t="shared" si="11"/>
        <v>-140.06305197233883</v>
      </c>
      <c r="AF17" s="4"/>
      <c r="AG17" s="3" t="e">
        <f t="shared" si="12"/>
        <v>#NUM!</v>
      </c>
      <c r="AH17" s="3" t="e">
        <f t="shared" si="13"/>
        <v>#NUM!</v>
      </c>
      <c r="AI17" s="3" t="e">
        <f t="shared" si="14"/>
        <v>#NUM!</v>
      </c>
      <c r="AJ17" s="4"/>
      <c r="AK17" s="3">
        <v>0</v>
      </c>
      <c r="AL17" s="3" t="e">
        <f t="shared" si="15"/>
        <v>#NUM!</v>
      </c>
      <c r="AM17" s="3">
        <f t="shared" si="16"/>
        <v>25026.524106671819</v>
      </c>
      <c r="AN17" s="4"/>
      <c r="AO17" s="3">
        <f t="shared" si="22"/>
        <v>25026.524106671819</v>
      </c>
      <c r="AP17" s="3">
        <f t="shared" si="17"/>
        <v>63967795.616653167</v>
      </c>
      <c r="AQ17" s="3">
        <f t="shared" si="18"/>
        <v>1.4953944774156591</v>
      </c>
      <c r="AR17" s="14">
        <f>'FAE(a_mean)'!AQ17</f>
        <v>2.0969916201289109</v>
      </c>
      <c r="AS17" s="4"/>
      <c r="AT17" s="3">
        <f t="shared" si="19"/>
        <v>2.1411252966443772</v>
      </c>
      <c r="AU17" s="4"/>
      <c r="AX17" s="23"/>
    </row>
    <row r="18" spans="1:50" s="3" customFormat="1">
      <c r="A18" s="3" t="s">
        <v>67</v>
      </c>
      <c r="B18" s="2" t="s">
        <v>17</v>
      </c>
      <c r="C18" s="3" t="s">
        <v>47</v>
      </c>
      <c r="D18" s="2">
        <v>17</v>
      </c>
      <c r="E18" s="4"/>
      <c r="F18" s="2">
        <v>4452.768597115798</v>
      </c>
      <c r="G18" s="2">
        <v>8934</v>
      </c>
      <c r="H18" s="2">
        <v>4788.0608849363807</v>
      </c>
      <c r="I18" s="4"/>
      <c r="J18" s="2">
        <v>2513.4798989325855</v>
      </c>
      <c r="K18" s="2">
        <v>2556</v>
      </c>
      <c r="L18" s="16">
        <v>2943.8135383343538</v>
      </c>
      <c r="M18" s="4"/>
      <c r="N18" s="3">
        <f t="shared" si="1"/>
        <v>0.49840705138972441</v>
      </c>
      <c r="O18" s="4"/>
      <c r="P18" s="3">
        <f t="shared" si="2"/>
        <v>0.85381763015966816</v>
      </c>
      <c r="Q18" s="3">
        <f t="shared" si="3"/>
        <v>0.72561295363650025</v>
      </c>
      <c r="R18" s="4"/>
      <c r="S18" s="22">
        <f t="shared" si="4"/>
        <v>39.049457799543617</v>
      </c>
      <c r="T18" s="22">
        <f t="shared" si="20"/>
        <v>53.340631135526564</v>
      </c>
      <c r="U18" s="3">
        <f t="shared" si="21"/>
        <v>1.3920658152865784</v>
      </c>
      <c r="V18" s="3">
        <f t="shared" si="5"/>
        <v>90.998023119783596</v>
      </c>
      <c r="W18" s="3">
        <f t="shared" si="6"/>
        <v>13.016485933181205</v>
      </c>
      <c r="X18" s="3">
        <f t="shared" si="0"/>
        <v>37.657391984257039</v>
      </c>
      <c r="Y18" s="4"/>
      <c r="Z18" s="3">
        <f t="shared" si="7"/>
        <v>0</v>
      </c>
      <c r="AA18" s="3">
        <f t="shared" si="8"/>
        <v>34.467458182005345</v>
      </c>
      <c r="AB18" s="4"/>
      <c r="AC18" s="3">
        <f t="shared" si="9"/>
        <v>-1.8903779862440777</v>
      </c>
      <c r="AD18" s="3">
        <f t="shared" si="10"/>
        <v>-104.87125409437078</v>
      </c>
      <c r="AE18" s="3">
        <f t="shared" si="11"/>
        <v>-145.98768783100616</v>
      </c>
      <c r="AF18" s="4"/>
      <c r="AG18" s="3" t="e">
        <f t="shared" si="12"/>
        <v>#NUM!</v>
      </c>
      <c r="AH18" s="3" t="e">
        <f t="shared" si="13"/>
        <v>#NUM!</v>
      </c>
      <c r="AI18" s="3" t="e">
        <f t="shared" si="14"/>
        <v>#NUM!</v>
      </c>
      <c r="AJ18" s="4"/>
      <c r="AK18" s="3">
        <v>0</v>
      </c>
      <c r="AL18" s="3" t="e">
        <f t="shared" si="15"/>
        <v>#NUM!</v>
      </c>
      <c r="AM18" s="3">
        <f t="shared" si="16"/>
        <v>25995.125424450183</v>
      </c>
      <c r="AN18" s="4"/>
      <c r="AO18" s="3">
        <f t="shared" si="22"/>
        <v>25995.125424450183</v>
      </c>
      <c r="AP18" s="3">
        <f t="shared" si="17"/>
        <v>66443540.584894672</v>
      </c>
      <c r="AQ18" s="3">
        <f t="shared" si="18"/>
        <v>1.5532707152523455</v>
      </c>
      <c r="AR18" s="14">
        <f>'FAE(a_mean)'!AQ18</f>
        <v>2.0969916201289109</v>
      </c>
      <c r="AS18" s="4"/>
      <c r="AT18" s="3">
        <f t="shared" si="19"/>
        <v>2.1411252966443772</v>
      </c>
      <c r="AU18" s="4"/>
      <c r="AX18" s="23"/>
    </row>
    <row r="19" spans="1:50" s="3" customFormat="1">
      <c r="A19" s="3" t="s">
        <v>68</v>
      </c>
      <c r="B19" s="2" t="s">
        <v>17</v>
      </c>
      <c r="C19" s="3" t="s">
        <v>47</v>
      </c>
      <c r="D19" s="2">
        <v>18</v>
      </c>
      <c r="E19" s="4"/>
      <c r="F19" s="2">
        <v>4788.0608849363807</v>
      </c>
      <c r="G19" s="2">
        <v>8934</v>
      </c>
      <c r="H19" s="2">
        <v>4788.0608849363807</v>
      </c>
      <c r="I19" s="4"/>
      <c r="J19" s="2">
        <v>2555.7981648765144</v>
      </c>
      <c r="K19" s="2">
        <v>2556</v>
      </c>
      <c r="L19" s="16">
        <v>2943.8135383343538</v>
      </c>
      <c r="M19" s="4"/>
      <c r="N19" s="3">
        <f t="shared" si="1"/>
        <v>0.53593696943545788</v>
      </c>
      <c r="O19" s="4"/>
      <c r="P19" s="3">
        <f t="shared" si="2"/>
        <v>0.86819295162376919</v>
      </c>
      <c r="Q19" s="3">
        <f t="shared" si="3"/>
        <v>0.74798617855098137</v>
      </c>
      <c r="R19" s="4"/>
      <c r="S19" s="22">
        <f t="shared" si="4"/>
        <v>39.049457799543617</v>
      </c>
      <c r="T19" s="22">
        <f t="shared" si="20"/>
        <v>53.340631135526564</v>
      </c>
      <c r="U19" s="3">
        <f t="shared" si="21"/>
        <v>0</v>
      </c>
      <c r="V19" s="3">
        <f t="shared" si="5"/>
        <v>92.390088935070182</v>
      </c>
      <c r="W19" s="3">
        <f t="shared" si="6"/>
        <v>13.016485933181205</v>
      </c>
      <c r="X19" s="3">
        <f t="shared" si="0"/>
        <v>39.049457799543617</v>
      </c>
      <c r="Y19" s="4"/>
      <c r="Z19" s="3">
        <f t="shared" si="7"/>
        <v>0</v>
      </c>
      <c r="AA19" s="3">
        <f t="shared" si="8"/>
        <v>34.467458182005345</v>
      </c>
      <c r="AB19" s="4"/>
      <c r="AC19" s="3">
        <f t="shared" si="9"/>
        <v>-1.9153683439506306</v>
      </c>
      <c r="AD19" s="3" t="e">
        <f t="shared" si="10"/>
        <v>#DIV/0!</v>
      </c>
      <c r="AE19" s="3">
        <f t="shared" si="11"/>
        <v>-150.92807977465444</v>
      </c>
      <c r="AF19" s="4"/>
      <c r="AG19" s="3" t="e">
        <f t="shared" si="12"/>
        <v>#NUM!</v>
      </c>
      <c r="AH19" s="3" t="e">
        <f t="shared" si="13"/>
        <v>#DIV/0!</v>
      </c>
      <c r="AI19" s="3" t="e">
        <f t="shared" si="14"/>
        <v>#NUM!</v>
      </c>
      <c r="AJ19" s="4"/>
      <c r="AK19" s="3">
        <v>0</v>
      </c>
      <c r="AL19" s="3" t="e">
        <f t="shared" si="15"/>
        <v>#NUM!</v>
      </c>
      <c r="AM19" s="3">
        <f t="shared" si="16"/>
        <v>26802.815594970762</v>
      </c>
      <c r="AN19" s="4"/>
      <c r="AO19" s="3">
        <f t="shared" si="22"/>
        <v>26802.815594970762</v>
      </c>
      <c r="AP19" s="3">
        <f t="shared" si="17"/>
        <v>68507996.660745263</v>
      </c>
      <c r="AQ19" s="3">
        <f t="shared" si="18"/>
        <v>1.6015321284358641</v>
      </c>
      <c r="AR19" s="14">
        <f>'FAE(a_mean)'!AQ19</f>
        <v>2.0969916201289109</v>
      </c>
      <c r="AS19" s="4"/>
      <c r="AT19" s="3">
        <f t="shared" si="19"/>
        <v>2.1411252966443772</v>
      </c>
      <c r="AU19" s="4"/>
      <c r="AX19" s="23"/>
    </row>
    <row r="20" spans="1:50">
      <c r="A20" s="7" t="s">
        <v>69</v>
      </c>
      <c r="B20" s="8" t="s">
        <v>18</v>
      </c>
      <c r="C20" s="7" t="s">
        <v>47</v>
      </c>
      <c r="D20" s="8">
        <v>1</v>
      </c>
      <c r="E20" s="4"/>
      <c r="F20" s="8">
        <v>6.8801361757874604</v>
      </c>
      <c r="G20" s="8">
        <v>35.8386</v>
      </c>
      <c r="H20" s="8">
        <v>219.15696324236652</v>
      </c>
      <c r="I20" s="4"/>
      <c r="J20" s="8">
        <v>77.244193205322887</v>
      </c>
      <c r="K20" s="8">
        <v>1276</v>
      </c>
      <c r="L20" s="17">
        <v>344.25774833612195</v>
      </c>
      <c r="M20" s="4"/>
      <c r="N20" s="7">
        <f t="shared" si="1"/>
        <v>0.19197558430818895</v>
      </c>
      <c r="O20" s="4"/>
      <c r="P20" s="7">
        <f t="shared" si="2"/>
        <v>0.22437895320776977</v>
      </c>
      <c r="Q20" s="7">
        <f t="shared" si="3"/>
        <v>0.32775658777955913</v>
      </c>
      <c r="R20" s="4"/>
      <c r="S20" s="12">
        <f t="shared" si="4"/>
        <v>8.3543528309309263</v>
      </c>
      <c r="T20" s="12">
        <f t="shared" si="20"/>
        <v>3.3783970872265581</v>
      </c>
      <c r="U20" s="7">
        <f t="shared" si="21"/>
        <v>6.8741075233440556</v>
      </c>
      <c r="V20" s="7">
        <f t="shared" si="5"/>
        <v>4.8586423948134287</v>
      </c>
      <c r="W20" s="7">
        <f t="shared" si="6"/>
        <v>2.7847842769769753</v>
      </c>
      <c r="X20" s="7">
        <f t="shared" si="0"/>
        <v>1.4802453075868707</v>
      </c>
      <c r="Y20" s="4"/>
      <c r="Z20" s="7">
        <f t="shared" si="7"/>
        <v>0</v>
      </c>
      <c r="AA20" s="7">
        <f t="shared" si="8"/>
        <v>27.802020678125498</v>
      </c>
      <c r="AB20" s="4"/>
      <c r="AC20" s="7">
        <f t="shared" si="9"/>
        <v>-0.13623425545991527</v>
      </c>
      <c r="AD20" s="7">
        <f t="shared" si="10"/>
        <v>0.71393340998587274</v>
      </c>
      <c r="AE20" s="7">
        <f t="shared" si="11"/>
        <v>4.9076550247505644</v>
      </c>
      <c r="AF20" s="4"/>
      <c r="AG20" s="7">
        <f t="shared" si="12"/>
        <v>40.306888899872725</v>
      </c>
      <c r="AH20" s="7">
        <f t="shared" si="13"/>
        <v>36.654268151472706</v>
      </c>
      <c r="AI20" s="7">
        <f t="shared" si="14"/>
        <v>26.808247031788024</v>
      </c>
      <c r="AJ20" s="4"/>
      <c r="AK20" s="7">
        <v>0</v>
      </c>
      <c r="AL20" s="7">
        <f t="shared" si="15"/>
        <v>30.460867780188043</v>
      </c>
      <c r="AM20" s="7">
        <f t="shared" si="16"/>
        <v>-74.25141773050531</v>
      </c>
      <c r="AN20" s="4"/>
      <c r="AO20" s="7">
        <f t="shared" si="22"/>
        <v>30.460867780188043</v>
      </c>
      <c r="AP20" s="7">
        <f t="shared" si="17"/>
        <v>38868.067287519945</v>
      </c>
      <c r="AQ20" s="7">
        <f t="shared" si="18"/>
        <v>4.9486488269675695</v>
      </c>
      <c r="AR20" s="15">
        <f>'FAE(a_mean)'!AQ20</f>
        <v>16.14301496421729</v>
      </c>
      <c r="AS20" s="4"/>
      <c r="AT20" s="7">
        <f t="shared" si="19"/>
        <v>19.550704966224416</v>
      </c>
      <c r="AU20" s="4"/>
      <c r="AX20" s="21"/>
    </row>
    <row r="21" spans="1:50">
      <c r="A21" s="7" t="s">
        <v>70</v>
      </c>
      <c r="B21" s="8" t="s">
        <v>18</v>
      </c>
      <c r="C21" s="7" t="s">
        <v>47</v>
      </c>
      <c r="D21" s="8">
        <v>2</v>
      </c>
      <c r="E21" s="4"/>
      <c r="F21" s="8">
        <v>19.319601391961232</v>
      </c>
      <c r="G21" s="8">
        <v>35.8386</v>
      </c>
      <c r="H21" s="8">
        <v>219.15696324236652</v>
      </c>
      <c r="I21" s="4"/>
      <c r="J21" s="8">
        <v>221.41913554144895</v>
      </c>
      <c r="K21" s="8">
        <v>1276</v>
      </c>
      <c r="L21" s="17">
        <v>344.25774833612195</v>
      </c>
      <c r="M21" s="4"/>
      <c r="N21" s="7">
        <f t="shared" si="1"/>
        <v>0.53907243564093554</v>
      </c>
      <c r="O21" s="4"/>
      <c r="P21" s="7">
        <f t="shared" si="2"/>
        <v>0.64317836450049215</v>
      </c>
      <c r="Q21" s="7">
        <f t="shared" si="3"/>
        <v>0.67577828967985176</v>
      </c>
      <c r="R21" s="4"/>
      <c r="S21" s="12">
        <f t="shared" si="4"/>
        <v>8.3543528309309263</v>
      </c>
      <c r="T21" s="12">
        <f t="shared" si="20"/>
        <v>3.3783970872265581</v>
      </c>
      <c r="U21" s="7">
        <f t="shared" si="21"/>
        <v>5.8738812433486496</v>
      </c>
      <c r="V21" s="7">
        <f t="shared" si="5"/>
        <v>5.8588686748088348</v>
      </c>
      <c r="W21" s="7">
        <f t="shared" si="6"/>
        <v>2.7847842769769753</v>
      </c>
      <c r="X21" s="7">
        <f t="shared" si="0"/>
        <v>2.4804715875822767</v>
      </c>
      <c r="Y21" s="4"/>
      <c r="Z21" s="7">
        <f t="shared" si="7"/>
        <v>0</v>
      </c>
      <c r="AA21" s="7">
        <f t="shared" si="8"/>
        <v>27.802020678125498</v>
      </c>
      <c r="AB21" s="4"/>
      <c r="AC21" s="7">
        <f t="shared" si="9"/>
        <v>-0.47261200605542142</v>
      </c>
      <c r="AD21" s="7">
        <f t="shared" si="10"/>
        <v>0.47678813382694191</v>
      </c>
      <c r="AE21" s="7">
        <f t="shared" si="11"/>
        <v>2.8005968763372797</v>
      </c>
      <c r="AF21" s="4"/>
      <c r="AG21" s="7">
        <f t="shared" si="12"/>
        <v>70.816914394987833</v>
      </c>
      <c r="AH21" s="7">
        <f t="shared" si="13"/>
        <v>37.048735484155067</v>
      </c>
      <c r="AI21" s="7">
        <f t="shared" si="14"/>
        <v>28.757068059149923</v>
      </c>
      <c r="AJ21" s="4"/>
      <c r="AK21" s="7">
        <v>0</v>
      </c>
      <c r="AL21" s="7">
        <f t="shared" si="15"/>
        <v>62.525246969982689</v>
      </c>
      <c r="AM21" s="7">
        <f t="shared" si="16"/>
        <v>-0.55307555664349184</v>
      </c>
      <c r="AN21" s="4"/>
      <c r="AO21" s="7">
        <f t="shared" si="22"/>
        <v>62.525246969982689</v>
      </c>
      <c r="AP21" s="7">
        <f t="shared" si="17"/>
        <v>79782.215133697915</v>
      </c>
      <c r="AQ21" s="7">
        <f t="shared" si="18"/>
        <v>10.157802867162843</v>
      </c>
      <c r="AR21" s="15">
        <f>'FAE(a_mean)'!AQ21</f>
        <v>16.14301496421729</v>
      </c>
      <c r="AS21" s="4"/>
      <c r="AT21" s="7">
        <f t="shared" si="19"/>
        <v>19.550704966224416</v>
      </c>
      <c r="AU21" s="4"/>
      <c r="AX21" s="21"/>
    </row>
    <row r="22" spans="1:50">
      <c r="A22" s="7" t="s">
        <v>71</v>
      </c>
      <c r="B22" s="8" t="s">
        <v>18</v>
      </c>
      <c r="C22" s="7" t="s">
        <v>47</v>
      </c>
      <c r="D22" s="8">
        <v>3</v>
      </c>
      <c r="E22" s="4"/>
      <c r="F22" s="8">
        <v>35.778760682331772</v>
      </c>
      <c r="G22" s="8">
        <v>35.8386</v>
      </c>
      <c r="H22" s="8">
        <v>219.15696324236652</v>
      </c>
      <c r="I22" s="4"/>
      <c r="J22" s="8">
        <v>343.84158518230282</v>
      </c>
      <c r="K22" s="8">
        <v>1276</v>
      </c>
      <c r="L22" s="17">
        <v>344.25774833612195</v>
      </c>
      <c r="M22" s="4"/>
      <c r="N22" s="7">
        <f t="shared" si="1"/>
        <v>0.9983303109589039</v>
      </c>
      <c r="O22" s="4"/>
      <c r="P22" s="7">
        <f t="shared" si="2"/>
        <v>0.99879112915880464</v>
      </c>
      <c r="Q22" s="7">
        <f t="shared" si="3"/>
        <v>0.99892457630260734</v>
      </c>
      <c r="R22" s="4"/>
      <c r="S22" s="12">
        <f t="shared" si="4"/>
        <v>8.3543528309309263</v>
      </c>
      <c r="T22" s="12">
        <f t="shared" si="20"/>
        <v>3.3783970872265581</v>
      </c>
      <c r="U22" s="7">
        <f t="shared" si="21"/>
        <v>4.9787773582976689</v>
      </c>
      <c r="V22" s="7">
        <f t="shared" si="5"/>
        <v>6.7539725598598155</v>
      </c>
      <c r="W22" s="7">
        <f t="shared" si="6"/>
        <v>2.7847842769769753</v>
      </c>
      <c r="X22" s="7">
        <f t="shared" si="0"/>
        <v>3.3755754726332574</v>
      </c>
      <c r="Y22" s="4"/>
      <c r="Z22" s="7">
        <f t="shared" si="7"/>
        <v>0</v>
      </c>
      <c r="AA22" s="7">
        <f t="shared" si="8"/>
        <v>27.802020678125498</v>
      </c>
      <c r="AB22" s="4"/>
      <c r="AC22" s="7">
        <f t="shared" si="9"/>
        <v>-0.68916195548355463</v>
      </c>
      <c r="AD22" s="7">
        <f t="shared" si="10"/>
        <v>0.18377757257889157</v>
      </c>
      <c r="AE22" s="7">
        <f t="shared" si="11"/>
        <v>0.91498761731869183</v>
      </c>
      <c r="AF22" s="4"/>
      <c r="AG22" s="7">
        <f t="shared" si="12"/>
        <v>106.33708244005444</v>
      </c>
      <c r="AH22" s="7">
        <f t="shared" si="13"/>
        <v>34.355690625218102</v>
      </c>
      <c r="AI22" s="7">
        <f t="shared" si="14"/>
        <v>27.257346529710624</v>
      </c>
      <c r="AJ22" s="4"/>
      <c r="AK22" s="7">
        <v>0</v>
      </c>
      <c r="AL22" s="7">
        <f t="shared" si="15"/>
        <v>99.23873834454696</v>
      </c>
      <c r="AM22" s="7">
        <f t="shared" si="16"/>
        <v>65.399673057343364</v>
      </c>
      <c r="AN22" s="4"/>
      <c r="AO22" s="7">
        <f t="shared" si="22"/>
        <v>99.23873834454696</v>
      </c>
      <c r="AP22" s="7">
        <f t="shared" si="17"/>
        <v>126628.63012764193</v>
      </c>
      <c r="AQ22" s="7">
        <f t="shared" si="18"/>
        <v>16.122248047637601</v>
      </c>
      <c r="AR22" s="15">
        <f>'FAE(a_mean)'!AQ22</f>
        <v>16.14301496421729</v>
      </c>
      <c r="AS22" s="4"/>
      <c r="AT22" s="7">
        <f t="shared" si="19"/>
        <v>19.550704966224416</v>
      </c>
      <c r="AU22" s="4"/>
      <c r="AX22" s="21"/>
    </row>
    <row r="23" spans="1:50">
      <c r="A23" s="7" t="s">
        <v>72</v>
      </c>
      <c r="B23" s="8" t="s">
        <v>18</v>
      </c>
      <c r="C23" s="7" t="s">
        <v>47</v>
      </c>
      <c r="D23" s="8">
        <v>4</v>
      </c>
      <c r="E23" s="4"/>
      <c r="F23" s="8">
        <v>56.286526621148298</v>
      </c>
      <c r="G23" s="8">
        <v>35.8386</v>
      </c>
      <c r="H23" s="8">
        <v>219.15696324236652</v>
      </c>
      <c r="I23" s="4"/>
      <c r="J23" s="8">
        <v>483.4460144005667</v>
      </c>
      <c r="K23" s="8">
        <v>1276</v>
      </c>
      <c r="L23" s="17">
        <v>344.25774833612195</v>
      </c>
      <c r="M23" s="4"/>
      <c r="N23" s="7">
        <f t="shared" si="1"/>
        <v>1.57055595422668</v>
      </c>
      <c r="O23" s="4"/>
      <c r="P23" s="7">
        <f t="shared" si="2"/>
        <v>1.4043141127169225</v>
      </c>
      <c r="Q23" s="7">
        <f t="shared" si="3"/>
        <v>1.3462147288915169</v>
      </c>
      <c r="R23" s="4"/>
      <c r="S23" s="12">
        <f t="shared" si="4"/>
        <v>8.3543528309309263</v>
      </c>
      <c r="T23" s="12">
        <f t="shared" si="20"/>
        <v>3.3783970872265581</v>
      </c>
      <c r="U23" s="7">
        <f t="shared" si="21"/>
        <v>4.1204839830864559</v>
      </c>
      <c r="V23" s="7">
        <f t="shared" si="5"/>
        <v>7.6122659350710284</v>
      </c>
      <c r="W23" s="7">
        <f t="shared" si="6"/>
        <v>2.7847842769769753</v>
      </c>
      <c r="X23" s="7">
        <f t="shared" si="0"/>
        <v>4.2338688478444704</v>
      </c>
      <c r="Y23" s="4"/>
      <c r="Z23" s="7">
        <f t="shared" si="7"/>
        <v>0</v>
      </c>
      <c r="AA23" s="7">
        <f t="shared" si="8"/>
        <v>27.802020678125498</v>
      </c>
      <c r="AB23" s="4"/>
      <c r="AC23" s="7">
        <f t="shared" si="9"/>
        <v>-0.84897794070838073</v>
      </c>
      <c r="AD23" s="7">
        <f t="shared" si="10"/>
        <v>-0.21674087495378291</v>
      </c>
      <c r="AE23" s="7">
        <f t="shared" si="11"/>
        <v>-0.89307730372720684</v>
      </c>
      <c r="AF23" s="4"/>
      <c r="AG23" s="7">
        <f t="shared" si="12"/>
        <v>149.78292876530045</v>
      </c>
      <c r="AH23" s="7">
        <f t="shared" si="13"/>
        <v>30.37893890848806</v>
      </c>
      <c r="AI23" s="7">
        <f t="shared" si="14"/>
        <v>22.403793691013586</v>
      </c>
      <c r="AJ23" s="4"/>
      <c r="AK23" s="7">
        <v>0</v>
      </c>
      <c r="AL23" s="7">
        <f t="shared" si="15"/>
        <v>141.80778354782598</v>
      </c>
      <c r="AM23" s="7">
        <f t="shared" si="16"/>
        <v>128.64016185170425</v>
      </c>
      <c r="AN23" s="4"/>
      <c r="AO23" s="7">
        <f t="shared" si="22"/>
        <v>141.80778354782598</v>
      </c>
      <c r="AP23" s="7">
        <f t="shared" si="17"/>
        <v>180946.73180702594</v>
      </c>
      <c r="AQ23" s="7">
        <f t="shared" si="18"/>
        <v>23.037981937114981</v>
      </c>
      <c r="AR23" s="15">
        <f>'FAE(a_mean)'!AQ23</f>
        <v>16.14301496421729</v>
      </c>
      <c r="AS23" s="4"/>
      <c r="AT23" s="7">
        <f t="shared" si="19"/>
        <v>19.550704966224416</v>
      </c>
      <c r="AU23" s="4"/>
      <c r="AX23" s="21"/>
    </row>
    <row r="24" spans="1:50">
      <c r="A24" s="7" t="s">
        <v>73</v>
      </c>
      <c r="B24" s="8" t="s">
        <v>18</v>
      </c>
      <c r="C24" s="7" t="s">
        <v>47</v>
      </c>
      <c r="D24" s="8">
        <v>5</v>
      </c>
      <c r="E24" s="4"/>
      <c r="F24" s="8">
        <v>76.59103709516819</v>
      </c>
      <c r="G24" s="8">
        <v>35.8386</v>
      </c>
      <c r="H24" s="8">
        <v>219.15696324236652</v>
      </c>
      <c r="I24" s="4"/>
      <c r="J24" s="8">
        <v>617.67829897109993</v>
      </c>
      <c r="K24" s="8">
        <v>1276</v>
      </c>
      <c r="L24" s="17">
        <v>344.25774833612195</v>
      </c>
      <c r="M24" s="4"/>
      <c r="N24" s="7">
        <f t="shared" si="1"/>
        <v>2.1371101855309131</v>
      </c>
      <c r="O24" s="4"/>
      <c r="P24" s="7">
        <f t="shared" si="2"/>
        <v>1.7942320890567702</v>
      </c>
      <c r="Q24" s="7">
        <f t="shared" si="3"/>
        <v>1.6677650268839594</v>
      </c>
      <c r="R24" s="4"/>
      <c r="S24" s="12">
        <f t="shared" si="4"/>
        <v>8.3543528309309263</v>
      </c>
      <c r="T24" s="12">
        <f t="shared" si="20"/>
        <v>3.3783970872265581</v>
      </c>
      <c r="U24" s="7">
        <f t="shared" si="21"/>
        <v>3.4155219945579756</v>
      </c>
      <c r="V24" s="7">
        <f t="shared" si="5"/>
        <v>8.3172279235995088</v>
      </c>
      <c r="W24" s="7">
        <f t="shared" si="6"/>
        <v>2.7847842769769753</v>
      </c>
      <c r="X24" s="7">
        <f t="shared" si="0"/>
        <v>4.9388308363729507</v>
      </c>
      <c r="Y24" s="4"/>
      <c r="Z24" s="7">
        <f t="shared" si="7"/>
        <v>0</v>
      </c>
      <c r="AA24" s="7">
        <f t="shared" si="8"/>
        <v>27.802020678125498</v>
      </c>
      <c r="AB24" s="4"/>
      <c r="AC24" s="7">
        <f t="shared" si="9"/>
        <v>-0.95557147087934791</v>
      </c>
      <c r="AD24" s="7">
        <f t="shared" si="10"/>
        <v>-0.6962734160189723</v>
      </c>
      <c r="AE24" s="7">
        <f t="shared" si="11"/>
        <v>-2.3781371666388154</v>
      </c>
      <c r="AF24" s="4"/>
      <c r="AG24" s="7">
        <f t="shared" si="12"/>
        <v>196.62588613339827</v>
      </c>
      <c r="AH24" s="7">
        <f t="shared" si="13"/>
        <v>27.309485083137115</v>
      </c>
      <c r="AI24" s="7">
        <f t="shared" si="14"/>
        <v>13.654253797948648</v>
      </c>
      <c r="AJ24" s="4"/>
      <c r="AK24" s="7">
        <v>0</v>
      </c>
      <c r="AL24" s="7">
        <f t="shared" si="15"/>
        <v>182.97065484820982</v>
      </c>
      <c r="AM24" s="7">
        <f t="shared" si="16"/>
        <v>180.58293809067348</v>
      </c>
      <c r="AN24" s="4"/>
      <c r="AO24" s="7">
        <f t="shared" si="22"/>
        <v>182.97065484820982</v>
      </c>
      <c r="AP24" s="7">
        <f t="shared" si="17"/>
        <v>233470.55558631572</v>
      </c>
      <c r="AQ24" s="7">
        <f t="shared" si="18"/>
        <v>29.725269910826281</v>
      </c>
      <c r="AR24" s="15">
        <f>'FAE(a_mean)'!AQ24</f>
        <v>16.14301496421729</v>
      </c>
      <c r="AS24" s="4"/>
      <c r="AT24" s="7">
        <f t="shared" si="19"/>
        <v>19.550704966224416</v>
      </c>
      <c r="AU24" s="4"/>
      <c r="AX24" s="21"/>
    </row>
    <row r="25" spans="1:50">
      <c r="A25" s="7" t="s">
        <v>74</v>
      </c>
      <c r="B25" s="8" t="s">
        <v>18</v>
      </c>
      <c r="C25" s="7" t="s">
        <v>47</v>
      </c>
      <c r="D25" s="8">
        <v>6</v>
      </c>
      <c r="E25" s="4"/>
      <c r="F25" s="8">
        <v>100.51713510496573</v>
      </c>
      <c r="G25" s="8">
        <v>35.8386</v>
      </c>
      <c r="H25" s="8">
        <v>219.15696324236652</v>
      </c>
      <c r="I25" s="4"/>
      <c r="J25" s="8">
        <v>768.01995504520642</v>
      </c>
      <c r="K25" s="8">
        <v>1276</v>
      </c>
      <c r="L25" s="17">
        <v>344.25774833612195</v>
      </c>
      <c r="M25" s="4"/>
      <c r="N25" s="7">
        <f t="shared" si="1"/>
        <v>2.8047171235752995</v>
      </c>
      <c r="O25" s="4"/>
      <c r="P25" s="7">
        <f t="shared" si="2"/>
        <v>2.2309445720749239</v>
      </c>
      <c r="Q25" s="7">
        <f t="shared" si="3"/>
        <v>2.0550285158354478</v>
      </c>
      <c r="R25" s="4"/>
      <c r="S25" s="12">
        <f t="shared" si="4"/>
        <v>8.3543528309309263</v>
      </c>
      <c r="T25" s="12">
        <f t="shared" si="20"/>
        <v>3.3783970872265581</v>
      </c>
      <c r="U25" s="7">
        <f t="shared" si="21"/>
        <v>2.6964533561656143</v>
      </c>
      <c r="V25" s="7">
        <f t="shared" si="5"/>
        <v>9.03629656199187</v>
      </c>
      <c r="W25" s="7">
        <f t="shared" si="6"/>
        <v>2.7847842769769753</v>
      </c>
      <c r="X25" s="7">
        <f t="shared" si="0"/>
        <v>5.657899474765312</v>
      </c>
      <c r="Y25" s="4"/>
      <c r="Z25" s="7">
        <f t="shared" si="7"/>
        <v>0</v>
      </c>
      <c r="AA25" s="7">
        <f t="shared" si="8"/>
        <v>27.802020678125498</v>
      </c>
      <c r="AB25" s="4"/>
      <c r="AC25" s="7">
        <f t="shared" si="9"/>
        <v>-1.0471637717744475</v>
      </c>
      <c r="AD25" s="7">
        <f t="shared" si="10"/>
        <v>-1.4437163646359872</v>
      </c>
      <c r="AE25" s="7">
        <f t="shared" si="11"/>
        <v>-3.8929138367739275</v>
      </c>
      <c r="AF25" s="4"/>
      <c r="AG25" s="7" t="e">
        <f t="shared" si="12"/>
        <v>#NUM!</v>
      </c>
      <c r="AH25" s="7" t="e">
        <f t="shared" si="13"/>
        <v>#NUM!</v>
      </c>
      <c r="AI25" s="7" t="e">
        <f t="shared" si="14"/>
        <v>#NUM!</v>
      </c>
      <c r="AJ25" s="4"/>
      <c r="AK25" s="7">
        <v>0</v>
      </c>
      <c r="AL25" s="7" t="e">
        <f t="shared" si="15"/>
        <v>#NUM!</v>
      </c>
      <c r="AM25" s="7">
        <f t="shared" si="16"/>
        <v>233.56511584246837</v>
      </c>
      <c r="AN25" s="4"/>
      <c r="AO25" s="7">
        <f t="shared" si="22"/>
        <v>233.56511584246837</v>
      </c>
      <c r="AP25" s="7">
        <f t="shared" si="17"/>
        <v>298029.08781498962</v>
      </c>
      <c r="AQ25" s="7">
        <f t="shared" si="18"/>
        <v>37.944806591693236</v>
      </c>
      <c r="AR25" s="15">
        <f>'FAE(a_mean)'!AQ25</f>
        <v>16.14301496421729</v>
      </c>
      <c r="AS25" s="4"/>
      <c r="AT25" s="7">
        <f t="shared" si="19"/>
        <v>19.550704966224416</v>
      </c>
      <c r="AU25" s="4"/>
      <c r="AX25" s="21"/>
    </row>
    <row r="26" spans="1:50">
      <c r="A26" s="7" t="s">
        <v>75</v>
      </c>
      <c r="B26" s="8" t="s">
        <v>18</v>
      </c>
      <c r="C26" s="7" t="s">
        <v>47</v>
      </c>
      <c r="D26" s="8">
        <v>7</v>
      </c>
      <c r="E26" s="4"/>
      <c r="F26" s="8">
        <v>124.93817721340226</v>
      </c>
      <c r="G26" s="8">
        <v>35.8386</v>
      </c>
      <c r="H26" s="8">
        <v>219.15696324236652</v>
      </c>
      <c r="I26" s="4"/>
      <c r="J26" s="8">
        <v>908.13621707617904</v>
      </c>
      <c r="K26" s="8">
        <v>1276</v>
      </c>
      <c r="L26" s="17">
        <v>344.25774833612195</v>
      </c>
      <c r="M26" s="4"/>
      <c r="N26" s="7">
        <f t="shared" si="1"/>
        <v>3.486134425267791</v>
      </c>
      <c r="O26" s="4"/>
      <c r="P26" s="7">
        <f t="shared" si="2"/>
        <v>2.6379543277251227</v>
      </c>
      <c r="Q26" s="7">
        <f t="shared" si="3"/>
        <v>2.4165699021037517</v>
      </c>
      <c r="R26" s="4"/>
      <c r="S26" s="12">
        <f t="shared" si="4"/>
        <v>8.3543528309309263</v>
      </c>
      <c r="T26" s="12">
        <f t="shared" si="20"/>
        <v>3.3783970872265581</v>
      </c>
      <c r="U26" s="7">
        <f t="shared" si="21"/>
        <v>2.046482476214404</v>
      </c>
      <c r="V26" s="7">
        <f t="shared" si="5"/>
        <v>9.6862674419430803</v>
      </c>
      <c r="W26" s="7">
        <f t="shared" si="6"/>
        <v>2.7847842769769753</v>
      </c>
      <c r="X26" s="7">
        <f t="shared" si="0"/>
        <v>6.3078703547165222</v>
      </c>
      <c r="Y26" s="4"/>
      <c r="Z26" s="7">
        <f t="shared" si="7"/>
        <v>0</v>
      </c>
      <c r="AA26" s="7">
        <f t="shared" si="8"/>
        <v>27.802020678125498</v>
      </c>
      <c r="AB26" s="4"/>
      <c r="AC26" s="7">
        <f t="shared" si="9"/>
        <v>-1.1182531422092126</v>
      </c>
      <c r="AD26" s="7">
        <f t="shared" si="10"/>
        <v>-2.5713049148662201</v>
      </c>
      <c r="AE26" s="7">
        <f t="shared" si="11"/>
        <v>-5.2621304492776897</v>
      </c>
      <c r="AF26" s="4"/>
      <c r="AG26" s="7" t="e">
        <f t="shared" si="12"/>
        <v>#NUM!</v>
      </c>
      <c r="AH26" s="7" t="e">
        <f t="shared" si="13"/>
        <v>#NUM!</v>
      </c>
      <c r="AI26" s="7" t="e">
        <f t="shared" si="14"/>
        <v>#NUM!</v>
      </c>
      <c r="AJ26" s="4"/>
      <c r="AK26" s="7">
        <v>0</v>
      </c>
      <c r="AL26" s="7" t="e">
        <f t="shared" si="15"/>
        <v>#NUM!</v>
      </c>
      <c r="AM26" s="7">
        <f t="shared" si="16"/>
        <v>281.45605539457688</v>
      </c>
      <c r="AN26" s="4"/>
      <c r="AO26" s="7">
        <f t="shared" si="22"/>
        <v>281.45605539457688</v>
      </c>
      <c r="AP26" s="7">
        <f t="shared" si="17"/>
        <v>359137.92668348009</v>
      </c>
      <c r="AQ26" s="7">
        <f t="shared" si="18"/>
        <v>45.725131287205031</v>
      </c>
      <c r="AR26" s="15">
        <f>'FAE(a_mean)'!AQ26</f>
        <v>16.14301496421729</v>
      </c>
      <c r="AS26" s="4"/>
      <c r="AT26" s="7">
        <f t="shared" si="19"/>
        <v>19.550704966224416</v>
      </c>
      <c r="AU26" s="4"/>
      <c r="AX26" s="21"/>
    </row>
    <row r="27" spans="1:50">
      <c r="A27" s="7" t="s">
        <v>76</v>
      </c>
      <c r="B27" s="8" t="s">
        <v>18</v>
      </c>
      <c r="C27" s="7" t="s">
        <v>47</v>
      </c>
      <c r="D27" s="8">
        <v>8</v>
      </c>
      <c r="E27" s="4"/>
      <c r="F27" s="8">
        <v>158.13181600114106</v>
      </c>
      <c r="G27" s="8">
        <v>35.8386</v>
      </c>
      <c r="H27" s="8">
        <v>219.15696324236652</v>
      </c>
      <c r="I27" s="4"/>
      <c r="J27" s="8">
        <v>1070.7741409916703</v>
      </c>
      <c r="K27" s="8">
        <v>1276</v>
      </c>
      <c r="L27" s="17">
        <v>344.25774833612195</v>
      </c>
      <c r="M27" s="4"/>
      <c r="N27" s="7">
        <f t="shared" si="1"/>
        <v>4.4123324014091247</v>
      </c>
      <c r="O27" s="4"/>
      <c r="P27" s="7">
        <f t="shared" si="2"/>
        <v>3.1103850128776234</v>
      </c>
      <c r="Q27" s="7">
        <f t="shared" si="3"/>
        <v>2.8562982567327189</v>
      </c>
      <c r="R27" s="4"/>
      <c r="S27" s="12">
        <f t="shared" si="4"/>
        <v>8.3543528309309263</v>
      </c>
      <c r="T27" s="12">
        <f t="shared" si="20"/>
        <v>3.3783970872265581</v>
      </c>
      <c r="U27" s="7">
        <f t="shared" si="21"/>
        <v>1.2578430581075697</v>
      </c>
      <c r="V27" s="7">
        <f t="shared" si="5"/>
        <v>10.474906860049915</v>
      </c>
      <c r="W27" s="7">
        <f t="shared" si="6"/>
        <v>2.7847842769769753</v>
      </c>
      <c r="X27" s="7">
        <f t="shared" si="0"/>
        <v>7.0965097728233566</v>
      </c>
      <c r="Y27" s="4"/>
      <c r="Z27" s="7">
        <f t="shared" si="7"/>
        <v>0</v>
      </c>
      <c r="AA27" s="7">
        <f t="shared" si="8"/>
        <v>27.802020678125498</v>
      </c>
      <c r="AB27" s="4"/>
      <c r="AC27" s="7">
        <f t="shared" si="9"/>
        <v>-1.1926628423298855</v>
      </c>
      <c r="AD27" s="7">
        <f t="shared" si="10"/>
        <v>-5.5042348807095038</v>
      </c>
      <c r="AE27" s="7">
        <f t="shared" si="11"/>
        <v>-6.9234636348939969</v>
      </c>
      <c r="AF27" s="4"/>
      <c r="AG27" s="7" t="e">
        <f t="shared" si="12"/>
        <v>#NUM!</v>
      </c>
      <c r="AH27" s="7" t="e">
        <f t="shared" si="13"/>
        <v>#NUM!</v>
      </c>
      <c r="AI27" s="7" t="e">
        <f t="shared" si="14"/>
        <v>#NUM!</v>
      </c>
      <c r="AJ27" s="4"/>
      <c r="AK27" s="7">
        <v>0</v>
      </c>
      <c r="AL27" s="7" t="e">
        <f t="shared" si="15"/>
        <v>#NUM!</v>
      </c>
      <c r="AM27" s="7">
        <f t="shared" si="16"/>
        <v>339.5643243431789</v>
      </c>
      <c r="AN27" s="4"/>
      <c r="AO27" s="7">
        <f t="shared" si="22"/>
        <v>339.5643243431789</v>
      </c>
      <c r="AP27" s="7">
        <f t="shared" si="17"/>
        <v>433284.07786189625</v>
      </c>
      <c r="AQ27" s="7">
        <f t="shared" si="18"/>
        <v>55.165355349260302</v>
      </c>
      <c r="AR27" s="15">
        <f>'FAE(a_mean)'!AQ27</f>
        <v>16.14301496421729</v>
      </c>
      <c r="AS27" s="4"/>
      <c r="AT27" s="7">
        <f t="shared" si="19"/>
        <v>19.550704966224416</v>
      </c>
      <c r="AU27" s="4"/>
      <c r="AX27" s="21"/>
    </row>
    <row r="28" spans="1:50">
      <c r="A28" s="7" t="s">
        <v>77</v>
      </c>
      <c r="B28" s="8" t="s">
        <v>18</v>
      </c>
      <c r="C28" s="7" t="s">
        <v>47</v>
      </c>
      <c r="D28" s="8">
        <v>9</v>
      </c>
      <c r="E28" s="4"/>
      <c r="F28" s="8">
        <v>182.80926567970889</v>
      </c>
      <c r="G28" s="8">
        <v>35.8386</v>
      </c>
      <c r="H28" s="8">
        <v>219.15696324236652</v>
      </c>
      <c r="I28" s="4"/>
      <c r="J28" s="8">
        <v>1168.5166272446788</v>
      </c>
      <c r="K28" s="8">
        <v>1276</v>
      </c>
      <c r="L28" s="17">
        <v>344.25774833612195</v>
      </c>
      <c r="M28" s="4"/>
      <c r="N28" s="7">
        <f t="shared" si="1"/>
        <v>5.1009042116519305</v>
      </c>
      <c r="O28" s="4"/>
      <c r="P28" s="7">
        <f t="shared" si="2"/>
        <v>3.3943074132460125</v>
      </c>
      <c r="Q28" s="7">
        <f t="shared" si="3"/>
        <v>3.1609303542516982</v>
      </c>
      <c r="R28" s="4"/>
      <c r="S28" s="12">
        <f t="shared" si="4"/>
        <v>8.3543528309309263</v>
      </c>
      <c r="T28" s="12">
        <f t="shared" si="20"/>
        <v>3.3783970872265581</v>
      </c>
      <c r="U28" s="7">
        <f t="shared" si="21"/>
        <v>0.72418170814707317</v>
      </c>
      <c r="V28" s="7">
        <f t="shared" si="5"/>
        <v>11.008568210010411</v>
      </c>
      <c r="W28" s="7">
        <f t="shared" si="6"/>
        <v>2.7847842769769753</v>
      </c>
      <c r="X28" s="7">
        <f t="shared" si="0"/>
        <v>7.6301711227838531</v>
      </c>
      <c r="Y28" s="4"/>
      <c r="Z28" s="7">
        <f t="shared" si="7"/>
        <v>0</v>
      </c>
      <c r="AA28" s="7">
        <f t="shared" si="8"/>
        <v>27.802020678125498</v>
      </c>
      <c r="AB28" s="4"/>
      <c r="AC28" s="7">
        <f t="shared" si="9"/>
        <v>-1.2369667917550358</v>
      </c>
      <c r="AD28" s="7">
        <f t="shared" si="10"/>
        <v>-11.112769980327524</v>
      </c>
      <c r="AE28" s="7">
        <f t="shared" si="11"/>
        <v>-8.0476647465991036</v>
      </c>
      <c r="AF28" s="4"/>
      <c r="AG28" s="7" t="e">
        <f t="shared" si="12"/>
        <v>#NUM!</v>
      </c>
      <c r="AH28" s="7" t="e">
        <f t="shared" si="13"/>
        <v>#NUM!</v>
      </c>
      <c r="AI28" s="7" t="e">
        <f t="shared" si="14"/>
        <v>#NUM!</v>
      </c>
      <c r="AJ28" s="4"/>
      <c r="AK28" s="7">
        <v>0</v>
      </c>
      <c r="AL28" s="7" t="e">
        <f t="shared" si="15"/>
        <v>#NUM!</v>
      </c>
      <c r="AM28" s="7">
        <f t="shared" si="16"/>
        <v>378.88538354843627</v>
      </c>
      <c r="AN28" s="4"/>
      <c r="AO28" s="7">
        <f t="shared" si="22"/>
        <v>378.88538354843627</v>
      </c>
      <c r="AP28" s="7">
        <f t="shared" si="17"/>
        <v>483457.74940780469</v>
      </c>
      <c r="AQ28" s="7">
        <f t="shared" si="18"/>
        <v>61.553423966195091</v>
      </c>
      <c r="AR28" s="15">
        <f>'FAE(a_mean)'!AQ28</f>
        <v>16.14301496421729</v>
      </c>
      <c r="AS28" s="4"/>
      <c r="AT28" s="7">
        <f t="shared" si="19"/>
        <v>19.550704966224416</v>
      </c>
      <c r="AU28" s="4"/>
      <c r="AX28" s="21"/>
    </row>
    <row r="29" spans="1:50">
      <c r="A29" s="7" t="s">
        <v>78</v>
      </c>
      <c r="B29" s="8" t="s">
        <v>18</v>
      </c>
      <c r="C29" s="7" t="s">
        <v>47</v>
      </c>
      <c r="D29" s="8">
        <v>10</v>
      </c>
      <c r="E29" s="4"/>
      <c r="F29" s="8">
        <v>219.15696324236652</v>
      </c>
      <c r="G29" s="8">
        <v>35.8386</v>
      </c>
      <c r="H29" s="8">
        <v>219.15696324236652</v>
      </c>
      <c r="I29" s="4"/>
      <c r="J29" s="8">
        <v>1275.7764014286811</v>
      </c>
      <c r="K29" s="8">
        <v>1276</v>
      </c>
      <c r="L29" s="17">
        <v>344.25774833612195</v>
      </c>
      <c r="M29" s="4"/>
      <c r="N29" s="7">
        <f t="shared" si="1"/>
        <v>6.115109497646853</v>
      </c>
      <c r="O29" s="4"/>
      <c r="P29" s="7">
        <f t="shared" si="2"/>
        <v>3.7058756341572736</v>
      </c>
      <c r="Q29" s="7">
        <f t="shared" si="3"/>
        <v>3.5917923255902595</v>
      </c>
      <c r="R29" s="4"/>
      <c r="S29" s="12">
        <f t="shared" si="4"/>
        <v>8.3543528309309263</v>
      </c>
      <c r="T29" s="12">
        <f t="shared" si="20"/>
        <v>3.3783970872265581</v>
      </c>
      <c r="U29" s="7">
        <f t="shared" si="21"/>
        <v>0</v>
      </c>
      <c r="V29" s="7">
        <f t="shared" si="5"/>
        <v>11.732749918157484</v>
      </c>
      <c r="W29" s="7">
        <f t="shared" si="6"/>
        <v>2.7847842769769753</v>
      </c>
      <c r="X29" s="7">
        <f t="shared" si="0"/>
        <v>8.3543528309309263</v>
      </c>
      <c r="Y29" s="4"/>
      <c r="Z29" s="7">
        <f t="shared" si="7"/>
        <v>0</v>
      </c>
      <c r="AA29" s="7">
        <f t="shared" si="8"/>
        <v>27.802020678125498</v>
      </c>
      <c r="AB29" s="4"/>
      <c r="AC29" s="7">
        <f t="shared" si="9"/>
        <v>-1.2906421064391234</v>
      </c>
      <c r="AD29" s="7" t="e">
        <f t="shared" si="10"/>
        <v>#DIV/0!</v>
      </c>
      <c r="AE29" s="7">
        <f t="shared" si="11"/>
        <v>-9.5732125147402769</v>
      </c>
      <c r="AF29" s="4"/>
      <c r="AG29" s="7" t="e">
        <f t="shared" si="12"/>
        <v>#NUM!</v>
      </c>
      <c r="AH29" s="7" t="e">
        <f t="shared" si="13"/>
        <v>#DIV/0!</v>
      </c>
      <c r="AI29" s="7" t="e">
        <f t="shared" si="14"/>
        <v>#NUM!</v>
      </c>
      <c r="AJ29" s="4"/>
      <c r="AK29" s="7">
        <v>0</v>
      </c>
      <c r="AL29" s="7" t="e">
        <f t="shared" si="15"/>
        <v>#NUM!</v>
      </c>
      <c r="AM29" s="7">
        <f t="shared" si="16"/>
        <v>432.24430081595676</v>
      </c>
      <c r="AN29" s="4"/>
      <c r="AO29" s="7">
        <f t="shared" si="22"/>
        <v>432.24430081595676</v>
      </c>
      <c r="AP29" s="7">
        <f t="shared" si="17"/>
        <v>551543.72784116084</v>
      </c>
      <c r="AQ29" s="7">
        <f t="shared" si="18"/>
        <v>70.222072057564233</v>
      </c>
      <c r="AR29" s="15">
        <f>'FAE(a_mean)'!AQ29</f>
        <v>16.14301496421729</v>
      </c>
      <c r="AS29" s="4"/>
      <c r="AT29" s="7">
        <f t="shared" si="19"/>
        <v>19.550704966224416</v>
      </c>
      <c r="AU29" s="4"/>
      <c r="AX29" s="21"/>
    </row>
    <row r="30" spans="1:50" s="3" customFormat="1">
      <c r="A30" s="3" t="s">
        <v>79</v>
      </c>
      <c r="B30" s="2" t="s">
        <v>19</v>
      </c>
      <c r="C30" s="3" t="s">
        <v>48</v>
      </c>
      <c r="D30" s="2">
        <v>1</v>
      </c>
      <c r="E30" s="4"/>
      <c r="F30" s="2">
        <v>6.8769633205670839</v>
      </c>
      <c r="G30" s="2">
        <v>402.53220000000005</v>
      </c>
      <c r="H30" s="2">
        <v>479.51950791387782</v>
      </c>
      <c r="I30" s="4"/>
      <c r="J30" s="2">
        <v>97.988296000180995</v>
      </c>
      <c r="K30" s="2">
        <v>341</v>
      </c>
      <c r="L30" s="16">
        <v>322.83093167435311</v>
      </c>
      <c r="M30" s="4"/>
      <c r="N30" s="3">
        <f t="shared" si="1"/>
        <v>1.7084256416175111E-2</v>
      </c>
      <c r="O30" s="4"/>
      <c r="P30" s="3">
        <f t="shared" si="2"/>
        <v>0.3035282136441127</v>
      </c>
      <c r="Q30" s="3">
        <f t="shared" si="3"/>
        <v>0.23298412504646365</v>
      </c>
      <c r="R30" s="4"/>
      <c r="S30" s="22">
        <f t="shared" si="4"/>
        <v>12.357719008006809</v>
      </c>
      <c r="T30" s="22">
        <f t="shared" si="20"/>
        <v>11.322321676796957</v>
      </c>
      <c r="U30" s="3">
        <f t="shared" si="21"/>
        <v>10.877815055992702</v>
      </c>
      <c r="V30" s="3">
        <f t="shared" si="5"/>
        <v>12.802225628811062</v>
      </c>
      <c r="W30" s="3">
        <f t="shared" si="6"/>
        <v>4.1192396693356024</v>
      </c>
      <c r="X30" s="3">
        <f t="shared" si="0"/>
        <v>1.479903952014106</v>
      </c>
      <c r="Y30" s="4"/>
      <c r="Z30" s="3">
        <f t="shared" si="7"/>
        <v>0</v>
      </c>
      <c r="AA30" s="3">
        <f t="shared" si="8"/>
        <v>21.501197122041049</v>
      </c>
      <c r="AB30" s="4"/>
      <c r="AC30" s="3">
        <f t="shared" si="9"/>
        <v>-0.53779143492263237</v>
      </c>
      <c r="AD30" s="3">
        <f t="shared" si="10"/>
        <v>0.12443234607155032</v>
      </c>
      <c r="AE30" s="3">
        <f t="shared" si="11"/>
        <v>1.3535520475496046</v>
      </c>
      <c r="AF30" s="4"/>
      <c r="AG30" s="3">
        <f t="shared" si="12"/>
        <v>350.51198413884435</v>
      </c>
      <c r="AH30" s="3">
        <f t="shared" si="13"/>
        <v>171.10544614081866</v>
      </c>
      <c r="AI30" s="3">
        <f t="shared" si="14"/>
        <v>88.920162406072322</v>
      </c>
      <c r="AJ30" s="4"/>
      <c r="AK30" s="3">
        <v>0</v>
      </c>
      <c r="AL30" s="3">
        <f t="shared" si="15"/>
        <v>268.32670040409801</v>
      </c>
      <c r="AM30" s="3">
        <f t="shared" si="16"/>
        <v>143.09017886802062</v>
      </c>
      <c r="AN30" s="4"/>
      <c r="AO30" s="3">
        <f t="shared" si="22"/>
        <v>268.32670040409801</v>
      </c>
      <c r="AP30" s="3">
        <f t="shared" si="17"/>
        <v>91499.404837797425</v>
      </c>
      <c r="AQ30" s="3">
        <f t="shared" si="18"/>
        <v>0.47403604101383479</v>
      </c>
      <c r="AR30" s="14">
        <f>'FAE(a_mean)'!AQ30</f>
        <v>2.8385671891362643</v>
      </c>
      <c r="AS30" s="4"/>
      <c r="AT30" s="3">
        <f t="shared" si="19"/>
        <v>2.8441972353950127</v>
      </c>
      <c r="AU30" s="4"/>
      <c r="AX30" s="23"/>
    </row>
    <row r="31" spans="1:50" s="3" customFormat="1">
      <c r="A31" s="3" t="s">
        <v>80</v>
      </c>
      <c r="B31" s="2" t="s">
        <v>19</v>
      </c>
      <c r="C31" s="3" t="s">
        <v>48</v>
      </c>
      <c r="D31" s="2">
        <v>2</v>
      </c>
      <c r="E31" s="4"/>
      <c r="F31" s="2">
        <v>19.687370434726301</v>
      </c>
      <c r="G31" s="2">
        <v>402.53220000000005</v>
      </c>
      <c r="H31" s="2">
        <v>479.51950791387782</v>
      </c>
      <c r="I31" s="4"/>
      <c r="J31" s="2">
        <v>151.50318420090318</v>
      </c>
      <c r="K31" s="2">
        <v>341</v>
      </c>
      <c r="L31" s="16">
        <v>322.83093167435311</v>
      </c>
      <c r="M31" s="4"/>
      <c r="N31" s="3">
        <f t="shared" si="1"/>
        <v>4.8908808872249965E-2</v>
      </c>
      <c r="O31" s="4"/>
      <c r="P31" s="3">
        <f t="shared" si="2"/>
        <v>0.46929574999253132</v>
      </c>
      <c r="Q31" s="3">
        <f t="shared" si="3"/>
        <v>0.30979742787606118</v>
      </c>
      <c r="R31" s="4"/>
      <c r="S31" s="22">
        <f t="shared" si="4"/>
        <v>12.357719008006809</v>
      </c>
      <c r="T31" s="22">
        <f t="shared" si="20"/>
        <v>11.322321676796957</v>
      </c>
      <c r="U31" s="3">
        <f t="shared" si="21"/>
        <v>9.8537495202189262</v>
      </c>
      <c r="V31" s="3">
        <f t="shared" si="5"/>
        <v>13.826291164584838</v>
      </c>
      <c r="W31" s="3">
        <f t="shared" si="6"/>
        <v>4.1192396693356024</v>
      </c>
      <c r="X31" s="3">
        <f t="shared" si="0"/>
        <v>2.5039694877878818</v>
      </c>
      <c r="Y31" s="4"/>
      <c r="Z31" s="3">
        <f t="shared" si="7"/>
        <v>0</v>
      </c>
      <c r="AA31" s="3">
        <f t="shared" si="8"/>
        <v>21.501197122041049</v>
      </c>
      <c r="AB31" s="4"/>
      <c r="AC31" s="3">
        <f t="shared" si="9"/>
        <v>-0.71085015197748613</v>
      </c>
      <c r="AD31" s="3">
        <f t="shared" si="10"/>
        <v>-0.16135399359365651</v>
      </c>
      <c r="AE31" s="3">
        <f t="shared" si="11"/>
        <v>-1.5899418369589005</v>
      </c>
      <c r="AF31" s="4"/>
      <c r="AG31" s="3">
        <f t="shared" si="12"/>
        <v>451.43976543599837</v>
      </c>
      <c r="AH31" s="3">
        <f t="shared" si="13"/>
        <v>168.25431560031598</v>
      </c>
      <c r="AI31" s="3">
        <f t="shared" si="14"/>
        <v>80.116178548801543</v>
      </c>
      <c r="AJ31" s="4"/>
      <c r="AK31" s="3">
        <v>0</v>
      </c>
      <c r="AL31" s="3">
        <f t="shared" si="15"/>
        <v>363.30162838448393</v>
      </c>
      <c r="AM31" s="3">
        <f t="shared" si="16"/>
        <v>295.37963596847874</v>
      </c>
      <c r="AN31" s="4"/>
      <c r="AO31" s="3">
        <f t="shared" si="22"/>
        <v>363.30162838448393</v>
      </c>
      <c r="AP31" s="3">
        <f t="shared" si="17"/>
        <v>123885.85527910902</v>
      </c>
      <c r="AQ31" s="3">
        <f t="shared" si="18"/>
        <v>0.64182232090172564</v>
      </c>
      <c r="AR31" s="14">
        <f>'FAE(a_mean)'!AQ31</f>
        <v>2.8385671891362643</v>
      </c>
      <c r="AS31" s="4"/>
      <c r="AT31" s="3">
        <f t="shared" si="19"/>
        <v>2.8441972353950127</v>
      </c>
      <c r="AU31" s="4"/>
      <c r="AX31" s="23"/>
    </row>
    <row r="32" spans="1:50" s="3" customFormat="1">
      <c r="A32" s="3" t="s">
        <v>81</v>
      </c>
      <c r="B32" s="2" t="s">
        <v>19</v>
      </c>
      <c r="C32" s="3" t="s">
        <v>48</v>
      </c>
      <c r="D32" s="2">
        <v>3</v>
      </c>
      <c r="E32" s="4"/>
      <c r="F32" s="2">
        <v>35.822797358844056</v>
      </c>
      <c r="G32" s="2">
        <v>402.53220000000005</v>
      </c>
      <c r="H32" s="2">
        <v>479.51950791387782</v>
      </c>
      <c r="I32" s="4"/>
      <c r="J32" s="2">
        <v>188.17446452748936</v>
      </c>
      <c r="K32" s="2">
        <v>341</v>
      </c>
      <c r="L32" s="16">
        <v>322.83093167435311</v>
      </c>
      <c r="M32" s="4"/>
      <c r="N32" s="3">
        <f t="shared" si="1"/>
        <v>8.899361929019356E-2</v>
      </c>
      <c r="O32" s="4"/>
      <c r="P32" s="3">
        <f t="shared" si="2"/>
        <v>0.58288858366677587</v>
      </c>
      <c r="Q32" s="3">
        <f t="shared" si="3"/>
        <v>0.36978727763596947</v>
      </c>
      <c r="R32" s="4"/>
      <c r="S32" s="22">
        <f t="shared" si="4"/>
        <v>12.357719008006809</v>
      </c>
      <c r="T32" s="22">
        <f t="shared" si="20"/>
        <v>11.322321676796957</v>
      </c>
      <c r="U32" s="3">
        <f t="shared" si="21"/>
        <v>8.9800668366435907</v>
      </c>
      <c r="V32" s="3">
        <f t="shared" si="5"/>
        <v>14.699973848160175</v>
      </c>
      <c r="W32" s="3">
        <f t="shared" si="6"/>
        <v>4.1192396693356024</v>
      </c>
      <c r="X32" s="3">
        <f t="shared" si="0"/>
        <v>3.3776521713632186</v>
      </c>
      <c r="Y32" s="4"/>
      <c r="Z32" s="3">
        <f t="shared" si="7"/>
        <v>0</v>
      </c>
      <c r="AA32" s="3">
        <f t="shared" si="8"/>
        <v>21.501197122041049</v>
      </c>
      <c r="AB32" s="4"/>
      <c r="AC32" s="3">
        <f t="shared" si="9"/>
        <v>-0.83943457849565151</v>
      </c>
      <c r="AD32" s="3">
        <f t="shared" si="10"/>
        <v>-0.45669894078306206</v>
      </c>
      <c r="AE32" s="3">
        <f t="shared" si="11"/>
        <v>-4.1011870124562311</v>
      </c>
      <c r="AF32" s="4"/>
      <c r="AG32" s="3">
        <f t="shared" si="12"/>
        <v>554.70933309902898</v>
      </c>
      <c r="AH32" s="3">
        <f t="shared" si="13"/>
        <v>164.91830975440601</v>
      </c>
      <c r="AI32" s="3">
        <f t="shared" si="14"/>
        <v>65.816048448557353</v>
      </c>
      <c r="AJ32" s="4"/>
      <c r="AK32" s="3">
        <v>0</v>
      </c>
      <c r="AL32" s="3">
        <f t="shared" si="15"/>
        <v>455.60707179318035</v>
      </c>
      <c r="AM32" s="3">
        <f t="shared" si="16"/>
        <v>425.30556054246222</v>
      </c>
      <c r="AN32" s="4"/>
      <c r="AO32" s="3">
        <f t="shared" si="22"/>
        <v>455.60707179318035</v>
      </c>
      <c r="AP32" s="3">
        <f t="shared" si="17"/>
        <v>155362.0114814745</v>
      </c>
      <c r="AQ32" s="3">
        <f t="shared" si="18"/>
        <v>0.80489258894284355</v>
      </c>
      <c r="AR32" s="14">
        <f>'FAE(a_mean)'!AQ32</f>
        <v>2.8385671891362643</v>
      </c>
      <c r="AS32" s="4"/>
      <c r="AT32" s="3">
        <f t="shared" si="19"/>
        <v>2.8441972353950127</v>
      </c>
      <c r="AU32" s="4"/>
      <c r="AX32" s="23"/>
    </row>
    <row r="33" spans="1:50" s="3" customFormat="1">
      <c r="A33" s="3" t="s">
        <v>82</v>
      </c>
      <c r="B33" s="2" t="s">
        <v>19</v>
      </c>
      <c r="C33" s="3" t="s">
        <v>48</v>
      </c>
      <c r="D33" s="2">
        <v>4</v>
      </c>
      <c r="E33" s="4"/>
      <c r="F33" s="2">
        <v>56.374870679536144</v>
      </c>
      <c r="G33" s="2">
        <v>402.53220000000005</v>
      </c>
      <c r="H33" s="2">
        <v>479.51950791387782</v>
      </c>
      <c r="I33" s="4"/>
      <c r="J33" s="2">
        <v>214.8438470808459</v>
      </c>
      <c r="K33" s="2">
        <v>341</v>
      </c>
      <c r="L33" s="16">
        <v>322.83093167435311</v>
      </c>
      <c r="M33" s="4"/>
      <c r="N33" s="3">
        <f t="shared" si="1"/>
        <v>0.14005058646124741</v>
      </c>
      <c r="O33" s="4"/>
      <c r="P33" s="3">
        <f t="shared" si="2"/>
        <v>0.66549957269139182</v>
      </c>
      <c r="Q33" s="3">
        <f t="shared" si="3"/>
        <v>0.42804550630213756</v>
      </c>
      <c r="R33" s="4"/>
      <c r="S33" s="22">
        <f t="shared" si="4"/>
        <v>12.357719008006809</v>
      </c>
      <c r="T33" s="22">
        <f t="shared" si="20"/>
        <v>11.322321676796957</v>
      </c>
      <c r="U33" s="3">
        <f t="shared" si="21"/>
        <v>8.1205288457424523</v>
      </c>
      <c r="V33" s="3">
        <f t="shared" si="5"/>
        <v>15.559511839061315</v>
      </c>
      <c r="W33" s="3">
        <f t="shared" si="6"/>
        <v>4.1192396693356024</v>
      </c>
      <c r="X33" s="3">
        <f t="shared" si="0"/>
        <v>4.2371901622643575</v>
      </c>
      <c r="Y33" s="4"/>
      <c r="Z33" s="3">
        <f t="shared" si="7"/>
        <v>0</v>
      </c>
      <c r="AA33" s="3">
        <f t="shared" si="8"/>
        <v>21.501197122041049</v>
      </c>
      <c r="AB33" s="4"/>
      <c r="AC33" s="3">
        <f t="shared" si="9"/>
        <v>-0.95184574435485825</v>
      </c>
      <c r="AD33" s="3">
        <f t="shared" si="10"/>
        <v>-0.80927928641296343</v>
      </c>
      <c r="AE33" s="3">
        <f t="shared" si="11"/>
        <v>-6.5717757895783375</v>
      </c>
      <c r="AF33" s="4"/>
      <c r="AG33" s="3">
        <f t="shared" si="12"/>
        <v>685.13789228085943</v>
      </c>
      <c r="AH33" s="3">
        <f t="shared" si="13"/>
        <v>165.76224247330461</v>
      </c>
      <c r="AI33" s="3">
        <f t="shared" si="14"/>
        <v>39.299145494900209</v>
      </c>
      <c r="AJ33" s="4"/>
      <c r="AK33" s="3">
        <v>0</v>
      </c>
      <c r="AL33" s="3">
        <f t="shared" si="15"/>
        <v>558.6747953024551</v>
      </c>
      <c r="AM33" s="3">
        <f t="shared" si="16"/>
        <v>553.12801859701153</v>
      </c>
      <c r="AN33" s="4"/>
      <c r="AO33" s="3">
        <f t="shared" si="22"/>
        <v>558.6747953024551</v>
      </c>
      <c r="AP33" s="3">
        <f t="shared" si="17"/>
        <v>190508.1051981372</v>
      </c>
      <c r="AQ33" s="3">
        <f t="shared" si="18"/>
        <v>0.98697590579154204</v>
      </c>
      <c r="AR33" s="14">
        <f>'FAE(a_mean)'!AQ33</f>
        <v>2.8385671891362643</v>
      </c>
      <c r="AS33" s="4"/>
      <c r="AT33" s="3">
        <f t="shared" si="19"/>
        <v>2.8441972353950127</v>
      </c>
      <c r="AU33" s="4"/>
      <c r="AX33" s="23"/>
    </row>
    <row r="34" spans="1:50" s="3" customFormat="1">
      <c r="A34" s="3" t="s">
        <v>83</v>
      </c>
      <c r="B34" s="2" t="s">
        <v>19</v>
      </c>
      <c r="C34" s="3" t="s">
        <v>48</v>
      </c>
      <c r="D34" s="2">
        <v>5</v>
      </c>
      <c r="E34" s="4"/>
      <c r="F34" s="2">
        <v>78.145091612719852</v>
      </c>
      <c r="G34" s="2">
        <v>402.53220000000005</v>
      </c>
      <c r="H34" s="2">
        <v>479.51950791387782</v>
      </c>
      <c r="I34" s="4"/>
      <c r="J34" s="2">
        <v>232.36071338007099</v>
      </c>
      <c r="K34" s="2">
        <v>341</v>
      </c>
      <c r="L34" s="16">
        <v>322.83093167435311</v>
      </c>
      <c r="M34" s="4"/>
      <c r="N34" s="3">
        <f t="shared" si="1"/>
        <v>0.19413376523100473</v>
      </c>
      <c r="O34" s="4"/>
      <c r="P34" s="3">
        <f t="shared" si="2"/>
        <v>0.71975975838169848</v>
      </c>
      <c r="Q34" s="3">
        <f t="shared" si="3"/>
        <v>0.48515228583461645</v>
      </c>
      <c r="R34" s="4"/>
      <c r="S34" s="22">
        <f t="shared" si="4"/>
        <v>12.357719008006809</v>
      </c>
      <c r="T34" s="22">
        <f t="shared" si="20"/>
        <v>11.322321676796957</v>
      </c>
      <c r="U34" s="3">
        <f t="shared" si="21"/>
        <v>7.3690346272121428</v>
      </c>
      <c r="V34" s="3">
        <f t="shared" si="5"/>
        <v>16.311006057591623</v>
      </c>
      <c r="W34" s="3">
        <f t="shared" si="6"/>
        <v>4.1192396693356024</v>
      </c>
      <c r="X34" s="3">
        <f t="shared" ref="X34:X65" si="23">(F34/3.14)^0.5</f>
        <v>4.9886843807946661</v>
      </c>
      <c r="Y34" s="4"/>
      <c r="Z34" s="3">
        <f t="shared" si="7"/>
        <v>0</v>
      </c>
      <c r="AA34" s="3">
        <f t="shared" si="8"/>
        <v>21.501197122041049</v>
      </c>
      <c r="AB34" s="4"/>
      <c r="AC34" s="3">
        <f t="shared" si="9"/>
        <v>-1.0404196575113007</v>
      </c>
      <c r="AD34" s="3">
        <f t="shared" si="10"/>
        <v>-1.1849329578651264</v>
      </c>
      <c r="AE34" s="3">
        <f t="shared" si="11"/>
        <v>-8.7318119974330237</v>
      </c>
      <c r="AF34" s="4"/>
      <c r="AG34" s="3" t="e">
        <f t="shared" si="12"/>
        <v>#NUM!</v>
      </c>
      <c r="AH34" s="3" t="e">
        <f t="shared" si="13"/>
        <v>#NUM!</v>
      </c>
      <c r="AI34" s="3" t="e">
        <f t="shared" si="14"/>
        <v>#NUM!</v>
      </c>
      <c r="AJ34" s="4"/>
      <c r="AK34" s="3">
        <v>0</v>
      </c>
      <c r="AL34" s="3" t="e">
        <f t="shared" si="15"/>
        <v>#NUM!</v>
      </c>
      <c r="AM34" s="3">
        <f t="shared" si="16"/>
        <v>664.88321643954055</v>
      </c>
      <c r="AN34" s="4"/>
      <c r="AO34" s="3">
        <f t="shared" si="22"/>
        <v>664.88321643954055</v>
      </c>
      <c r="AP34" s="3">
        <f t="shared" si="17"/>
        <v>226725.17680588333</v>
      </c>
      <c r="AQ34" s="3">
        <f t="shared" si="18"/>
        <v>1.1746076971948292</v>
      </c>
      <c r="AR34" s="14">
        <f>'FAE(a_mean)'!AQ34</f>
        <v>2.8385671891362643</v>
      </c>
      <c r="AS34" s="4"/>
      <c r="AT34" s="3">
        <f t="shared" si="19"/>
        <v>2.8441972353950127</v>
      </c>
      <c r="AU34" s="4"/>
      <c r="AX34" s="23"/>
    </row>
    <row r="35" spans="1:50" s="3" customFormat="1">
      <c r="A35" s="3" t="s">
        <v>84</v>
      </c>
      <c r="B35" s="2" t="s">
        <v>19</v>
      </c>
      <c r="C35" s="3" t="s">
        <v>48</v>
      </c>
      <c r="D35" s="2">
        <v>6</v>
      </c>
      <c r="E35" s="4"/>
      <c r="F35" s="2">
        <v>102.58189016974774</v>
      </c>
      <c r="G35" s="2">
        <v>402.53220000000005</v>
      </c>
      <c r="H35" s="2">
        <v>479.51950791387782</v>
      </c>
      <c r="I35" s="4"/>
      <c r="J35" s="2">
        <v>245.78726249550499</v>
      </c>
      <c r="K35" s="2">
        <v>341</v>
      </c>
      <c r="L35" s="16">
        <v>322.83093167435311</v>
      </c>
      <c r="M35" s="4"/>
      <c r="N35" s="3">
        <f t="shared" si="1"/>
        <v>0.25484145161492106</v>
      </c>
      <c r="O35" s="4"/>
      <c r="P35" s="3">
        <f t="shared" si="2"/>
        <v>0.761349791424064</v>
      </c>
      <c r="Q35" s="3">
        <f t="shared" si="3"/>
        <v>0.54215793617720009</v>
      </c>
      <c r="R35" s="4"/>
      <c r="S35" s="22">
        <f t="shared" si="4"/>
        <v>12.357719008006809</v>
      </c>
      <c r="T35" s="22">
        <f t="shared" si="20"/>
        <v>11.322321676796957</v>
      </c>
      <c r="U35" s="3">
        <f t="shared" si="21"/>
        <v>6.6420045492707001</v>
      </c>
      <c r="V35" s="3">
        <f t="shared" si="5"/>
        <v>17.038036135533066</v>
      </c>
      <c r="W35" s="3">
        <f t="shared" si="6"/>
        <v>4.1192396693356024</v>
      </c>
      <c r="X35" s="3">
        <f t="shared" si="23"/>
        <v>5.7157144587361088</v>
      </c>
      <c r="Y35" s="4"/>
      <c r="Z35" s="3">
        <f t="shared" si="7"/>
        <v>0</v>
      </c>
      <c r="AA35" s="3">
        <f t="shared" si="8"/>
        <v>21.501197122041049</v>
      </c>
      <c r="AB35" s="4"/>
      <c r="AC35" s="3">
        <f t="shared" si="9"/>
        <v>-1.1186740995240267</v>
      </c>
      <c r="AD35" s="3">
        <f t="shared" si="10"/>
        <v>-1.6292566969247702</v>
      </c>
      <c r="AE35" s="3">
        <f t="shared" si="11"/>
        <v>-10.821530392904078</v>
      </c>
      <c r="AF35" s="4"/>
      <c r="AG35" s="3" t="e">
        <f t="shared" si="12"/>
        <v>#NUM!</v>
      </c>
      <c r="AH35" s="3" t="e">
        <f t="shared" si="13"/>
        <v>#NUM!</v>
      </c>
      <c r="AI35" s="3" t="e">
        <f t="shared" si="14"/>
        <v>#NUM!</v>
      </c>
      <c r="AJ35" s="4"/>
      <c r="AK35" s="3">
        <v>0</v>
      </c>
      <c r="AL35" s="3" t="e">
        <f t="shared" si="15"/>
        <v>#NUM!</v>
      </c>
      <c r="AM35" s="3">
        <f t="shared" si="16"/>
        <v>773.00033589884129</v>
      </c>
      <c r="AN35" s="4"/>
      <c r="AO35" s="3">
        <f t="shared" si="22"/>
        <v>773.00033589884129</v>
      </c>
      <c r="AP35" s="3">
        <f t="shared" si="17"/>
        <v>263593.11454150488</v>
      </c>
      <c r="AQ35" s="3">
        <f t="shared" si="18"/>
        <v>1.3656114668425106</v>
      </c>
      <c r="AR35" s="14">
        <f>'FAE(a_mean)'!AQ35</f>
        <v>2.8385671891362643</v>
      </c>
      <c r="AS35" s="4"/>
      <c r="AT35" s="3">
        <f t="shared" si="19"/>
        <v>2.8441972353950127</v>
      </c>
      <c r="AU35" s="4"/>
      <c r="AX35" s="23"/>
    </row>
    <row r="36" spans="1:50" s="3" customFormat="1">
      <c r="A36" s="3" t="s">
        <v>85</v>
      </c>
      <c r="B36" s="2" t="s">
        <v>19</v>
      </c>
      <c r="C36" s="3" t="s">
        <v>48</v>
      </c>
      <c r="D36" s="2">
        <v>7</v>
      </c>
      <c r="E36" s="4"/>
      <c r="F36" s="2">
        <v>127.53594403411269</v>
      </c>
      <c r="G36" s="2">
        <v>402.53220000000005</v>
      </c>
      <c r="H36" s="2">
        <v>479.51950791387782</v>
      </c>
      <c r="I36" s="4"/>
      <c r="J36" s="2">
        <v>255.97321700262344</v>
      </c>
      <c r="K36" s="2">
        <v>341</v>
      </c>
      <c r="L36" s="16">
        <v>322.83093167435311</v>
      </c>
      <c r="M36" s="4"/>
      <c r="N36" s="3">
        <f t="shared" si="1"/>
        <v>0.31683414155218559</v>
      </c>
      <c r="O36" s="4"/>
      <c r="P36" s="3">
        <f t="shared" si="2"/>
        <v>0.79290176958888636</v>
      </c>
      <c r="Q36" s="3">
        <f t="shared" si="3"/>
        <v>0.59329899914375972</v>
      </c>
      <c r="R36" s="4"/>
      <c r="S36" s="22">
        <f t="shared" si="4"/>
        <v>12.357719008006809</v>
      </c>
      <c r="T36" s="22">
        <f t="shared" si="20"/>
        <v>11.322321676796957</v>
      </c>
      <c r="U36" s="3">
        <f t="shared" si="21"/>
        <v>5.9846080968408071</v>
      </c>
      <c r="V36" s="3">
        <f t="shared" si="5"/>
        <v>17.695432587962959</v>
      </c>
      <c r="W36" s="3">
        <f t="shared" si="6"/>
        <v>4.1192396693356024</v>
      </c>
      <c r="X36" s="3">
        <f t="shared" si="23"/>
        <v>6.3731109111660018</v>
      </c>
      <c r="Y36" s="4"/>
      <c r="Z36" s="3">
        <f t="shared" si="7"/>
        <v>0</v>
      </c>
      <c r="AA36" s="3">
        <f t="shared" si="8"/>
        <v>21.501197122041049</v>
      </c>
      <c r="AB36" s="4"/>
      <c r="AC36" s="3">
        <f t="shared" si="9"/>
        <v>-1.1838975156859681</v>
      </c>
      <c r="AD36" s="3">
        <f t="shared" si="10"/>
        <v>-2.1239652013164703</v>
      </c>
      <c r="AE36" s="3">
        <f t="shared" si="11"/>
        <v>-12.711099341206662</v>
      </c>
      <c r="AF36" s="4"/>
      <c r="AG36" s="3" t="e">
        <f t="shared" si="12"/>
        <v>#NUM!</v>
      </c>
      <c r="AH36" s="3" t="e">
        <f t="shared" si="13"/>
        <v>#NUM!</v>
      </c>
      <c r="AI36" s="3" t="e">
        <f t="shared" si="14"/>
        <v>#NUM!</v>
      </c>
      <c r="AJ36" s="4"/>
      <c r="AK36" s="3">
        <v>0</v>
      </c>
      <c r="AL36" s="3" t="e">
        <f t="shared" si="15"/>
        <v>#NUM!</v>
      </c>
      <c r="AM36" s="3">
        <f t="shared" si="16"/>
        <v>870.76219326343835</v>
      </c>
      <c r="AN36" s="4"/>
      <c r="AO36" s="3">
        <f t="shared" si="22"/>
        <v>870.76219326343835</v>
      </c>
      <c r="AP36" s="3">
        <f t="shared" si="17"/>
        <v>296929.90790283249</v>
      </c>
      <c r="AQ36" s="3">
        <f t="shared" si="18"/>
        <v>1.5383212410002114</v>
      </c>
      <c r="AR36" s="14">
        <f>'FAE(a_mean)'!AQ36</f>
        <v>2.8385671891362643</v>
      </c>
      <c r="AS36" s="4"/>
      <c r="AT36" s="3">
        <f t="shared" si="19"/>
        <v>2.8441972353950127</v>
      </c>
      <c r="AU36" s="4"/>
      <c r="AX36" s="23"/>
    </row>
    <row r="37" spans="1:50" s="3" customFormat="1">
      <c r="A37" s="3" t="s">
        <v>86</v>
      </c>
      <c r="B37" s="2" t="s">
        <v>19</v>
      </c>
      <c r="C37" s="3" t="s">
        <v>48</v>
      </c>
      <c r="D37" s="2">
        <v>8</v>
      </c>
      <c r="E37" s="4"/>
      <c r="F37" s="2">
        <v>158.56519296535183</v>
      </c>
      <c r="G37" s="2">
        <v>402.53220000000005</v>
      </c>
      <c r="H37" s="2">
        <v>479.51950791387782</v>
      </c>
      <c r="I37" s="4"/>
      <c r="J37" s="2">
        <v>266.01093297376366</v>
      </c>
      <c r="K37" s="2">
        <v>341</v>
      </c>
      <c r="L37" s="16">
        <v>322.83093167435311</v>
      </c>
      <c r="M37" s="4"/>
      <c r="N37" s="3">
        <f t="shared" si="1"/>
        <v>0.39391927643391461</v>
      </c>
      <c r="O37" s="4"/>
      <c r="P37" s="3">
        <f t="shared" si="2"/>
        <v>0.82399456456698805</v>
      </c>
      <c r="Q37" s="3">
        <f t="shared" si="3"/>
        <v>0.6505401383546634</v>
      </c>
      <c r="R37" s="4"/>
      <c r="S37" s="22">
        <f t="shared" si="4"/>
        <v>12.357719008006809</v>
      </c>
      <c r="T37" s="22">
        <f t="shared" si="20"/>
        <v>11.322321676796957</v>
      </c>
      <c r="U37" s="3">
        <f t="shared" si="21"/>
        <v>5.2514915209891155</v>
      </c>
      <c r="V37" s="3">
        <f t="shared" si="5"/>
        <v>18.428549163814651</v>
      </c>
      <c r="W37" s="3">
        <f t="shared" si="6"/>
        <v>4.1192396693356024</v>
      </c>
      <c r="X37" s="3">
        <f t="shared" si="23"/>
        <v>7.1062274870176934</v>
      </c>
      <c r="Y37" s="4"/>
      <c r="Z37" s="3">
        <f t="shared" si="7"/>
        <v>0</v>
      </c>
      <c r="AA37" s="3">
        <f t="shared" si="8"/>
        <v>21.501197122041049</v>
      </c>
      <c r="AB37" s="4"/>
      <c r="AC37" s="3">
        <f t="shared" si="9"/>
        <v>-1.2511452433919272</v>
      </c>
      <c r="AD37" s="3">
        <f t="shared" si="10"/>
        <v>-2.8217340218534241</v>
      </c>
      <c r="AE37" s="3">
        <f t="shared" si="11"/>
        <v>-14.818312290249773</v>
      </c>
      <c r="AF37" s="4"/>
      <c r="AG37" s="3" t="e">
        <f t="shared" si="12"/>
        <v>#NUM!</v>
      </c>
      <c r="AH37" s="3" t="e">
        <f t="shared" si="13"/>
        <v>#NUM!</v>
      </c>
      <c r="AI37" s="3" t="e">
        <f t="shared" si="14"/>
        <v>#NUM!</v>
      </c>
      <c r="AJ37" s="4"/>
      <c r="AK37" s="3">
        <v>0</v>
      </c>
      <c r="AL37" s="3" t="e">
        <f t="shared" si="15"/>
        <v>#NUM!</v>
      </c>
      <c r="AM37" s="3">
        <f t="shared" si="16"/>
        <v>979.7844398166751</v>
      </c>
      <c r="AN37" s="4"/>
      <c r="AO37" s="3">
        <f t="shared" si="22"/>
        <v>979.7844398166751</v>
      </c>
      <c r="AP37" s="3">
        <f t="shared" si="17"/>
        <v>334106.49397748621</v>
      </c>
      <c r="AQ37" s="3">
        <f t="shared" si="18"/>
        <v>1.730924042214925</v>
      </c>
      <c r="AR37" s="14">
        <f>'FAE(a_mean)'!AQ37</f>
        <v>2.8385671891362643</v>
      </c>
      <c r="AS37" s="4"/>
      <c r="AT37" s="3">
        <f t="shared" si="19"/>
        <v>2.8441972353950127</v>
      </c>
      <c r="AU37" s="4"/>
      <c r="AX37" s="23"/>
    </row>
    <row r="38" spans="1:50" s="3" customFormat="1">
      <c r="A38" s="3" t="s">
        <v>87</v>
      </c>
      <c r="B38" s="2" t="s">
        <v>19</v>
      </c>
      <c r="C38" s="3" t="s">
        <v>48</v>
      </c>
      <c r="D38" s="2">
        <v>9</v>
      </c>
      <c r="E38" s="4"/>
      <c r="F38" s="2">
        <v>190.10416869391057</v>
      </c>
      <c r="G38" s="2">
        <v>402.53220000000005</v>
      </c>
      <c r="H38" s="2">
        <v>479.51950791387782</v>
      </c>
      <c r="I38" s="4"/>
      <c r="J38" s="2">
        <v>274.60806540113259</v>
      </c>
      <c r="K38" s="2">
        <v>341</v>
      </c>
      <c r="L38" s="16">
        <v>322.83093167435311</v>
      </c>
      <c r="M38" s="4"/>
      <c r="N38" s="3">
        <f t="shared" si="1"/>
        <v>0.47227071199250781</v>
      </c>
      <c r="O38" s="4"/>
      <c r="P38" s="3">
        <f t="shared" si="2"/>
        <v>0.85062501284150793</v>
      </c>
      <c r="Q38" s="3">
        <f t="shared" si="3"/>
        <v>0.70380244070359488</v>
      </c>
      <c r="R38" s="4"/>
      <c r="S38" s="22">
        <f t="shared" si="4"/>
        <v>12.357719008006809</v>
      </c>
      <c r="T38" s="22">
        <f t="shared" si="20"/>
        <v>11.322321676796957</v>
      </c>
      <c r="U38" s="3">
        <f t="shared" si="21"/>
        <v>4.5767981831036915</v>
      </c>
      <c r="V38" s="3">
        <f t="shared" si="5"/>
        <v>19.103242501700073</v>
      </c>
      <c r="W38" s="3">
        <f t="shared" si="6"/>
        <v>4.1192396693356024</v>
      </c>
      <c r="X38" s="3">
        <f t="shared" si="23"/>
        <v>7.7809208249031174</v>
      </c>
      <c r="Y38" s="4"/>
      <c r="Z38" s="3">
        <f t="shared" si="7"/>
        <v>0</v>
      </c>
      <c r="AA38" s="3">
        <f t="shared" si="8"/>
        <v>21.501197122041049</v>
      </c>
      <c r="AB38" s="4"/>
      <c r="AC38" s="3">
        <f t="shared" si="9"/>
        <v>-1.3084730191627907</v>
      </c>
      <c r="AD38" s="3">
        <f t="shared" si="10"/>
        <v>-3.6614238563526307</v>
      </c>
      <c r="AE38" s="3">
        <f t="shared" si="11"/>
        <v>-16.757598053327232</v>
      </c>
      <c r="AF38" s="4"/>
      <c r="AG38" s="3" t="e">
        <f t="shared" si="12"/>
        <v>#NUM!</v>
      </c>
      <c r="AH38" s="3" t="e">
        <f t="shared" si="13"/>
        <v>#NUM!</v>
      </c>
      <c r="AI38" s="3" t="e">
        <f t="shared" si="14"/>
        <v>#NUM!</v>
      </c>
      <c r="AJ38" s="4"/>
      <c r="AK38" s="3">
        <v>0</v>
      </c>
      <c r="AL38" s="3" t="e">
        <f t="shared" si="15"/>
        <v>#NUM!</v>
      </c>
      <c r="AM38" s="3">
        <f t="shared" si="16"/>
        <v>1080.1185283554823</v>
      </c>
      <c r="AN38" s="4"/>
      <c r="AO38" s="3">
        <f t="shared" si="22"/>
        <v>1080.1185283554823</v>
      </c>
      <c r="AP38" s="3">
        <f t="shared" si="17"/>
        <v>368320.41816921945</v>
      </c>
      <c r="AQ38" s="3">
        <f t="shared" si="18"/>
        <v>1.9081780167095981</v>
      </c>
      <c r="AR38" s="14">
        <f>'FAE(a_mean)'!AQ38</f>
        <v>2.8385671891362643</v>
      </c>
      <c r="AS38" s="4"/>
      <c r="AT38" s="3">
        <f t="shared" si="19"/>
        <v>2.8441972353950127</v>
      </c>
      <c r="AU38" s="4"/>
      <c r="AX38" s="23"/>
    </row>
    <row r="39" spans="1:50" s="3" customFormat="1">
      <c r="A39" s="3" t="s">
        <v>88</v>
      </c>
      <c r="B39" s="2" t="s">
        <v>19</v>
      </c>
      <c r="C39" s="3" t="s">
        <v>48</v>
      </c>
      <c r="D39" s="2">
        <v>10</v>
      </c>
      <c r="E39" s="4"/>
      <c r="F39" s="2">
        <v>223.82386502272911</v>
      </c>
      <c r="G39" s="2">
        <v>402.53220000000005</v>
      </c>
      <c r="H39" s="2">
        <v>479.51950791387782</v>
      </c>
      <c r="I39" s="4"/>
      <c r="J39" s="2">
        <v>282.85987942578441</v>
      </c>
      <c r="K39" s="2">
        <v>341</v>
      </c>
      <c r="L39" s="16">
        <v>322.83093167435311</v>
      </c>
      <c r="M39" s="4"/>
      <c r="N39" s="3">
        <f t="shared" si="1"/>
        <v>0.55603965353015006</v>
      </c>
      <c r="O39" s="4"/>
      <c r="P39" s="3">
        <f t="shared" si="2"/>
        <v>0.87618580400192758</v>
      </c>
      <c r="Q39" s="3">
        <f t="shared" si="3"/>
        <v>0.75683856861906351</v>
      </c>
      <c r="R39" s="4"/>
      <c r="S39" s="22">
        <f t="shared" si="4"/>
        <v>12.357719008006809</v>
      </c>
      <c r="T39" s="22">
        <f t="shared" si="20"/>
        <v>11.322321676796957</v>
      </c>
      <c r="U39" s="3">
        <f t="shared" si="21"/>
        <v>3.9148826554515619</v>
      </c>
      <c r="V39" s="3">
        <f t="shared" si="5"/>
        <v>19.765158029352204</v>
      </c>
      <c r="W39" s="3">
        <f t="shared" si="6"/>
        <v>4.1192396693356024</v>
      </c>
      <c r="X39" s="3">
        <f t="shared" si="23"/>
        <v>8.442836352555247</v>
      </c>
      <c r="Y39" s="4"/>
      <c r="Z39" s="3">
        <f t="shared" si="7"/>
        <v>0</v>
      </c>
      <c r="AA39" s="3">
        <f t="shared" si="8"/>
        <v>21.501197122041049</v>
      </c>
      <c r="AB39" s="4"/>
      <c r="AC39" s="3">
        <f t="shared" si="9"/>
        <v>-1.3609117405861386</v>
      </c>
      <c r="AD39" s="3">
        <f t="shared" si="10"/>
        <v>-4.7664663082633929</v>
      </c>
      <c r="AE39" s="3">
        <f t="shared" si="11"/>
        <v>-18.660156278014597</v>
      </c>
      <c r="AF39" s="4"/>
      <c r="AG39" s="3" t="e">
        <f t="shared" si="12"/>
        <v>#NUM!</v>
      </c>
      <c r="AH39" s="3" t="e">
        <f t="shared" si="13"/>
        <v>#NUM!</v>
      </c>
      <c r="AI39" s="3" t="e">
        <f t="shared" si="14"/>
        <v>#NUM!</v>
      </c>
      <c r="AJ39" s="4"/>
      <c r="AK39" s="3">
        <v>0</v>
      </c>
      <c r="AL39" s="3" t="e">
        <f t="shared" si="15"/>
        <v>#NUM!</v>
      </c>
      <c r="AM39" s="3">
        <f t="shared" si="16"/>
        <v>1178.5524203586349</v>
      </c>
      <c r="AN39" s="4"/>
      <c r="AO39" s="3">
        <f t="shared" si="22"/>
        <v>1178.5524203586349</v>
      </c>
      <c r="AP39" s="3">
        <f t="shared" si="17"/>
        <v>401886.37534229452</v>
      </c>
      <c r="AQ39" s="3">
        <f t="shared" si="18"/>
        <v>2.0820750325357773</v>
      </c>
      <c r="AR39" s="14">
        <f>'FAE(a_mean)'!AQ39</f>
        <v>2.8385671891362643</v>
      </c>
      <c r="AS39" s="4"/>
      <c r="AT39" s="3">
        <f t="shared" si="19"/>
        <v>2.8441972353950127</v>
      </c>
      <c r="AU39" s="4"/>
      <c r="AX39" s="23"/>
    </row>
    <row r="40" spans="1:50" s="3" customFormat="1">
      <c r="A40" s="3" t="s">
        <v>89</v>
      </c>
      <c r="B40" s="2" t="s">
        <v>19</v>
      </c>
      <c r="C40" s="3" t="s">
        <v>48</v>
      </c>
      <c r="D40" s="2">
        <v>11</v>
      </c>
      <c r="E40" s="4"/>
      <c r="F40" s="2">
        <v>254.13807004026992</v>
      </c>
      <c r="G40" s="2">
        <v>402.53220000000005</v>
      </c>
      <c r="H40" s="2">
        <v>479.51950791387782</v>
      </c>
      <c r="I40" s="4"/>
      <c r="J40" s="2">
        <v>289.84246529548375</v>
      </c>
      <c r="K40" s="2">
        <v>341</v>
      </c>
      <c r="L40" s="16">
        <v>322.83093167435311</v>
      </c>
      <c r="M40" s="4"/>
      <c r="N40" s="3">
        <f t="shared" si="1"/>
        <v>0.63134842390315582</v>
      </c>
      <c r="O40" s="4"/>
      <c r="P40" s="3">
        <f t="shared" si="2"/>
        <v>0.89781503833051046</v>
      </c>
      <c r="Q40" s="3">
        <f t="shared" si="3"/>
        <v>0.80190811923388106</v>
      </c>
      <c r="R40" s="4"/>
      <c r="S40" s="22">
        <f t="shared" si="4"/>
        <v>12.357719008006809</v>
      </c>
      <c r="T40" s="22">
        <f t="shared" si="20"/>
        <v>11.322321676796957</v>
      </c>
      <c r="U40" s="3">
        <f t="shared" si="21"/>
        <v>3.3612924343261579</v>
      </c>
      <c r="V40" s="3">
        <f t="shared" si="5"/>
        <v>20.318748250477608</v>
      </c>
      <c r="W40" s="3">
        <f t="shared" si="6"/>
        <v>4.1192396693356024</v>
      </c>
      <c r="X40" s="3">
        <f t="shared" si="23"/>
        <v>8.996426573680651</v>
      </c>
      <c r="Y40" s="4"/>
      <c r="Z40" s="3">
        <f t="shared" si="7"/>
        <v>0</v>
      </c>
      <c r="AA40" s="3">
        <f t="shared" si="8"/>
        <v>21.501197122041049</v>
      </c>
      <c r="AB40" s="4"/>
      <c r="AC40" s="3">
        <f t="shared" si="9"/>
        <v>-1.4021450387169871</v>
      </c>
      <c r="AD40" s="3">
        <f t="shared" si="10"/>
        <v>-6.0248708225635967</v>
      </c>
      <c r="AE40" s="3">
        <f t="shared" si="11"/>
        <v>-20.251352713675434</v>
      </c>
      <c r="AF40" s="4"/>
      <c r="AG40" s="3" t="e">
        <f t="shared" si="12"/>
        <v>#NUM!</v>
      </c>
      <c r="AH40" s="3" t="e">
        <f t="shared" si="13"/>
        <v>#NUM!</v>
      </c>
      <c r="AI40" s="3" t="e">
        <f t="shared" si="14"/>
        <v>#NUM!</v>
      </c>
      <c r="AJ40" s="4"/>
      <c r="AK40" s="3">
        <v>0</v>
      </c>
      <c r="AL40" s="3" t="e">
        <f t="shared" si="15"/>
        <v>#NUM!</v>
      </c>
      <c r="AM40" s="3">
        <f t="shared" si="16"/>
        <v>1260.877185020898</v>
      </c>
      <c r="AN40" s="4"/>
      <c r="AO40" s="3">
        <f t="shared" si="22"/>
        <v>1260.877185020898</v>
      </c>
      <c r="AP40" s="3">
        <f t="shared" si="17"/>
        <v>429959.12009212619</v>
      </c>
      <c r="AQ40" s="3">
        <f t="shared" si="18"/>
        <v>2.2275130581184848</v>
      </c>
      <c r="AR40" s="14">
        <f>'FAE(a_mean)'!AQ40</f>
        <v>2.8385671891362643</v>
      </c>
      <c r="AS40" s="4"/>
      <c r="AT40" s="3">
        <f t="shared" si="19"/>
        <v>2.8441972353950127</v>
      </c>
      <c r="AU40" s="4"/>
      <c r="AX40" s="23"/>
    </row>
    <row r="41" spans="1:50" s="3" customFormat="1">
      <c r="A41" s="3" t="s">
        <v>90</v>
      </c>
      <c r="B41" s="2" t="s">
        <v>19</v>
      </c>
      <c r="C41" s="3" t="s">
        <v>48</v>
      </c>
      <c r="D41" s="2">
        <v>12</v>
      </c>
      <c r="E41" s="4"/>
      <c r="F41" s="2">
        <v>283.35920441514497</v>
      </c>
      <c r="G41" s="2">
        <v>402.53220000000005</v>
      </c>
      <c r="H41" s="2">
        <v>479.51950791387782</v>
      </c>
      <c r="I41" s="4"/>
      <c r="J41" s="2">
        <v>296.37848747561316</v>
      </c>
      <c r="K41" s="2">
        <v>341</v>
      </c>
      <c r="L41" s="16">
        <v>322.83093167435311</v>
      </c>
      <c r="M41" s="4"/>
      <c r="N41" s="3">
        <f t="shared" si="1"/>
        <v>0.7039417080550201</v>
      </c>
      <c r="O41" s="4"/>
      <c r="P41" s="3">
        <f t="shared" si="2"/>
        <v>0.91806099848752065</v>
      </c>
      <c r="Q41" s="3">
        <f t="shared" si="3"/>
        <v>0.84350092629475704</v>
      </c>
      <c r="R41" s="4"/>
      <c r="S41" s="22">
        <f t="shared" si="4"/>
        <v>12.357719008006809</v>
      </c>
      <c r="T41" s="22">
        <f t="shared" si="20"/>
        <v>11.322321676796957</v>
      </c>
      <c r="U41" s="3">
        <f t="shared" si="21"/>
        <v>2.8581513943947261</v>
      </c>
      <c r="V41" s="3">
        <f t="shared" si="5"/>
        <v>20.82188929040904</v>
      </c>
      <c r="W41" s="3">
        <f t="shared" si="6"/>
        <v>4.1192396693356024</v>
      </c>
      <c r="X41" s="3">
        <f t="shared" si="23"/>
        <v>9.4995676136120828</v>
      </c>
      <c r="Y41" s="4"/>
      <c r="Z41" s="3">
        <f t="shared" si="7"/>
        <v>0</v>
      </c>
      <c r="AA41" s="3">
        <f t="shared" si="8"/>
        <v>21.501197122041049</v>
      </c>
      <c r="AB41" s="4"/>
      <c r="AC41" s="3">
        <f t="shared" si="9"/>
        <v>-1.4377187818864863</v>
      </c>
      <c r="AD41" s="3">
        <f t="shared" si="10"/>
        <v>-7.5914599944086811</v>
      </c>
      <c r="AE41" s="3">
        <f t="shared" si="11"/>
        <v>-21.697541968510954</v>
      </c>
      <c r="AF41" s="4"/>
      <c r="AG41" s="3" t="e">
        <f t="shared" si="12"/>
        <v>#NUM!</v>
      </c>
      <c r="AH41" s="3" t="e">
        <f t="shared" si="13"/>
        <v>#NUM!</v>
      </c>
      <c r="AI41" s="3" t="e">
        <f t="shared" si="14"/>
        <v>#NUM!</v>
      </c>
      <c r="AJ41" s="4"/>
      <c r="AK41" s="3">
        <v>0</v>
      </c>
      <c r="AL41" s="3" t="e">
        <f t="shared" si="15"/>
        <v>#NUM!</v>
      </c>
      <c r="AM41" s="3">
        <f t="shared" si="16"/>
        <v>1335.6996188783382</v>
      </c>
      <c r="AN41" s="4"/>
      <c r="AO41" s="3">
        <f t="shared" si="22"/>
        <v>1335.6996188783382</v>
      </c>
      <c r="AP41" s="3">
        <f t="shared" si="17"/>
        <v>455473.57003751333</v>
      </c>
      <c r="AQ41" s="3">
        <f t="shared" si="18"/>
        <v>2.359697183929987</v>
      </c>
      <c r="AR41" s="14">
        <f>'FAE(a_mean)'!AQ41</f>
        <v>2.8385671891362643</v>
      </c>
      <c r="AS41" s="4"/>
      <c r="AT41" s="3">
        <f t="shared" si="19"/>
        <v>2.8441972353950127</v>
      </c>
      <c r="AU41" s="4"/>
      <c r="AX41" s="23"/>
    </row>
    <row r="42" spans="1:50" s="3" customFormat="1">
      <c r="A42" s="3" t="s">
        <v>91</v>
      </c>
      <c r="B42" s="2" t="s">
        <v>19</v>
      </c>
      <c r="C42" s="3" t="s">
        <v>48</v>
      </c>
      <c r="D42" s="2">
        <v>13</v>
      </c>
      <c r="E42" s="4"/>
      <c r="F42" s="2">
        <v>315.95965549045553</v>
      </c>
      <c r="G42" s="2">
        <v>402.53220000000005</v>
      </c>
      <c r="H42" s="2">
        <v>479.51950791387782</v>
      </c>
      <c r="I42" s="4"/>
      <c r="J42" s="2">
        <v>303.57899477435888</v>
      </c>
      <c r="K42" s="2">
        <v>341</v>
      </c>
      <c r="L42" s="16">
        <v>322.83093167435311</v>
      </c>
      <c r="M42" s="4"/>
      <c r="N42" s="3">
        <f t="shared" si="1"/>
        <v>0.7849301384844628</v>
      </c>
      <c r="O42" s="4"/>
      <c r="P42" s="3">
        <f t="shared" si="2"/>
        <v>0.94036526549626265</v>
      </c>
      <c r="Q42" s="3">
        <f t="shared" si="3"/>
        <v>0.88815448226798344</v>
      </c>
      <c r="R42" s="4"/>
      <c r="S42" s="22">
        <f t="shared" si="4"/>
        <v>12.357719008006809</v>
      </c>
      <c r="T42" s="22">
        <f t="shared" si="20"/>
        <v>11.322321676796957</v>
      </c>
      <c r="U42" s="3">
        <f t="shared" si="21"/>
        <v>2.32656283809097</v>
      </c>
      <c r="V42" s="3">
        <f t="shared" si="5"/>
        <v>21.353477846712796</v>
      </c>
      <c r="W42" s="3">
        <f t="shared" si="6"/>
        <v>4.1192396693356024</v>
      </c>
      <c r="X42" s="3">
        <f t="shared" si="23"/>
        <v>10.031156169915839</v>
      </c>
      <c r="Y42" s="4"/>
      <c r="Z42" s="3">
        <f t="shared" si="7"/>
        <v>0</v>
      </c>
      <c r="AA42" s="3">
        <f t="shared" si="8"/>
        <v>21.501197122041049</v>
      </c>
      <c r="AB42" s="4"/>
      <c r="AC42" s="3">
        <f t="shared" si="9"/>
        <v>-1.4734825916453522</v>
      </c>
      <c r="AD42" s="3">
        <f t="shared" si="10"/>
        <v>-9.9827514474537686</v>
      </c>
      <c r="AE42" s="3">
        <f t="shared" si="11"/>
        <v>-23.22549853954478</v>
      </c>
      <c r="AF42" s="4"/>
      <c r="AG42" s="3" t="e">
        <f t="shared" si="12"/>
        <v>#NUM!</v>
      </c>
      <c r="AH42" s="3" t="e">
        <f t="shared" si="13"/>
        <v>#NUM!</v>
      </c>
      <c r="AI42" s="3" t="e">
        <f t="shared" si="14"/>
        <v>#NUM!</v>
      </c>
      <c r="AJ42" s="4"/>
      <c r="AK42" s="3">
        <v>0</v>
      </c>
      <c r="AL42" s="3" t="e">
        <f t="shared" si="15"/>
        <v>#NUM!</v>
      </c>
      <c r="AM42" s="3">
        <f t="shared" si="16"/>
        <v>1414.7525015428703</v>
      </c>
      <c r="AN42" s="4"/>
      <c r="AO42" s="3">
        <f t="shared" si="22"/>
        <v>1414.7525015428703</v>
      </c>
      <c r="AP42" s="3">
        <f t="shared" si="17"/>
        <v>482430.60302611877</v>
      </c>
      <c r="AQ42" s="3">
        <f t="shared" si="18"/>
        <v>2.499354979716208</v>
      </c>
      <c r="AR42" s="14">
        <f>'FAE(a_mean)'!AQ42</f>
        <v>2.8385671891362643</v>
      </c>
      <c r="AS42" s="4"/>
      <c r="AT42" s="3">
        <f t="shared" si="19"/>
        <v>2.8441972353950127</v>
      </c>
      <c r="AU42" s="4"/>
      <c r="AX42" s="23"/>
    </row>
    <row r="43" spans="1:50" s="3" customFormat="1">
      <c r="A43" s="3" t="s">
        <v>92</v>
      </c>
      <c r="B43" s="2" t="s">
        <v>19</v>
      </c>
      <c r="C43" s="3" t="s">
        <v>48</v>
      </c>
      <c r="D43" s="2">
        <v>14</v>
      </c>
      <c r="E43" s="4"/>
      <c r="F43" s="2">
        <v>345.9421570123057</v>
      </c>
      <c r="G43" s="2">
        <v>402.53220000000005</v>
      </c>
      <c r="H43" s="2">
        <v>479.51950791387782</v>
      </c>
      <c r="I43" s="4"/>
      <c r="J43" s="2">
        <v>310.19527872302416</v>
      </c>
      <c r="K43" s="2">
        <v>341</v>
      </c>
      <c r="L43" s="16">
        <v>322.83093167435311</v>
      </c>
      <c r="M43" s="4"/>
      <c r="N43" s="3">
        <f t="shared" si="1"/>
        <v>0.85941486671701206</v>
      </c>
      <c r="O43" s="4"/>
      <c r="P43" s="3">
        <f t="shared" si="2"/>
        <v>0.96085984423551207</v>
      </c>
      <c r="Q43" s="3">
        <f t="shared" si="3"/>
        <v>0.92786983514360732</v>
      </c>
      <c r="R43" s="4"/>
      <c r="S43" s="22">
        <f t="shared" si="4"/>
        <v>12.357719008006809</v>
      </c>
      <c r="T43" s="22">
        <f t="shared" si="20"/>
        <v>11.322321676796957</v>
      </c>
      <c r="U43" s="3">
        <f t="shared" si="21"/>
        <v>1.8614024412826922</v>
      </c>
      <c r="V43" s="3">
        <f t="shared" si="5"/>
        <v>21.818638243521072</v>
      </c>
      <c r="W43" s="3">
        <f t="shared" si="6"/>
        <v>4.1192396693356024</v>
      </c>
      <c r="X43" s="3">
        <f t="shared" si="23"/>
        <v>10.496316566724117</v>
      </c>
      <c r="Y43" s="4"/>
      <c r="Z43" s="3">
        <f t="shared" si="7"/>
        <v>0</v>
      </c>
      <c r="AA43" s="3">
        <f t="shared" si="8"/>
        <v>21.501197122041049</v>
      </c>
      <c r="AB43" s="4"/>
      <c r="AC43" s="3">
        <f t="shared" si="9"/>
        <v>-1.5033476506097043</v>
      </c>
      <c r="AD43" s="3">
        <f t="shared" si="10"/>
        <v>-13.195705914784993</v>
      </c>
      <c r="AE43" s="3">
        <f t="shared" si="11"/>
        <v>-24.562519204229247</v>
      </c>
      <c r="AF43" s="4"/>
      <c r="AG43" s="3" t="e">
        <f t="shared" si="12"/>
        <v>#NUM!</v>
      </c>
      <c r="AH43" s="3" t="e">
        <f t="shared" si="13"/>
        <v>#NUM!</v>
      </c>
      <c r="AI43" s="3" t="e">
        <f t="shared" si="14"/>
        <v>#NUM!</v>
      </c>
      <c r="AJ43" s="4"/>
      <c r="AK43" s="3">
        <v>0</v>
      </c>
      <c r="AL43" s="3" t="e">
        <f t="shared" si="15"/>
        <v>#NUM!</v>
      </c>
      <c r="AM43" s="3">
        <f t="shared" si="16"/>
        <v>1483.9268090651333</v>
      </c>
      <c r="AN43" s="4"/>
      <c r="AO43" s="3">
        <f t="shared" si="22"/>
        <v>1483.9268090651333</v>
      </c>
      <c r="AP43" s="3">
        <f t="shared" si="17"/>
        <v>506019.04189121042</v>
      </c>
      <c r="AQ43" s="3">
        <f t="shared" si="18"/>
        <v>2.6215609131113706</v>
      </c>
      <c r="AR43" s="14">
        <f>'FAE(a_mean)'!AQ43</f>
        <v>2.8385671891362643</v>
      </c>
      <c r="AS43" s="4"/>
      <c r="AT43" s="3">
        <f t="shared" si="19"/>
        <v>2.8441972353950127</v>
      </c>
      <c r="AU43" s="4"/>
      <c r="AX43" s="23"/>
    </row>
    <row r="44" spans="1:50" s="3" customFormat="1">
      <c r="A44" s="3" t="s">
        <v>93</v>
      </c>
      <c r="B44" s="2" t="s">
        <v>19</v>
      </c>
      <c r="C44" s="3" t="s">
        <v>48</v>
      </c>
      <c r="D44" s="2">
        <v>15</v>
      </c>
      <c r="E44" s="4"/>
      <c r="F44" s="2">
        <v>392.79579110006654</v>
      </c>
      <c r="G44" s="2">
        <v>402.53220000000005</v>
      </c>
      <c r="H44" s="2">
        <v>479.51950791387782</v>
      </c>
      <c r="I44" s="4"/>
      <c r="J44" s="2">
        <v>320.63633465961414</v>
      </c>
      <c r="K44" s="2">
        <v>341</v>
      </c>
      <c r="L44" s="16">
        <v>322.83093167435311</v>
      </c>
      <c r="M44" s="4"/>
      <c r="N44" s="3">
        <f t="shared" si="1"/>
        <v>0.97581209925582724</v>
      </c>
      <c r="O44" s="4"/>
      <c r="P44" s="3">
        <f t="shared" si="2"/>
        <v>0.99320202372382116</v>
      </c>
      <c r="Q44" s="3">
        <f t="shared" si="3"/>
        <v>0.98781878760339847</v>
      </c>
      <c r="R44" s="4"/>
      <c r="S44" s="22">
        <f t="shared" si="4"/>
        <v>12.357719008006809</v>
      </c>
      <c r="T44" s="22">
        <f t="shared" si="20"/>
        <v>11.322321676796957</v>
      </c>
      <c r="U44" s="3">
        <f t="shared" si="21"/>
        <v>1.1731671176858409</v>
      </c>
      <c r="V44" s="3">
        <f t="shared" si="5"/>
        <v>22.506873567117925</v>
      </c>
      <c r="W44" s="3">
        <f t="shared" si="6"/>
        <v>4.1192396693356024</v>
      </c>
      <c r="X44" s="3">
        <f t="shared" si="23"/>
        <v>11.184551890320968</v>
      </c>
      <c r="Y44" s="4"/>
      <c r="Z44" s="3">
        <f t="shared" si="7"/>
        <v>0</v>
      </c>
      <c r="AA44" s="3">
        <f t="shared" si="8"/>
        <v>21.501197122041049</v>
      </c>
      <c r="AB44" s="4"/>
      <c r="AC44" s="3">
        <f t="shared" si="9"/>
        <v>-1.5452705248857124</v>
      </c>
      <c r="AD44" s="3">
        <f t="shared" si="10"/>
        <v>-22.623144300429281</v>
      </c>
      <c r="AE44" s="3">
        <f t="shared" si="11"/>
        <v>-26.54072899192548</v>
      </c>
      <c r="AF44" s="4"/>
      <c r="AG44" s="3" t="e">
        <f t="shared" si="12"/>
        <v>#NUM!</v>
      </c>
      <c r="AH44" s="3" t="e">
        <f t="shared" si="13"/>
        <v>#NUM!</v>
      </c>
      <c r="AI44" s="3" t="e">
        <f t="shared" si="14"/>
        <v>#NUM!</v>
      </c>
      <c r="AJ44" s="4"/>
      <c r="AK44" s="3">
        <v>0</v>
      </c>
      <c r="AL44" s="3" t="e">
        <f t="shared" si="15"/>
        <v>#NUM!</v>
      </c>
      <c r="AM44" s="3">
        <f t="shared" si="16"/>
        <v>1586.2747351758665</v>
      </c>
      <c r="AN44" s="4"/>
      <c r="AO44" s="3">
        <f t="shared" si="22"/>
        <v>1586.2747351758665</v>
      </c>
      <c r="AP44" s="3">
        <f t="shared" si="17"/>
        <v>540919.68469497049</v>
      </c>
      <c r="AQ44" s="3">
        <f t="shared" si="18"/>
        <v>2.8023726088033869</v>
      </c>
      <c r="AR44" s="14">
        <f>'FAE(a_mean)'!AQ44</f>
        <v>2.8385671891362643</v>
      </c>
      <c r="AS44" s="4"/>
      <c r="AT44" s="3">
        <f t="shared" si="19"/>
        <v>2.8441972353950127</v>
      </c>
      <c r="AU44" s="4"/>
      <c r="AX44" s="23"/>
    </row>
    <row r="45" spans="1:50" s="3" customFormat="1">
      <c r="A45" s="3" t="s">
        <v>94</v>
      </c>
      <c r="B45" s="2" t="s">
        <v>19</v>
      </c>
      <c r="C45" s="3" t="s">
        <v>48</v>
      </c>
      <c r="D45" s="2">
        <v>16</v>
      </c>
      <c r="E45" s="4"/>
      <c r="F45" s="2">
        <v>430.06953855415185</v>
      </c>
      <c r="G45" s="2">
        <v>402.53220000000005</v>
      </c>
      <c r="H45" s="2">
        <v>479.51950791387782</v>
      </c>
      <c r="I45" s="4"/>
      <c r="J45" s="2">
        <v>329.09619255405556</v>
      </c>
      <c r="K45" s="2">
        <v>341</v>
      </c>
      <c r="L45" s="16">
        <v>322.83093167435311</v>
      </c>
      <c r="M45" s="4"/>
      <c r="N45" s="3">
        <f t="shared" si="1"/>
        <v>1.0684102751386144</v>
      </c>
      <c r="O45" s="4"/>
      <c r="P45" s="3">
        <f t="shared" si="2"/>
        <v>1.0194072508703174</v>
      </c>
      <c r="Q45" s="3">
        <f t="shared" si="3"/>
        <v>1.0340082544322695</v>
      </c>
      <c r="R45" s="4"/>
      <c r="S45" s="22">
        <f t="shared" si="4"/>
        <v>12.357719008006809</v>
      </c>
      <c r="T45" s="22">
        <f t="shared" si="20"/>
        <v>11.322321676796957</v>
      </c>
      <c r="U45" s="3">
        <f t="shared" si="21"/>
        <v>0.65452195781621647</v>
      </c>
      <c r="V45" s="3">
        <f t="shared" si="5"/>
        <v>23.025518726987549</v>
      </c>
      <c r="W45" s="3">
        <f t="shared" si="6"/>
        <v>4.1192396693356024</v>
      </c>
      <c r="X45" s="3">
        <f t="shared" si="23"/>
        <v>11.703197050190592</v>
      </c>
      <c r="Y45" s="4"/>
      <c r="Z45" s="3">
        <f t="shared" si="7"/>
        <v>0</v>
      </c>
      <c r="AA45" s="3">
        <f t="shared" si="8"/>
        <v>21.501197122041049</v>
      </c>
      <c r="AB45" s="4"/>
      <c r="AC45" s="3">
        <f t="shared" si="9"/>
        <v>-1.5752071362763318</v>
      </c>
      <c r="AD45" s="3">
        <f t="shared" si="10"/>
        <v>-42.827412803796065</v>
      </c>
      <c r="AE45" s="3">
        <f t="shared" si="11"/>
        <v>-28.031482076543899</v>
      </c>
      <c r="AF45" s="4"/>
      <c r="AG45" s="3" t="e">
        <f t="shared" si="12"/>
        <v>#NUM!</v>
      </c>
      <c r="AH45" s="3" t="e">
        <f t="shared" si="13"/>
        <v>#NUM!</v>
      </c>
      <c r="AI45" s="3" t="e">
        <f t="shared" si="14"/>
        <v>#NUM!</v>
      </c>
      <c r="AJ45" s="4"/>
      <c r="AK45" s="3">
        <v>0</v>
      </c>
      <c r="AL45" s="3" t="e">
        <f t="shared" si="15"/>
        <v>#NUM!</v>
      </c>
      <c r="AM45" s="3">
        <f t="shared" si="16"/>
        <v>1663.4027968722748</v>
      </c>
      <c r="AN45" s="4"/>
      <c r="AO45" s="3">
        <f t="shared" si="22"/>
        <v>1663.4027968722748</v>
      </c>
      <c r="AP45" s="3">
        <f t="shared" si="17"/>
        <v>567220.35373344575</v>
      </c>
      <c r="AQ45" s="3">
        <f t="shared" si="18"/>
        <v>2.9386299434725602</v>
      </c>
      <c r="AR45" s="14">
        <f>'FAE(a_mean)'!AQ45</f>
        <v>2.8385671891362643</v>
      </c>
      <c r="AS45" s="4"/>
      <c r="AT45" s="3">
        <f t="shared" si="19"/>
        <v>2.8441972353950127</v>
      </c>
      <c r="AU45" s="4"/>
      <c r="AX45" s="23"/>
    </row>
    <row r="46" spans="1:50" s="3" customFormat="1">
      <c r="A46" s="3" t="s">
        <v>95</v>
      </c>
      <c r="B46" s="2" t="s">
        <v>19</v>
      </c>
      <c r="C46" s="3" t="s">
        <v>48</v>
      </c>
      <c r="D46" s="2">
        <v>17</v>
      </c>
      <c r="E46" s="4"/>
      <c r="F46" s="2">
        <v>479.51950791387782</v>
      </c>
      <c r="G46" s="2">
        <v>402.53220000000005</v>
      </c>
      <c r="H46" s="2">
        <v>479.51950791387782</v>
      </c>
      <c r="I46" s="4"/>
      <c r="J46" s="2">
        <v>340.5948454013033</v>
      </c>
      <c r="K46" s="2">
        <v>341</v>
      </c>
      <c r="L46" s="16">
        <v>322.83093167435311</v>
      </c>
      <c r="M46" s="4"/>
      <c r="N46" s="3">
        <f t="shared" si="1"/>
        <v>1.1912575140917367</v>
      </c>
      <c r="O46" s="4"/>
      <c r="P46" s="3">
        <f t="shared" si="2"/>
        <v>1.0550254389652756</v>
      </c>
      <c r="Q46" s="3">
        <f t="shared" si="3"/>
        <v>1.0936599255186101</v>
      </c>
      <c r="R46" s="4"/>
      <c r="S46" s="22">
        <f t="shared" si="4"/>
        <v>12.357719008006809</v>
      </c>
      <c r="T46" s="22">
        <f t="shared" si="20"/>
        <v>11.322321676796957</v>
      </c>
      <c r="U46" s="3">
        <f t="shared" si="21"/>
        <v>0</v>
      </c>
      <c r="V46" s="3">
        <f t="shared" si="5"/>
        <v>23.680040684803764</v>
      </c>
      <c r="W46" s="3">
        <f t="shared" si="6"/>
        <v>4.1192396693356024</v>
      </c>
      <c r="X46" s="3">
        <f t="shared" si="23"/>
        <v>12.357719008006809</v>
      </c>
      <c r="Y46" s="4"/>
      <c r="Z46" s="3">
        <f t="shared" si="7"/>
        <v>0</v>
      </c>
      <c r="AA46" s="3">
        <f t="shared" si="8"/>
        <v>21.501197122041049</v>
      </c>
      <c r="AB46" s="4"/>
      <c r="AC46" s="3">
        <f t="shared" si="9"/>
        <v>-1.6111149743714517</v>
      </c>
      <c r="AD46" s="3" t="e">
        <f t="shared" si="10"/>
        <v>#DIV/0!</v>
      </c>
      <c r="AE46" s="3">
        <f t="shared" si="11"/>
        <v>-29.912788802341343</v>
      </c>
      <c r="AF46" s="4"/>
      <c r="AG46" s="3" t="e">
        <f t="shared" si="12"/>
        <v>#NUM!</v>
      </c>
      <c r="AH46" s="3" t="e">
        <f t="shared" si="13"/>
        <v>#DIV/0!</v>
      </c>
      <c r="AI46" s="3" t="e">
        <f t="shared" si="14"/>
        <v>#NUM!</v>
      </c>
      <c r="AJ46" s="4"/>
      <c r="AK46" s="3">
        <v>0</v>
      </c>
      <c r="AL46" s="3" t="e">
        <f t="shared" si="15"/>
        <v>#NUM!</v>
      </c>
      <c r="AM46" s="3">
        <f t="shared" si="16"/>
        <v>1760.7371862586392</v>
      </c>
      <c r="AN46" s="4"/>
      <c r="AO46" s="3">
        <f t="shared" si="22"/>
        <v>1760.7371862586392</v>
      </c>
      <c r="AP46" s="3">
        <f t="shared" si="17"/>
        <v>600411.380514196</v>
      </c>
      <c r="AQ46" s="3">
        <f t="shared" si="18"/>
        <v>3.1105845366223464</v>
      </c>
      <c r="AR46" s="14">
        <f>'FAE(a_mean)'!AQ46</f>
        <v>2.8385671891362643</v>
      </c>
      <c r="AS46" s="4"/>
      <c r="AT46" s="3">
        <f t="shared" si="19"/>
        <v>2.8441972353950127</v>
      </c>
      <c r="AU46" s="4"/>
      <c r="AX46" s="23"/>
    </row>
    <row r="47" spans="1:50">
      <c r="A47" s="7" t="s">
        <v>96</v>
      </c>
      <c r="B47" s="20" t="s">
        <v>20</v>
      </c>
      <c r="C47" s="7" t="s">
        <v>48</v>
      </c>
      <c r="D47" s="8">
        <v>1</v>
      </c>
      <c r="E47" s="4"/>
      <c r="F47" s="8">
        <v>23.648277220295061</v>
      </c>
      <c r="G47" s="8">
        <v>1706.25</v>
      </c>
      <c r="H47" s="8">
        <v>1533.2021204664445</v>
      </c>
      <c r="I47" s="4"/>
      <c r="J47" s="8">
        <v>61.141321820203537</v>
      </c>
      <c r="K47" s="8">
        <v>237</v>
      </c>
      <c r="L47" s="17">
        <v>257.10139057012236</v>
      </c>
      <c r="M47" s="4"/>
      <c r="N47" s="7">
        <f t="shared" si="1"/>
        <v>1.3859796173066702E-2</v>
      </c>
      <c r="O47" s="4"/>
      <c r="P47" s="7">
        <f t="shared" si="2"/>
        <v>0.23781015608131348</v>
      </c>
      <c r="Q47" s="7">
        <f t="shared" si="3"/>
        <v>0.22158891736635478</v>
      </c>
      <c r="R47" s="4"/>
      <c r="S47" s="12">
        <f t="shared" si="4"/>
        <v>22.097079673225032</v>
      </c>
      <c r="T47" s="12">
        <f t="shared" si="20"/>
        <v>23.31076403177774</v>
      </c>
      <c r="U47" s="7">
        <f t="shared" si="21"/>
        <v>19.352758540813415</v>
      </c>
      <c r="V47" s="7">
        <f t="shared" si="5"/>
        <v>26.055085164189357</v>
      </c>
      <c r="W47" s="7">
        <f t="shared" si="6"/>
        <v>7.3656932244083437</v>
      </c>
      <c r="X47" s="7">
        <f t="shared" si="23"/>
        <v>2.7443211324116161</v>
      </c>
      <c r="Y47" s="4"/>
      <c r="Z47" s="7">
        <f t="shared" si="7"/>
        <v>0</v>
      </c>
      <c r="AA47" s="7">
        <f t="shared" si="8"/>
        <v>45.682067450281799</v>
      </c>
      <c r="AB47" s="4"/>
      <c r="AC47" s="7">
        <f t="shared" si="9"/>
        <v>-0.67914871622378492</v>
      </c>
      <c r="AD47" s="7">
        <f t="shared" si="10"/>
        <v>-0.15315083817602987</v>
      </c>
      <c r="AE47" s="7">
        <f t="shared" si="11"/>
        <v>-2.9638911915438957</v>
      </c>
      <c r="AF47" s="4"/>
      <c r="AG47" s="7">
        <f t="shared" si="12"/>
        <v>1573.206475671441</v>
      </c>
      <c r="AH47" s="7">
        <f t="shared" si="13"/>
        <v>645.89529111407739</v>
      </c>
      <c r="AI47" s="7">
        <f t="shared" si="14"/>
        <v>281.72967294597828</v>
      </c>
      <c r="AJ47" s="4"/>
      <c r="AK47" s="7">
        <v>0</v>
      </c>
      <c r="AL47" s="7">
        <f t="shared" si="15"/>
        <v>1209.0408575033418</v>
      </c>
      <c r="AM47" s="7">
        <f t="shared" si="16"/>
        <v>955.6219472907801</v>
      </c>
      <c r="AN47" s="4"/>
      <c r="AO47" s="7">
        <f t="shared" si="22"/>
        <v>1209.0408575033418</v>
      </c>
      <c r="AP47" s="7">
        <f t="shared" si="17"/>
        <v>286542.68322829204</v>
      </c>
      <c r="AQ47" s="7">
        <f t="shared" si="18"/>
        <v>0.1095335712635525</v>
      </c>
      <c r="AR47" s="15">
        <f>'FAE(a_mean)'!AQ47</f>
        <v>0.61789474867658523</v>
      </c>
      <c r="AS47" s="4"/>
      <c r="AT47" s="7">
        <f t="shared" si="19"/>
        <v>0.61834932154195899</v>
      </c>
      <c r="AU47" s="4"/>
      <c r="AX47" s="21"/>
    </row>
    <row r="48" spans="1:50">
      <c r="A48" s="7" t="s">
        <v>97</v>
      </c>
      <c r="B48" s="20" t="s">
        <v>20</v>
      </c>
      <c r="C48" s="7" t="s">
        <v>48</v>
      </c>
      <c r="D48" s="8">
        <v>2</v>
      </c>
      <c r="E48" s="4"/>
      <c r="F48" s="8">
        <v>68.948737394815808</v>
      </c>
      <c r="G48" s="8">
        <v>1706.25</v>
      </c>
      <c r="H48" s="8">
        <v>1533.2021204664445</v>
      </c>
      <c r="I48" s="4"/>
      <c r="J48" s="8">
        <v>88.767083244098771</v>
      </c>
      <c r="K48" s="8">
        <v>237</v>
      </c>
      <c r="L48" s="17">
        <v>257.10139057012236</v>
      </c>
      <c r="M48" s="4"/>
      <c r="N48" s="7">
        <f t="shared" si="1"/>
        <v>4.0409516421870073E-2</v>
      </c>
      <c r="O48" s="4"/>
      <c r="P48" s="7">
        <f t="shared" si="2"/>
        <v>0.34526100013406291</v>
      </c>
      <c r="Q48" s="7">
        <f t="shared" si="3"/>
        <v>0.28688444675279767</v>
      </c>
      <c r="R48" s="4"/>
      <c r="S48" s="12">
        <f t="shared" si="4"/>
        <v>22.097079673225032</v>
      </c>
      <c r="T48" s="12">
        <f t="shared" si="20"/>
        <v>23.31076403177774</v>
      </c>
      <c r="U48" s="7">
        <f t="shared" si="21"/>
        <v>17.411122287316278</v>
      </c>
      <c r="V48" s="7">
        <f t="shared" si="5"/>
        <v>27.996721417686494</v>
      </c>
      <c r="W48" s="7">
        <f t="shared" si="6"/>
        <v>7.3656932244083437</v>
      </c>
      <c r="X48" s="7">
        <f t="shared" si="23"/>
        <v>4.685957385908754</v>
      </c>
      <c r="Y48" s="4"/>
      <c r="Z48" s="7">
        <f t="shared" si="7"/>
        <v>0</v>
      </c>
      <c r="AA48" s="7">
        <f t="shared" si="8"/>
        <v>45.682067450281799</v>
      </c>
      <c r="AB48" s="4"/>
      <c r="AC48" s="7">
        <f t="shared" si="9"/>
        <v>-0.8458187979208196</v>
      </c>
      <c r="AD48" s="7">
        <f t="shared" si="10"/>
        <v>-0.51396840816711709</v>
      </c>
      <c r="AE48" s="7">
        <f t="shared" si="11"/>
        <v>-8.9487668064149624</v>
      </c>
      <c r="AF48" s="4"/>
      <c r="AG48" s="7">
        <f t="shared" si="12"/>
        <v>2021.3798160946619</v>
      </c>
      <c r="AH48" s="7">
        <f t="shared" si="13"/>
        <v>639.82272558236934</v>
      </c>
      <c r="AI48" s="7">
        <f t="shared" si="14"/>
        <v>220.01943460856907</v>
      </c>
      <c r="AJ48" s="4"/>
      <c r="AK48" s="7">
        <v>0</v>
      </c>
      <c r="AL48" s="7">
        <f t="shared" si="15"/>
        <v>1601.5765251208618</v>
      </c>
      <c r="AM48" s="7">
        <f t="shared" si="16"/>
        <v>1509.301384823985</v>
      </c>
      <c r="AN48" s="4"/>
      <c r="AO48" s="7">
        <f t="shared" si="22"/>
        <v>1601.5765251208618</v>
      </c>
      <c r="AP48" s="7">
        <f t="shared" si="17"/>
        <v>379573.63645364426</v>
      </c>
      <c r="AQ48" s="7">
        <f t="shared" si="18"/>
        <v>0.14509550720280254</v>
      </c>
      <c r="AR48" s="15">
        <f>'FAE(a_mean)'!AQ48</f>
        <v>0.61789474867658523</v>
      </c>
      <c r="AS48" s="4"/>
      <c r="AT48" s="7">
        <f t="shared" si="19"/>
        <v>0.61834932154195899</v>
      </c>
      <c r="AU48" s="4"/>
      <c r="AX48" s="21"/>
    </row>
    <row r="49" spans="1:50">
      <c r="A49" s="7" t="s">
        <v>98</v>
      </c>
      <c r="B49" s="20" t="s">
        <v>20</v>
      </c>
      <c r="C49" s="7" t="s">
        <v>48</v>
      </c>
      <c r="D49" s="8">
        <v>3</v>
      </c>
      <c r="E49" s="4"/>
      <c r="F49" s="8">
        <v>123.19763233731292</v>
      </c>
      <c r="G49" s="8">
        <v>1706.25</v>
      </c>
      <c r="H49" s="8">
        <v>1533.2021204664445</v>
      </c>
      <c r="I49" s="4"/>
      <c r="J49" s="8">
        <v>111.21733082833592</v>
      </c>
      <c r="K49" s="8">
        <v>237</v>
      </c>
      <c r="L49" s="17">
        <v>257.10139057012236</v>
      </c>
      <c r="M49" s="4"/>
      <c r="N49" s="7">
        <f t="shared" si="1"/>
        <v>7.2203740563992924E-2</v>
      </c>
      <c r="O49" s="4"/>
      <c r="P49" s="7">
        <f t="shared" si="2"/>
        <v>0.43258159974052057</v>
      </c>
      <c r="Q49" s="7">
        <f t="shared" si="3"/>
        <v>0.34285082694324515</v>
      </c>
      <c r="R49" s="4"/>
      <c r="S49" s="12">
        <f t="shared" si="4"/>
        <v>22.097079673225032</v>
      </c>
      <c r="T49" s="12">
        <f t="shared" si="20"/>
        <v>23.31076403177774</v>
      </c>
      <c r="U49" s="7">
        <f t="shared" si="21"/>
        <v>15.833301679305865</v>
      </c>
      <c r="V49" s="7">
        <f t="shared" si="5"/>
        <v>29.574542025696907</v>
      </c>
      <c r="W49" s="7">
        <f t="shared" si="6"/>
        <v>7.3656932244083437</v>
      </c>
      <c r="X49" s="7">
        <f t="shared" si="23"/>
        <v>6.2637779939191676</v>
      </c>
      <c r="Y49" s="4"/>
      <c r="Z49" s="7">
        <f t="shared" si="7"/>
        <v>0</v>
      </c>
      <c r="AA49" s="7">
        <f t="shared" si="8"/>
        <v>45.682067450281799</v>
      </c>
      <c r="AB49" s="4"/>
      <c r="AC49" s="7">
        <f t="shared" si="9"/>
        <v>-0.96514116741338563</v>
      </c>
      <c r="AD49" s="7">
        <f t="shared" si="10"/>
        <v>-0.87235257985599046</v>
      </c>
      <c r="AE49" s="7">
        <f t="shared" si="11"/>
        <v>-13.812221567580659</v>
      </c>
      <c r="AF49" s="4"/>
      <c r="AG49" s="7">
        <f t="shared" si="12"/>
        <v>2516.1845151418884</v>
      </c>
      <c r="AH49" s="7">
        <f t="shared" si="13"/>
        <v>659.52189815631277</v>
      </c>
      <c r="AI49" s="7">
        <f t="shared" si="14"/>
        <v>114.02890313790998</v>
      </c>
      <c r="AJ49" s="4"/>
      <c r="AK49" s="7">
        <v>0</v>
      </c>
      <c r="AL49" s="7">
        <f t="shared" si="15"/>
        <v>1970.6915201234856</v>
      </c>
      <c r="AM49" s="7">
        <f t="shared" si="16"/>
        <v>1959.2346950400604</v>
      </c>
      <c r="AN49" s="4"/>
      <c r="AO49" s="7">
        <f t="shared" si="22"/>
        <v>1970.6915201234856</v>
      </c>
      <c r="AP49" s="7">
        <f t="shared" si="17"/>
        <v>467053.89026926609</v>
      </c>
      <c r="AQ49" s="7">
        <f t="shared" si="18"/>
        <v>0.17853563733459502</v>
      </c>
      <c r="AR49" s="15">
        <f>'FAE(a_mean)'!AQ49</f>
        <v>0.61789474867658523</v>
      </c>
      <c r="AS49" s="4"/>
      <c r="AT49" s="7">
        <f t="shared" si="19"/>
        <v>0.61834932154195899</v>
      </c>
      <c r="AU49" s="4"/>
      <c r="AX49" s="21"/>
    </row>
    <row r="50" spans="1:50">
      <c r="A50" s="7" t="s">
        <v>99</v>
      </c>
      <c r="B50" s="20" t="s">
        <v>20</v>
      </c>
      <c r="C50" s="7" t="s">
        <v>48</v>
      </c>
      <c r="D50" s="8">
        <v>4</v>
      </c>
      <c r="E50" s="4"/>
      <c r="F50" s="8">
        <v>190.39669012260836</v>
      </c>
      <c r="G50" s="8">
        <v>1706.25</v>
      </c>
      <c r="H50" s="8">
        <v>1533.2021204664445</v>
      </c>
      <c r="I50" s="4"/>
      <c r="J50" s="8">
        <v>127.03320715168094</v>
      </c>
      <c r="K50" s="8">
        <v>237</v>
      </c>
      <c r="L50" s="17">
        <v>257.10139057012236</v>
      </c>
      <c r="M50" s="4"/>
      <c r="N50" s="7">
        <f t="shared" si="1"/>
        <v>0.11158780373486205</v>
      </c>
      <c r="O50" s="4"/>
      <c r="P50" s="7">
        <f t="shared" si="2"/>
        <v>0.49409770546158771</v>
      </c>
      <c r="Q50" s="7">
        <f t="shared" si="3"/>
        <v>0.40118273512776514</v>
      </c>
      <c r="R50" s="4"/>
      <c r="S50" s="12">
        <f t="shared" si="4"/>
        <v>22.097079673225032</v>
      </c>
      <c r="T50" s="12">
        <f t="shared" si="20"/>
        <v>23.31076403177774</v>
      </c>
      <c r="U50" s="7">
        <f t="shared" si="21"/>
        <v>14.310174731331937</v>
      </c>
      <c r="V50" s="7">
        <f t="shared" si="5"/>
        <v>31.097668973670835</v>
      </c>
      <c r="W50" s="7">
        <f t="shared" si="6"/>
        <v>7.3656932244083437</v>
      </c>
      <c r="X50" s="7">
        <f t="shared" si="23"/>
        <v>7.786904941893094</v>
      </c>
      <c r="Y50" s="4"/>
      <c r="Z50" s="7">
        <f t="shared" si="7"/>
        <v>0</v>
      </c>
      <c r="AA50" s="7">
        <f t="shared" si="8"/>
        <v>45.682067450281799</v>
      </c>
      <c r="AB50" s="4"/>
      <c r="AC50" s="7">
        <f t="shared" si="9"/>
        <v>-1.0688413894719098</v>
      </c>
      <c r="AD50" s="7">
        <f t="shared" si="10"/>
        <v>-1.2932818511166129</v>
      </c>
      <c r="AE50" s="7">
        <f t="shared" si="11"/>
        <v>-18.507089266339147</v>
      </c>
      <c r="AF50" s="4"/>
      <c r="AG50" s="7" t="e">
        <f t="shared" si="12"/>
        <v>#NUM!</v>
      </c>
      <c r="AH50" s="7" t="e">
        <f t="shared" si="13"/>
        <v>#NUM!</v>
      </c>
      <c r="AI50" s="7" t="e">
        <f t="shared" si="14"/>
        <v>#NUM!</v>
      </c>
      <c r="AJ50" s="4"/>
      <c r="AK50" s="7">
        <v>0</v>
      </c>
      <c r="AL50" s="7" t="e">
        <f t="shared" si="15"/>
        <v>#NUM!</v>
      </c>
      <c r="AM50" s="7">
        <f t="shared" si="16"/>
        <v>2393.571492329942</v>
      </c>
      <c r="AN50" s="4"/>
      <c r="AO50" s="7">
        <f t="shared" si="22"/>
        <v>2393.571492329942</v>
      </c>
      <c r="AP50" s="7">
        <f t="shared" si="17"/>
        <v>567276.4436821962</v>
      </c>
      <c r="AQ50" s="7">
        <f t="shared" si="18"/>
        <v>0.21684662846789254</v>
      </c>
      <c r="AR50" s="15">
        <f>'FAE(a_mean)'!AQ50</f>
        <v>0.61789474867658523</v>
      </c>
      <c r="AS50" s="4"/>
      <c r="AT50" s="7">
        <f t="shared" si="19"/>
        <v>0.61834932154195899</v>
      </c>
      <c r="AU50" s="4"/>
      <c r="AX50" s="21"/>
    </row>
    <row r="51" spans="1:50">
      <c r="A51" s="7" t="s">
        <v>100</v>
      </c>
      <c r="B51" s="20" t="s">
        <v>20</v>
      </c>
      <c r="C51" s="7" t="s">
        <v>48</v>
      </c>
      <c r="D51" s="8">
        <v>5</v>
      </c>
      <c r="E51" s="4"/>
      <c r="F51" s="8">
        <v>259.17502898555006</v>
      </c>
      <c r="G51" s="8">
        <v>1706.25</v>
      </c>
      <c r="H51" s="8">
        <v>1533.2021204664445</v>
      </c>
      <c r="I51" s="4"/>
      <c r="J51" s="8">
        <v>136.69497118312256</v>
      </c>
      <c r="K51" s="8">
        <v>237</v>
      </c>
      <c r="L51" s="17">
        <v>257.10139057012236</v>
      </c>
      <c r="M51" s="4"/>
      <c r="N51" s="7">
        <f t="shared" si="1"/>
        <v>0.15189745288530407</v>
      </c>
      <c r="O51" s="4"/>
      <c r="P51" s="7">
        <f t="shared" si="2"/>
        <v>0.53167729229313554</v>
      </c>
      <c r="Q51" s="7">
        <f t="shared" si="3"/>
        <v>0.44985118238570038</v>
      </c>
      <c r="R51" s="4"/>
      <c r="S51" s="12">
        <f t="shared" si="4"/>
        <v>22.097079673225032</v>
      </c>
      <c r="T51" s="12">
        <f t="shared" si="20"/>
        <v>23.31076403177774</v>
      </c>
      <c r="U51" s="7">
        <f t="shared" si="21"/>
        <v>13.011936958426087</v>
      </c>
      <c r="V51" s="7">
        <f t="shared" si="5"/>
        <v>32.395906746576685</v>
      </c>
      <c r="W51" s="7">
        <f t="shared" si="6"/>
        <v>7.3656932244083437</v>
      </c>
      <c r="X51" s="7">
        <f t="shared" si="23"/>
        <v>9.0851427147989448</v>
      </c>
      <c r="Y51" s="4"/>
      <c r="Z51" s="7">
        <f t="shared" si="7"/>
        <v>0</v>
      </c>
      <c r="AA51" s="7">
        <f t="shared" si="8"/>
        <v>45.682067450281799</v>
      </c>
      <c r="AB51" s="4"/>
      <c r="AC51" s="7">
        <f t="shared" si="9"/>
        <v>-1.1495325038639765</v>
      </c>
      <c r="AD51" s="7">
        <f t="shared" si="10"/>
        <v>-1.729854780301836</v>
      </c>
      <c r="AE51" s="7">
        <f t="shared" si="11"/>
        <v>-22.508761348519499</v>
      </c>
      <c r="AF51" s="4"/>
      <c r="AG51" s="7" t="e">
        <f t="shared" si="12"/>
        <v>#NUM!</v>
      </c>
      <c r="AH51" s="7" t="e">
        <f t="shared" si="13"/>
        <v>#NUM!</v>
      </c>
      <c r="AI51" s="7" t="e">
        <f t="shared" si="14"/>
        <v>#NUM!</v>
      </c>
      <c r="AJ51" s="4"/>
      <c r="AK51" s="7">
        <v>0</v>
      </c>
      <c r="AL51" s="7" t="e">
        <f t="shared" si="15"/>
        <v>#NUM!</v>
      </c>
      <c r="AM51" s="7">
        <f t="shared" si="16"/>
        <v>2763.7786094417115</v>
      </c>
      <c r="AN51" s="4"/>
      <c r="AO51" s="7">
        <f t="shared" si="22"/>
        <v>2763.7786094417115</v>
      </c>
      <c r="AP51" s="7">
        <f t="shared" si="17"/>
        <v>655015.53043768567</v>
      </c>
      <c r="AQ51" s="7">
        <f t="shared" si="18"/>
        <v>0.25038569986716019</v>
      </c>
      <c r="AR51" s="15">
        <f>'FAE(a_mean)'!AQ51</f>
        <v>0.61789474867658523</v>
      </c>
      <c r="AS51" s="4"/>
      <c r="AT51" s="7">
        <f t="shared" si="19"/>
        <v>0.61834932154195899</v>
      </c>
      <c r="AU51" s="4"/>
      <c r="AX51" s="21"/>
    </row>
    <row r="52" spans="1:50">
      <c r="A52" s="7" t="s">
        <v>101</v>
      </c>
      <c r="B52" s="20" t="s">
        <v>20</v>
      </c>
      <c r="C52" s="7" t="s">
        <v>48</v>
      </c>
      <c r="D52" s="8">
        <v>6</v>
      </c>
      <c r="E52" s="4"/>
      <c r="F52" s="8">
        <v>352.78780333661223</v>
      </c>
      <c r="G52" s="8">
        <v>1706.25</v>
      </c>
      <c r="H52" s="8">
        <v>1533.2021204664445</v>
      </c>
      <c r="I52" s="4"/>
      <c r="J52" s="8">
        <v>145.22454431044383</v>
      </c>
      <c r="K52" s="8">
        <v>237</v>
      </c>
      <c r="L52" s="17">
        <v>257.10139057012236</v>
      </c>
      <c r="M52" s="4"/>
      <c r="N52" s="7">
        <f t="shared" si="1"/>
        <v>0.20676208254160425</v>
      </c>
      <c r="O52" s="4"/>
      <c r="P52" s="7">
        <f t="shared" si="2"/>
        <v>0.56485320436582775</v>
      </c>
      <c r="Q52" s="7">
        <f t="shared" si="3"/>
        <v>0.50546614640687837</v>
      </c>
      <c r="R52" s="4"/>
      <c r="S52" s="12">
        <f t="shared" si="4"/>
        <v>22.097079673225032</v>
      </c>
      <c r="T52" s="12">
        <f t="shared" si="20"/>
        <v>23.31076403177774</v>
      </c>
      <c r="U52" s="7">
        <f t="shared" si="21"/>
        <v>11.497419131000765</v>
      </c>
      <c r="V52" s="7">
        <f t="shared" si="5"/>
        <v>33.910424574002008</v>
      </c>
      <c r="W52" s="7">
        <f t="shared" si="6"/>
        <v>7.3656932244083437</v>
      </c>
      <c r="X52" s="7">
        <f t="shared" si="23"/>
        <v>10.599660542224267</v>
      </c>
      <c r="Y52" s="4"/>
      <c r="Z52" s="7">
        <f t="shared" si="7"/>
        <v>0</v>
      </c>
      <c r="AA52" s="7">
        <f t="shared" si="8"/>
        <v>45.682067450281799</v>
      </c>
      <c r="AB52" s="4"/>
      <c r="AC52" s="7">
        <f t="shared" si="9"/>
        <v>-1.2358582759043424</v>
      </c>
      <c r="AD52" s="7">
        <f t="shared" si="10"/>
        <v>-2.3637559082381743</v>
      </c>
      <c r="AE52" s="7">
        <f t="shared" si="11"/>
        <v>-27.177092400393676</v>
      </c>
      <c r="AF52" s="4"/>
      <c r="AG52" s="7" t="e">
        <f t="shared" si="12"/>
        <v>#NUM!</v>
      </c>
      <c r="AH52" s="7" t="e">
        <f t="shared" si="13"/>
        <v>#NUM!</v>
      </c>
      <c r="AI52" s="7" t="e">
        <f t="shared" si="14"/>
        <v>#NUM!</v>
      </c>
      <c r="AJ52" s="4"/>
      <c r="AK52" s="7">
        <v>0</v>
      </c>
      <c r="AL52" s="7" t="e">
        <f t="shared" si="15"/>
        <v>#NUM!</v>
      </c>
      <c r="AM52" s="7">
        <f t="shared" si="16"/>
        <v>3195.6604190816552</v>
      </c>
      <c r="AN52" s="4"/>
      <c r="AO52" s="7">
        <f t="shared" si="22"/>
        <v>3195.6604190816552</v>
      </c>
      <c r="AP52" s="7">
        <f t="shared" si="17"/>
        <v>757371.51932235225</v>
      </c>
      <c r="AQ52" s="7">
        <f t="shared" si="18"/>
        <v>0.2895122162954919</v>
      </c>
      <c r="AR52" s="15">
        <f>'FAE(a_mean)'!AQ52</f>
        <v>0.61789474867658523</v>
      </c>
      <c r="AS52" s="4"/>
      <c r="AT52" s="7">
        <f t="shared" si="19"/>
        <v>0.61834932154195899</v>
      </c>
      <c r="AU52" s="4"/>
      <c r="AX52" s="21"/>
    </row>
    <row r="53" spans="1:50">
      <c r="A53" s="7" t="s">
        <v>102</v>
      </c>
      <c r="B53" s="20" t="s">
        <v>20</v>
      </c>
      <c r="C53" s="7" t="s">
        <v>48</v>
      </c>
      <c r="D53" s="8">
        <v>7</v>
      </c>
      <c r="E53" s="4"/>
      <c r="F53" s="8">
        <v>446.65397762300012</v>
      </c>
      <c r="G53" s="8">
        <v>1706.25</v>
      </c>
      <c r="H53" s="8">
        <v>1533.2021204664445</v>
      </c>
      <c r="I53" s="4"/>
      <c r="J53" s="8">
        <v>151.56889936846687</v>
      </c>
      <c r="K53" s="8">
        <v>237</v>
      </c>
      <c r="L53" s="17">
        <v>257.10139057012236</v>
      </c>
      <c r="M53" s="4"/>
      <c r="N53" s="7">
        <f t="shared" si="1"/>
        <v>0.26177522498051287</v>
      </c>
      <c r="O53" s="4"/>
      <c r="P53" s="7">
        <f t="shared" si="2"/>
        <v>0.58952967555859115</v>
      </c>
      <c r="Q53" s="7">
        <f t="shared" si="3"/>
        <v>0.55407773222267875</v>
      </c>
      <c r="R53" s="4"/>
      <c r="S53" s="12">
        <f t="shared" si="4"/>
        <v>22.097079673225032</v>
      </c>
      <c r="T53" s="12">
        <f t="shared" si="20"/>
        <v>23.31076403177774</v>
      </c>
      <c r="U53" s="7">
        <f t="shared" si="21"/>
        <v>10.170366392154948</v>
      </c>
      <c r="V53" s="7">
        <f t="shared" si="5"/>
        <v>35.237477312847822</v>
      </c>
      <c r="W53" s="7">
        <f t="shared" si="6"/>
        <v>7.3656932244083437</v>
      </c>
      <c r="X53" s="7">
        <f t="shared" si="23"/>
        <v>11.926713281070084</v>
      </c>
      <c r="Y53" s="4"/>
      <c r="Z53" s="7">
        <f t="shared" si="7"/>
        <v>0</v>
      </c>
      <c r="AA53" s="7">
        <f t="shared" si="8"/>
        <v>45.682067450281799</v>
      </c>
      <c r="AB53" s="4"/>
      <c r="AC53" s="7">
        <f t="shared" si="9"/>
        <v>-1.3053990618636366</v>
      </c>
      <c r="AD53" s="7">
        <f t="shared" si="10"/>
        <v>-3.0743812142239744</v>
      </c>
      <c r="AE53" s="7">
        <f t="shared" si="11"/>
        <v>-31.267583377816027</v>
      </c>
      <c r="AF53" s="4"/>
      <c r="AG53" s="7" t="e">
        <f t="shared" si="12"/>
        <v>#NUM!</v>
      </c>
      <c r="AH53" s="7" t="e">
        <f t="shared" si="13"/>
        <v>#NUM!</v>
      </c>
      <c r="AI53" s="7" t="e">
        <f t="shared" si="14"/>
        <v>#NUM!</v>
      </c>
      <c r="AJ53" s="4"/>
      <c r="AK53" s="7">
        <v>0</v>
      </c>
      <c r="AL53" s="7" t="e">
        <f t="shared" si="15"/>
        <v>#NUM!</v>
      </c>
      <c r="AM53" s="7">
        <f t="shared" si="16"/>
        <v>3574.0844481435606</v>
      </c>
      <c r="AN53" s="4"/>
      <c r="AO53" s="7">
        <f t="shared" si="22"/>
        <v>3574.0844481435606</v>
      </c>
      <c r="AP53" s="7">
        <f t="shared" si="17"/>
        <v>847058.01421002392</v>
      </c>
      <c r="AQ53" s="7">
        <f t="shared" si="18"/>
        <v>0.32379570233142874</v>
      </c>
      <c r="AR53" s="15">
        <f>'FAE(a_mean)'!AQ53</f>
        <v>0.61789474867658523</v>
      </c>
      <c r="AS53" s="4"/>
      <c r="AT53" s="7">
        <f t="shared" si="19"/>
        <v>0.61834932154195899</v>
      </c>
      <c r="AU53" s="4"/>
      <c r="AX53" s="21"/>
    </row>
    <row r="54" spans="1:50">
      <c r="A54" s="7" t="s">
        <v>103</v>
      </c>
      <c r="B54" s="20" t="s">
        <v>20</v>
      </c>
      <c r="C54" s="7" t="s">
        <v>48</v>
      </c>
      <c r="D54" s="8">
        <v>8</v>
      </c>
      <c r="E54" s="4"/>
      <c r="F54" s="8">
        <v>545.30235139511274</v>
      </c>
      <c r="G54" s="8">
        <v>1706.25</v>
      </c>
      <c r="H54" s="8">
        <v>1533.2021204664445</v>
      </c>
      <c r="I54" s="4"/>
      <c r="J54" s="8">
        <v>157.43982704709197</v>
      </c>
      <c r="K54" s="8">
        <v>237</v>
      </c>
      <c r="L54" s="17">
        <v>257.10139057012236</v>
      </c>
      <c r="M54" s="4"/>
      <c r="N54" s="7">
        <f t="shared" si="1"/>
        <v>0.31959112169676934</v>
      </c>
      <c r="O54" s="4"/>
      <c r="P54" s="7">
        <f t="shared" si="2"/>
        <v>0.61236474333323965</v>
      </c>
      <c r="Q54" s="7">
        <f t="shared" si="3"/>
        <v>0.60023948585159803</v>
      </c>
      <c r="R54" s="4"/>
      <c r="S54" s="12">
        <f t="shared" si="4"/>
        <v>22.097079673225032</v>
      </c>
      <c r="T54" s="12">
        <f t="shared" si="20"/>
        <v>23.31076403177774</v>
      </c>
      <c r="U54" s="7">
        <f t="shared" si="21"/>
        <v>8.9189474370501216</v>
      </c>
      <c r="V54" s="7">
        <f t="shared" si="5"/>
        <v>36.488896267952654</v>
      </c>
      <c r="W54" s="7">
        <f t="shared" si="6"/>
        <v>7.3656932244083437</v>
      </c>
      <c r="X54" s="7">
        <f t="shared" si="23"/>
        <v>13.17813223617491</v>
      </c>
      <c r="Y54" s="4"/>
      <c r="Z54" s="7">
        <f t="shared" si="7"/>
        <v>0</v>
      </c>
      <c r="AA54" s="7">
        <f t="shared" si="8"/>
        <v>45.682067450281799</v>
      </c>
      <c r="AB54" s="4"/>
      <c r="AC54" s="7">
        <f t="shared" si="9"/>
        <v>-1.3663424565316704</v>
      </c>
      <c r="AD54" s="7">
        <f t="shared" si="10"/>
        <v>-3.9382384482001567</v>
      </c>
      <c r="AE54" s="7">
        <f t="shared" si="11"/>
        <v>-35.124941714067035</v>
      </c>
      <c r="AF54" s="4"/>
      <c r="AG54" s="7" t="e">
        <f t="shared" si="12"/>
        <v>#NUM!</v>
      </c>
      <c r="AH54" s="7" t="e">
        <f t="shared" si="13"/>
        <v>#NUM!</v>
      </c>
      <c r="AI54" s="7" t="e">
        <f t="shared" si="14"/>
        <v>#NUM!</v>
      </c>
      <c r="AJ54" s="4"/>
      <c r="AK54" s="7">
        <v>0</v>
      </c>
      <c r="AL54" s="7" t="e">
        <f t="shared" si="15"/>
        <v>#NUM!</v>
      </c>
      <c r="AM54" s="7">
        <f t="shared" si="16"/>
        <v>3930.9406522512354</v>
      </c>
      <c r="AN54" s="4"/>
      <c r="AO54" s="7">
        <f t="shared" si="22"/>
        <v>3930.9406522512354</v>
      </c>
      <c r="AP54" s="7">
        <f t="shared" si="17"/>
        <v>931632.93458354275</v>
      </c>
      <c r="AQ54" s="7">
        <f t="shared" si="18"/>
        <v>0.35612524208262009</v>
      </c>
      <c r="AR54" s="15">
        <f>'FAE(a_mean)'!AQ54</f>
        <v>0.61789474867658523</v>
      </c>
      <c r="AS54" s="4"/>
      <c r="AT54" s="7">
        <f t="shared" si="19"/>
        <v>0.61834932154195899</v>
      </c>
      <c r="AU54" s="4"/>
      <c r="AX54" s="21"/>
    </row>
    <row r="55" spans="1:50">
      <c r="A55" s="7" t="s">
        <v>104</v>
      </c>
      <c r="B55" s="20" t="s">
        <v>20</v>
      </c>
      <c r="C55" s="7" t="s">
        <v>48</v>
      </c>
      <c r="D55" s="8">
        <v>9</v>
      </c>
      <c r="E55" s="4"/>
      <c r="F55" s="8">
        <v>630.47770907199038</v>
      </c>
      <c r="G55" s="8">
        <v>1706.25</v>
      </c>
      <c r="H55" s="8">
        <v>1533.2021204664445</v>
      </c>
      <c r="I55" s="4"/>
      <c r="J55" s="8">
        <v>162.40844707871975</v>
      </c>
      <c r="K55" s="8">
        <v>237</v>
      </c>
      <c r="L55" s="17">
        <v>257.10139057012236</v>
      </c>
      <c r="M55" s="4"/>
      <c r="N55" s="7">
        <f t="shared" si="1"/>
        <v>0.36951074524365735</v>
      </c>
      <c r="O55" s="4"/>
      <c r="P55" s="7">
        <f t="shared" si="2"/>
        <v>0.63169027098056141</v>
      </c>
      <c r="Q55" s="7">
        <f t="shared" si="3"/>
        <v>0.63717903080465621</v>
      </c>
      <c r="R55" s="4"/>
      <c r="S55" s="12">
        <f t="shared" si="4"/>
        <v>22.097079673225032</v>
      </c>
      <c r="T55" s="12">
        <f t="shared" si="20"/>
        <v>23.31076403177774</v>
      </c>
      <c r="U55" s="7">
        <f t="shared" si="21"/>
        <v>7.9270733456932785</v>
      </c>
      <c r="V55" s="7">
        <f t="shared" si="5"/>
        <v>37.480770359309496</v>
      </c>
      <c r="W55" s="7">
        <f t="shared" si="6"/>
        <v>7.3656932244083437</v>
      </c>
      <c r="X55" s="7">
        <f t="shared" si="23"/>
        <v>14.170006327531754</v>
      </c>
      <c r="Y55" s="4"/>
      <c r="Z55" s="7">
        <f t="shared" si="7"/>
        <v>0</v>
      </c>
      <c r="AA55" s="7">
        <f t="shared" si="8"/>
        <v>45.682067450281799</v>
      </c>
      <c r="AB55" s="4"/>
      <c r="AC55" s="7">
        <f t="shared" si="9"/>
        <v>-1.4117550975713129</v>
      </c>
      <c r="AD55" s="7">
        <f t="shared" si="10"/>
        <v>-4.8166934380116988</v>
      </c>
      <c r="AE55" s="7">
        <f t="shared" si="11"/>
        <v>-38.182282166838256</v>
      </c>
      <c r="AF55" s="4"/>
      <c r="AG55" s="7" t="e">
        <f t="shared" si="12"/>
        <v>#NUM!</v>
      </c>
      <c r="AH55" s="7" t="e">
        <f t="shared" si="13"/>
        <v>#NUM!</v>
      </c>
      <c r="AI55" s="7" t="e">
        <f t="shared" si="14"/>
        <v>#NUM!</v>
      </c>
      <c r="AJ55" s="4"/>
      <c r="AK55" s="7">
        <v>0</v>
      </c>
      <c r="AL55" s="7" t="e">
        <f t="shared" si="15"/>
        <v>#NUM!</v>
      </c>
      <c r="AM55" s="7">
        <f t="shared" si="16"/>
        <v>4213.7847163837787</v>
      </c>
      <c r="AN55" s="4"/>
      <c r="AO55" s="7">
        <f t="shared" si="22"/>
        <v>4213.7847163837787</v>
      </c>
      <c r="AP55" s="7">
        <f t="shared" si="17"/>
        <v>998666.97778295551</v>
      </c>
      <c r="AQ55" s="7">
        <f t="shared" si="18"/>
        <v>0.38174962050032724</v>
      </c>
      <c r="AR55" s="15">
        <f>'FAE(a_mean)'!AQ55</f>
        <v>0.61789474867658523</v>
      </c>
      <c r="AS55" s="4"/>
      <c r="AT55" s="7">
        <f t="shared" si="19"/>
        <v>0.61834932154195899</v>
      </c>
      <c r="AU55" s="4"/>
      <c r="AX55" s="21"/>
    </row>
    <row r="56" spans="1:50">
      <c r="A56" s="7" t="s">
        <v>105</v>
      </c>
      <c r="B56" s="20" t="s">
        <v>20</v>
      </c>
      <c r="C56" s="7" t="s">
        <v>48</v>
      </c>
      <c r="D56" s="8">
        <v>10</v>
      </c>
      <c r="E56" s="4"/>
      <c r="F56" s="8">
        <v>742.2857647247248</v>
      </c>
      <c r="G56" s="8">
        <v>1706.25</v>
      </c>
      <c r="H56" s="8">
        <v>1533.2021204664445</v>
      </c>
      <c r="I56" s="4"/>
      <c r="J56" s="8">
        <v>169.17895469390558</v>
      </c>
      <c r="K56" s="8">
        <v>237</v>
      </c>
      <c r="L56" s="17">
        <v>257.10139057012236</v>
      </c>
      <c r="M56" s="4"/>
      <c r="N56" s="7">
        <f t="shared" si="1"/>
        <v>0.43503927602914272</v>
      </c>
      <c r="O56" s="4"/>
      <c r="P56" s="7">
        <f t="shared" si="2"/>
        <v>0.6580242694088555</v>
      </c>
      <c r="Q56" s="7">
        <f t="shared" si="3"/>
        <v>0.68255938510425096</v>
      </c>
      <c r="R56" s="4"/>
      <c r="S56" s="12">
        <f t="shared" si="4"/>
        <v>22.097079673225032</v>
      </c>
      <c r="T56" s="12">
        <f t="shared" si="20"/>
        <v>23.31076403177774</v>
      </c>
      <c r="U56" s="7">
        <f t="shared" si="21"/>
        <v>6.7218808010740574</v>
      </c>
      <c r="V56" s="7">
        <f t="shared" si="5"/>
        <v>38.685962903928711</v>
      </c>
      <c r="W56" s="7">
        <f t="shared" si="6"/>
        <v>7.3656932244083437</v>
      </c>
      <c r="X56" s="7">
        <f t="shared" si="23"/>
        <v>15.375198872150975</v>
      </c>
      <c r="Y56" s="4"/>
      <c r="Z56" s="7">
        <f t="shared" si="7"/>
        <v>0</v>
      </c>
      <c r="AA56" s="7">
        <f t="shared" si="8"/>
        <v>45.682067450281799</v>
      </c>
      <c r="AB56" s="4"/>
      <c r="AC56" s="7">
        <f t="shared" si="9"/>
        <v>-1.4638006911085684</v>
      </c>
      <c r="AD56" s="7">
        <f t="shared" si="10"/>
        <v>-6.2329508698607157</v>
      </c>
      <c r="AE56" s="7">
        <f t="shared" si="11"/>
        <v>-41.897152786154592</v>
      </c>
      <c r="AF56" s="4"/>
      <c r="AG56" s="7" t="e">
        <f t="shared" si="12"/>
        <v>#NUM!</v>
      </c>
      <c r="AH56" s="7" t="e">
        <f t="shared" si="13"/>
        <v>#NUM!</v>
      </c>
      <c r="AI56" s="7" t="e">
        <f t="shared" si="14"/>
        <v>#NUM!</v>
      </c>
      <c r="AJ56" s="4"/>
      <c r="AK56" s="7">
        <v>0</v>
      </c>
      <c r="AL56" s="7" t="e">
        <f t="shared" si="15"/>
        <v>#NUM!</v>
      </c>
      <c r="AM56" s="7">
        <f t="shared" si="16"/>
        <v>4557.4589391029431</v>
      </c>
      <c r="AN56" s="4"/>
      <c r="AO56" s="7">
        <f t="shared" si="22"/>
        <v>4557.4589391029431</v>
      </c>
      <c r="AP56" s="7">
        <f t="shared" si="17"/>
        <v>1080117.7685673975</v>
      </c>
      <c r="AQ56" s="7">
        <f t="shared" si="18"/>
        <v>0.41288493303508295</v>
      </c>
      <c r="AR56" s="15">
        <f>'FAE(a_mean)'!AQ56</f>
        <v>0.61789474867658523</v>
      </c>
      <c r="AS56" s="4"/>
      <c r="AT56" s="7">
        <f t="shared" si="19"/>
        <v>0.61834932154195899</v>
      </c>
      <c r="AU56" s="4"/>
      <c r="AX56" s="21"/>
    </row>
    <row r="57" spans="1:50">
      <c r="A57" s="7" t="s">
        <v>106</v>
      </c>
      <c r="B57" s="20" t="s">
        <v>20</v>
      </c>
      <c r="C57" s="7" t="s">
        <v>48</v>
      </c>
      <c r="D57" s="8">
        <v>11</v>
      </c>
      <c r="E57" s="4"/>
      <c r="F57" s="8">
        <v>842.81929295768055</v>
      </c>
      <c r="G57" s="8">
        <v>1706.25</v>
      </c>
      <c r="H57" s="8">
        <v>1533.2021204664445</v>
      </c>
      <c r="I57" s="4"/>
      <c r="J57" s="8">
        <v>175.69797608837263</v>
      </c>
      <c r="K57" s="8">
        <v>237</v>
      </c>
      <c r="L57" s="17">
        <v>257.10139057012236</v>
      </c>
      <c r="M57" s="4"/>
      <c r="N57" s="7">
        <f t="shared" si="1"/>
        <v>0.4939600251766626</v>
      </c>
      <c r="O57" s="4"/>
      <c r="P57" s="7">
        <f t="shared" si="2"/>
        <v>0.68338010813073524</v>
      </c>
      <c r="Q57" s="7">
        <f t="shared" si="3"/>
        <v>0.72097498184656605</v>
      </c>
      <c r="R57" s="4"/>
      <c r="S57" s="12">
        <f t="shared" si="4"/>
        <v>22.097079673225032</v>
      </c>
      <c r="T57" s="12">
        <f t="shared" si="20"/>
        <v>23.31076403177774</v>
      </c>
      <c r="U57" s="7">
        <f t="shared" si="21"/>
        <v>5.7137409546933213</v>
      </c>
      <c r="V57" s="7">
        <f t="shared" si="5"/>
        <v>39.694102750309455</v>
      </c>
      <c r="W57" s="7">
        <f t="shared" si="6"/>
        <v>7.3656932244083437</v>
      </c>
      <c r="X57" s="7">
        <f t="shared" si="23"/>
        <v>16.383338718531711</v>
      </c>
      <c r="Y57" s="4"/>
      <c r="Z57" s="7">
        <f t="shared" si="7"/>
        <v>0</v>
      </c>
      <c r="AA57" s="7">
        <f t="shared" si="8"/>
        <v>45.682067450281799</v>
      </c>
      <c r="AB57" s="4"/>
      <c r="AC57" s="7">
        <f t="shared" si="9"/>
        <v>-1.5049091152396226</v>
      </c>
      <c r="AD57" s="7">
        <f t="shared" si="10"/>
        <v>-7.8765612508937677</v>
      </c>
      <c r="AE57" s="7">
        <f t="shared" si="11"/>
        <v>-45.004630601382182</v>
      </c>
      <c r="AF57" s="4"/>
      <c r="AG57" s="7" t="e">
        <f t="shared" si="12"/>
        <v>#NUM!</v>
      </c>
      <c r="AH57" s="7" t="e">
        <f t="shared" si="13"/>
        <v>#NUM!</v>
      </c>
      <c r="AI57" s="7" t="e">
        <f t="shared" si="14"/>
        <v>#NUM!</v>
      </c>
      <c r="AJ57" s="4"/>
      <c r="AK57" s="7">
        <v>0</v>
      </c>
      <c r="AL57" s="7" t="e">
        <f t="shared" si="15"/>
        <v>#NUM!</v>
      </c>
      <c r="AM57" s="7">
        <f t="shared" si="16"/>
        <v>4844.9413664080248</v>
      </c>
      <c r="AN57" s="4"/>
      <c r="AO57" s="7">
        <f t="shared" si="22"/>
        <v>4844.9413664080248</v>
      </c>
      <c r="AP57" s="7">
        <f t="shared" si="17"/>
        <v>1148251.103838702</v>
      </c>
      <c r="AQ57" s="7">
        <f t="shared" si="18"/>
        <v>0.43892952593930018</v>
      </c>
      <c r="AR57" s="15">
        <f>'FAE(a_mean)'!AQ57</f>
        <v>0.61789474867658523</v>
      </c>
      <c r="AS57" s="4"/>
      <c r="AT57" s="7">
        <f t="shared" si="19"/>
        <v>0.61834932154195899</v>
      </c>
      <c r="AU57" s="4"/>
      <c r="AX57" s="21"/>
    </row>
    <row r="58" spans="1:50">
      <c r="A58" s="7" t="s">
        <v>107</v>
      </c>
      <c r="B58" s="20" t="s">
        <v>20</v>
      </c>
      <c r="C58" s="7" t="s">
        <v>48</v>
      </c>
      <c r="D58" s="8">
        <v>12</v>
      </c>
      <c r="E58" s="4"/>
      <c r="F58" s="8">
        <v>974.46632244688226</v>
      </c>
      <c r="G58" s="8">
        <v>1706.25</v>
      </c>
      <c r="H58" s="8">
        <v>1533.2021204664445</v>
      </c>
      <c r="I58" s="4"/>
      <c r="J58" s="8">
        <v>185.01830646278296</v>
      </c>
      <c r="K58" s="8">
        <v>237</v>
      </c>
      <c r="L58" s="17">
        <v>257.10139057012236</v>
      </c>
      <c r="M58" s="4"/>
      <c r="N58" s="7">
        <f t="shared" si="1"/>
        <v>0.57111579337546214</v>
      </c>
      <c r="O58" s="4"/>
      <c r="P58" s="7">
        <f t="shared" si="2"/>
        <v>0.71963168325346216</v>
      </c>
      <c r="Q58" s="7">
        <f t="shared" si="3"/>
        <v>0.76856994600761486</v>
      </c>
      <c r="R58" s="4"/>
      <c r="S58" s="12">
        <f t="shared" si="4"/>
        <v>22.097079673225032</v>
      </c>
      <c r="T58" s="12">
        <f t="shared" si="20"/>
        <v>23.31076403177774</v>
      </c>
      <c r="U58" s="7">
        <f t="shared" si="21"/>
        <v>4.4806216542034498</v>
      </c>
      <c r="V58" s="7">
        <f t="shared" si="5"/>
        <v>40.927222050799323</v>
      </c>
      <c r="W58" s="7">
        <f t="shared" si="6"/>
        <v>7.3656932244083437</v>
      </c>
      <c r="X58" s="7">
        <f t="shared" si="23"/>
        <v>17.616458019021582</v>
      </c>
      <c r="Y58" s="4"/>
      <c r="Z58" s="7">
        <f t="shared" si="7"/>
        <v>0</v>
      </c>
      <c r="AA58" s="7">
        <f t="shared" si="8"/>
        <v>45.682067450281799</v>
      </c>
      <c r="AB58" s="4"/>
      <c r="AC58" s="7">
        <f t="shared" si="9"/>
        <v>-1.5524378536648122</v>
      </c>
      <c r="AD58" s="7">
        <f t="shared" si="10"/>
        <v>-10.892591714902535</v>
      </c>
      <c r="AE58" s="7">
        <f t="shared" si="11"/>
        <v>-48.805582308189386</v>
      </c>
      <c r="AF58" s="4"/>
      <c r="AG58" s="7" t="e">
        <f t="shared" si="12"/>
        <v>#NUM!</v>
      </c>
      <c r="AH58" s="7" t="e">
        <f t="shared" si="13"/>
        <v>#NUM!</v>
      </c>
      <c r="AI58" s="7" t="e">
        <f t="shared" si="14"/>
        <v>#NUM!</v>
      </c>
      <c r="AJ58" s="4"/>
      <c r="AK58" s="7">
        <v>0</v>
      </c>
      <c r="AL58" s="7" t="e">
        <f t="shared" si="15"/>
        <v>#NUM!</v>
      </c>
      <c r="AM58" s="7">
        <f t="shared" si="16"/>
        <v>5196.5792179761766</v>
      </c>
      <c r="AN58" s="4"/>
      <c r="AO58" s="7">
        <f t="shared" si="22"/>
        <v>5196.5792179761766</v>
      </c>
      <c r="AP58" s="7">
        <f t="shared" si="17"/>
        <v>1231589.2746603538</v>
      </c>
      <c r="AQ58" s="7">
        <f t="shared" si="18"/>
        <v>0.47078630682033512</v>
      </c>
      <c r="AR58" s="15">
        <f>'FAE(a_mean)'!AQ58</f>
        <v>0.61789474867658523</v>
      </c>
      <c r="AS58" s="4"/>
      <c r="AT58" s="7">
        <f t="shared" si="19"/>
        <v>0.61834932154195899</v>
      </c>
      <c r="AU58" s="4"/>
      <c r="AX58" s="21"/>
    </row>
    <row r="59" spans="1:50">
      <c r="A59" s="7" t="s">
        <v>108</v>
      </c>
      <c r="B59" s="20" t="s">
        <v>20</v>
      </c>
      <c r="C59" s="7" t="s">
        <v>48</v>
      </c>
      <c r="D59" s="8">
        <v>13</v>
      </c>
      <c r="E59" s="4"/>
      <c r="F59" s="8">
        <v>1086.5117603755587</v>
      </c>
      <c r="G59" s="8">
        <v>1706.25</v>
      </c>
      <c r="H59" s="8">
        <v>1533.2021204664445</v>
      </c>
      <c r="I59" s="4"/>
      <c r="J59" s="8">
        <v>193.73606363702996</v>
      </c>
      <c r="K59" s="8">
        <v>237</v>
      </c>
      <c r="L59" s="17">
        <v>257.10139057012236</v>
      </c>
      <c r="M59" s="4"/>
      <c r="N59" s="7">
        <f t="shared" si="1"/>
        <v>0.63678344930435671</v>
      </c>
      <c r="O59" s="4"/>
      <c r="P59" s="7">
        <f t="shared" si="2"/>
        <v>0.75353954020793201</v>
      </c>
      <c r="Q59" s="7">
        <f t="shared" si="3"/>
        <v>0.80711691616829906</v>
      </c>
      <c r="R59" s="4"/>
      <c r="S59" s="12">
        <f t="shared" si="4"/>
        <v>22.097079673225032</v>
      </c>
      <c r="T59" s="12">
        <f t="shared" si="20"/>
        <v>23.31076403177774</v>
      </c>
      <c r="U59" s="7">
        <f t="shared" si="21"/>
        <v>3.4953901364439872</v>
      </c>
      <c r="V59" s="7">
        <f t="shared" si="5"/>
        <v>41.912453568558789</v>
      </c>
      <c r="W59" s="7">
        <f t="shared" si="6"/>
        <v>7.3656932244083437</v>
      </c>
      <c r="X59" s="7">
        <f t="shared" si="23"/>
        <v>18.601689536781045</v>
      </c>
      <c r="Y59" s="4"/>
      <c r="Z59" s="7">
        <f t="shared" si="7"/>
        <v>0</v>
      </c>
      <c r="AA59" s="7">
        <f t="shared" si="8"/>
        <v>45.682067450281799</v>
      </c>
      <c r="AB59" s="4"/>
      <c r="AC59" s="7">
        <f t="shared" si="9"/>
        <v>-1.5884022183057369</v>
      </c>
      <c r="AD59" s="7">
        <f t="shared" si="10"/>
        <v>-14.831662775949775</v>
      </c>
      <c r="AE59" s="7">
        <f t="shared" si="11"/>
        <v>-51.842447774118291</v>
      </c>
      <c r="AF59" s="4"/>
      <c r="AG59" s="7" t="e">
        <f t="shared" si="12"/>
        <v>#NUM!</v>
      </c>
      <c r="AH59" s="7" t="e">
        <f t="shared" si="13"/>
        <v>#NUM!</v>
      </c>
      <c r="AI59" s="7" t="e">
        <f t="shared" si="14"/>
        <v>#NUM!</v>
      </c>
      <c r="AJ59" s="4"/>
      <c r="AK59" s="7">
        <v>0</v>
      </c>
      <c r="AL59" s="7" t="e">
        <f t="shared" si="15"/>
        <v>#NUM!</v>
      </c>
      <c r="AM59" s="7">
        <f t="shared" si="16"/>
        <v>5477.5290774622299</v>
      </c>
      <c r="AN59" s="4"/>
      <c r="AO59" s="7">
        <f t="shared" si="22"/>
        <v>5477.5290774622299</v>
      </c>
      <c r="AP59" s="7">
        <f t="shared" si="17"/>
        <v>1298174.3913585485</v>
      </c>
      <c r="AQ59" s="7">
        <f t="shared" si="18"/>
        <v>0.49623907896159064</v>
      </c>
      <c r="AR59" s="15">
        <f>'FAE(a_mean)'!AQ59</f>
        <v>0.61789474867658523</v>
      </c>
      <c r="AS59" s="4"/>
      <c r="AT59" s="7">
        <f t="shared" si="19"/>
        <v>0.61834932154195899</v>
      </c>
      <c r="AU59" s="4"/>
      <c r="AX59" s="21"/>
    </row>
    <row r="60" spans="1:50">
      <c r="A60" s="7" t="s">
        <v>109</v>
      </c>
      <c r="B60" s="20" t="s">
        <v>20</v>
      </c>
      <c r="C60" s="7" t="s">
        <v>48</v>
      </c>
      <c r="D60" s="8">
        <v>14</v>
      </c>
      <c r="E60" s="4"/>
      <c r="F60" s="8">
        <v>1233.3630331205864</v>
      </c>
      <c r="G60" s="8">
        <v>1706.25</v>
      </c>
      <c r="H60" s="8">
        <v>1533.2021204664445</v>
      </c>
      <c r="I60" s="4"/>
      <c r="J60" s="8">
        <v>206.34496157043279</v>
      </c>
      <c r="K60" s="8">
        <v>237</v>
      </c>
      <c r="L60" s="17">
        <v>257.10139057012236</v>
      </c>
      <c r="M60" s="4"/>
      <c r="N60" s="7">
        <f t="shared" si="1"/>
        <v>0.72285012930144255</v>
      </c>
      <c r="O60" s="4"/>
      <c r="P60" s="7">
        <f t="shared" si="2"/>
        <v>0.80258205182345688</v>
      </c>
      <c r="Q60" s="7">
        <f t="shared" si="3"/>
        <v>0.85545748465286342</v>
      </c>
      <c r="R60" s="4"/>
      <c r="S60" s="12">
        <f t="shared" si="4"/>
        <v>22.097079673225032</v>
      </c>
      <c r="T60" s="12">
        <f t="shared" si="20"/>
        <v>23.31076403177774</v>
      </c>
      <c r="U60" s="7">
        <f t="shared" si="21"/>
        <v>2.2781297797728683</v>
      </c>
      <c r="V60" s="7">
        <f t="shared" si="5"/>
        <v>43.129713925229908</v>
      </c>
      <c r="W60" s="7">
        <f t="shared" si="6"/>
        <v>7.3656932244083437</v>
      </c>
      <c r="X60" s="7">
        <f t="shared" si="23"/>
        <v>19.818949893452164</v>
      </c>
      <c r="Y60" s="4"/>
      <c r="Z60" s="7">
        <f t="shared" si="7"/>
        <v>0</v>
      </c>
      <c r="AA60" s="7">
        <f t="shared" si="8"/>
        <v>45.682067450281799</v>
      </c>
      <c r="AB60" s="4"/>
      <c r="AC60" s="7">
        <f t="shared" si="9"/>
        <v>-1.6305673308902406</v>
      </c>
      <c r="AD60" s="7">
        <f t="shared" si="10"/>
        <v>-24.403577250918474</v>
      </c>
      <c r="AE60" s="7">
        <f t="shared" si="11"/>
        <v>-55.59451606830509</v>
      </c>
      <c r="AF60" s="4"/>
      <c r="AG60" s="7" t="e">
        <f t="shared" si="12"/>
        <v>#NUM!</v>
      </c>
      <c r="AH60" s="7" t="e">
        <f t="shared" si="13"/>
        <v>#NUM!</v>
      </c>
      <c r="AI60" s="7" t="e">
        <f t="shared" si="14"/>
        <v>#NUM!</v>
      </c>
      <c r="AJ60" s="4"/>
      <c r="AK60" s="7">
        <v>0</v>
      </c>
      <c r="AL60" s="7" t="e">
        <f t="shared" si="15"/>
        <v>#NUM!</v>
      </c>
      <c r="AM60" s="7">
        <f t="shared" si="16"/>
        <v>5824.6445726530637</v>
      </c>
      <c r="AN60" s="4"/>
      <c r="AO60" s="7">
        <f t="shared" si="22"/>
        <v>5824.6445726530637</v>
      </c>
      <c r="AP60" s="7">
        <f t="shared" si="17"/>
        <v>1380440.7637187762</v>
      </c>
      <c r="AQ60" s="7">
        <f t="shared" si="18"/>
        <v>0.52768615504112126</v>
      </c>
      <c r="AR60" s="15">
        <f>'FAE(a_mean)'!AQ60</f>
        <v>0.61789474867658523</v>
      </c>
      <c r="AS60" s="4"/>
      <c r="AT60" s="7">
        <f t="shared" si="19"/>
        <v>0.61834932154195899</v>
      </c>
      <c r="AU60" s="4"/>
      <c r="AX60" s="21"/>
    </row>
    <row r="61" spans="1:50">
      <c r="A61" s="7" t="s">
        <v>110</v>
      </c>
      <c r="B61" s="20" t="s">
        <v>20</v>
      </c>
      <c r="C61" s="7" t="s">
        <v>48</v>
      </c>
      <c r="D61" s="8">
        <v>15</v>
      </c>
      <c r="E61" s="4"/>
      <c r="F61" s="8">
        <v>1400.2777845475173</v>
      </c>
      <c r="G61" s="8">
        <v>1706.25</v>
      </c>
      <c r="H61" s="8">
        <v>1533.2021204664445</v>
      </c>
      <c r="I61" s="4"/>
      <c r="J61" s="8">
        <v>222.4146450753226</v>
      </c>
      <c r="K61" s="8">
        <v>237</v>
      </c>
      <c r="L61" s="17">
        <v>257.10139057012236</v>
      </c>
      <c r="M61" s="4"/>
      <c r="N61" s="7">
        <f t="shared" si="1"/>
        <v>0.82067562464323363</v>
      </c>
      <c r="O61" s="4"/>
      <c r="P61" s="7">
        <f t="shared" si="2"/>
        <v>0.86508534466545706</v>
      </c>
      <c r="Q61" s="7">
        <f t="shared" si="3"/>
        <v>0.90804528622157954</v>
      </c>
      <c r="R61" s="4"/>
      <c r="S61" s="12">
        <f t="shared" si="4"/>
        <v>22.097079673225032</v>
      </c>
      <c r="T61" s="12">
        <f t="shared" si="20"/>
        <v>23.31076403177774</v>
      </c>
      <c r="U61" s="7">
        <f t="shared" si="21"/>
        <v>0.97959073566733323</v>
      </c>
      <c r="V61" s="7">
        <f t="shared" si="5"/>
        <v>44.428252969335439</v>
      </c>
      <c r="W61" s="7">
        <f t="shared" si="6"/>
        <v>7.3656932244083437</v>
      </c>
      <c r="X61" s="7">
        <f t="shared" si="23"/>
        <v>21.117488937557699</v>
      </c>
      <c r="Y61" s="4"/>
      <c r="Z61" s="7">
        <f t="shared" si="7"/>
        <v>0</v>
      </c>
      <c r="AA61" s="7">
        <f t="shared" si="8"/>
        <v>45.682067450281799</v>
      </c>
      <c r="AB61" s="4"/>
      <c r="AC61" s="7">
        <f t="shared" si="9"/>
        <v>-1.6730008106605079</v>
      </c>
      <c r="AD61" s="7">
        <f t="shared" si="10"/>
        <v>-60.838791767984489</v>
      </c>
      <c r="AE61" s="7">
        <f t="shared" si="11"/>
        <v>-59.597116785111616</v>
      </c>
      <c r="AF61" s="4"/>
      <c r="AG61" s="7" t="e">
        <f t="shared" si="12"/>
        <v>#NUM!</v>
      </c>
      <c r="AH61" s="7" t="e">
        <f t="shared" si="13"/>
        <v>#NUM!</v>
      </c>
      <c r="AI61" s="7" t="e">
        <f t="shared" si="14"/>
        <v>#NUM!</v>
      </c>
      <c r="AJ61" s="4"/>
      <c r="AK61" s="7">
        <v>0</v>
      </c>
      <c r="AL61" s="7" t="e">
        <f t="shared" si="15"/>
        <v>#NUM!</v>
      </c>
      <c r="AM61" s="7">
        <f t="shared" si="16"/>
        <v>6194.937600639274</v>
      </c>
      <c r="AN61" s="4"/>
      <c r="AO61" s="7">
        <f t="shared" si="22"/>
        <v>6194.937600639274</v>
      </c>
      <c r="AP61" s="7">
        <f t="shared" si="17"/>
        <v>1468200.211351508</v>
      </c>
      <c r="AQ61" s="7">
        <f t="shared" si="18"/>
        <v>0.56123300957263744</v>
      </c>
      <c r="AR61" s="15">
        <f>'FAE(a_mean)'!AQ61</f>
        <v>0.61789474867658523</v>
      </c>
      <c r="AS61" s="4"/>
      <c r="AT61" s="7">
        <f t="shared" si="19"/>
        <v>0.61834932154195899</v>
      </c>
      <c r="AU61" s="4"/>
      <c r="AX61" s="21"/>
    </row>
    <row r="62" spans="1:50">
      <c r="A62" s="7" t="s">
        <v>111</v>
      </c>
      <c r="B62" s="20" t="s">
        <v>20</v>
      </c>
      <c r="C62" s="7" t="s">
        <v>48</v>
      </c>
      <c r="D62" s="8">
        <v>16</v>
      </c>
      <c r="E62" s="4"/>
      <c r="F62" s="8">
        <v>1533.2021204664445</v>
      </c>
      <c r="G62" s="8">
        <v>1706.25</v>
      </c>
      <c r="H62" s="8">
        <v>1533.2021204664445</v>
      </c>
      <c r="I62" s="4"/>
      <c r="J62" s="8">
        <v>236.61800972412664</v>
      </c>
      <c r="K62" s="8">
        <v>237</v>
      </c>
      <c r="L62" s="17">
        <v>257.10139057012236</v>
      </c>
      <c r="M62" s="4"/>
      <c r="N62" s="7">
        <f t="shared" si="1"/>
        <v>0.89857999734297112</v>
      </c>
      <c r="O62" s="4"/>
      <c r="P62" s="7">
        <f t="shared" si="2"/>
        <v>0.92032956025413237</v>
      </c>
      <c r="Q62" s="7">
        <f t="shared" si="3"/>
        <v>0.94855777404707609</v>
      </c>
      <c r="R62" s="4"/>
      <c r="S62" s="12">
        <f t="shared" si="4"/>
        <v>22.097079673225032</v>
      </c>
      <c r="T62" s="12">
        <f t="shared" si="20"/>
        <v>23.31076403177774</v>
      </c>
      <c r="U62" s="7">
        <f t="shared" si="21"/>
        <v>0</v>
      </c>
      <c r="V62" s="7">
        <f t="shared" si="5"/>
        <v>45.407843705002776</v>
      </c>
      <c r="W62" s="7">
        <f t="shared" si="6"/>
        <v>7.3656932244083437</v>
      </c>
      <c r="X62" s="7">
        <f t="shared" si="23"/>
        <v>22.097079673225032</v>
      </c>
      <c r="Y62" s="4"/>
      <c r="Z62" s="7">
        <f t="shared" si="7"/>
        <v>0</v>
      </c>
      <c r="AA62" s="7">
        <f t="shared" si="8"/>
        <v>45.682067450281799</v>
      </c>
      <c r="AB62" s="4"/>
      <c r="AC62" s="7">
        <f t="shared" si="9"/>
        <v>-1.70340574032279</v>
      </c>
      <c r="AD62" s="7" t="e">
        <f t="shared" si="10"/>
        <v>#DIV/0!</v>
      </c>
      <c r="AE62" s="7">
        <f t="shared" si="11"/>
        <v>-62.616595173965102</v>
      </c>
      <c r="AF62" s="4"/>
      <c r="AG62" s="7" t="e">
        <f t="shared" si="12"/>
        <v>#NUM!</v>
      </c>
      <c r="AH62" s="7" t="e">
        <f t="shared" si="13"/>
        <v>#DIV/0!</v>
      </c>
      <c r="AI62" s="7" t="e">
        <f t="shared" si="14"/>
        <v>#NUM!</v>
      </c>
      <c r="AJ62" s="4"/>
      <c r="AK62" s="7">
        <v>0</v>
      </c>
      <c r="AL62" s="7" t="e">
        <f t="shared" si="15"/>
        <v>#NUM!</v>
      </c>
      <c r="AM62" s="7">
        <f t="shared" si="16"/>
        <v>6474.2789276051944</v>
      </c>
      <c r="AN62" s="4"/>
      <c r="AO62" s="7">
        <f t="shared" si="22"/>
        <v>6474.2789276051944</v>
      </c>
      <c r="AP62" s="7">
        <f t="shared" si="17"/>
        <v>1534404.1058424311</v>
      </c>
      <c r="AQ62" s="7">
        <f t="shared" si="18"/>
        <v>0.5865400560253603</v>
      </c>
      <c r="AR62" s="15">
        <f>'FAE(a_mean)'!AQ62</f>
        <v>0.61789474867658523</v>
      </c>
      <c r="AS62" s="4"/>
      <c r="AT62" s="7">
        <f t="shared" si="19"/>
        <v>0.61834932154195899</v>
      </c>
      <c r="AU62" s="4"/>
      <c r="AX62" s="21"/>
    </row>
    <row r="63" spans="1:50" s="3" customFormat="1">
      <c r="A63" s="3" t="s">
        <v>112</v>
      </c>
      <c r="B63" s="2" t="s">
        <v>21</v>
      </c>
      <c r="C63" s="3" t="s">
        <v>48</v>
      </c>
      <c r="D63" s="2">
        <v>1</v>
      </c>
      <c r="E63" s="4"/>
      <c r="F63" s="2">
        <v>23.643914344845793</v>
      </c>
      <c r="G63" s="2">
        <v>2547.5</v>
      </c>
      <c r="H63" s="2">
        <v>1679.7257121561279</v>
      </c>
      <c r="I63" s="4"/>
      <c r="J63" s="2">
        <v>67.041147742590638</v>
      </c>
      <c r="K63" s="2">
        <v>179.32674960075394</v>
      </c>
      <c r="L63" s="16">
        <v>180.60644580005203</v>
      </c>
      <c r="M63" s="4"/>
      <c r="N63" s="3">
        <f t="shared" si="1"/>
        <v>9.281222510243688E-3</v>
      </c>
      <c r="O63" s="4"/>
      <c r="P63" s="3">
        <f t="shared" si="2"/>
        <v>0.3712001941326688</v>
      </c>
      <c r="Q63" s="3">
        <f t="shared" si="3"/>
        <v>0.2320529583810472</v>
      </c>
      <c r="R63" s="4"/>
      <c r="S63" s="22">
        <f t="shared" si="4"/>
        <v>23.128867121353743</v>
      </c>
      <c r="T63" s="22">
        <f t="shared" si="20"/>
        <v>28.483429085769789</v>
      </c>
      <c r="U63" s="3">
        <f t="shared" si="21"/>
        <v>20.384799150799633</v>
      </c>
      <c r="V63" s="3">
        <f t="shared" si="5"/>
        <v>31.227497056323898</v>
      </c>
      <c r="W63" s="3">
        <f t="shared" si="6"/>
        <v>7.7096223737845806</v>
      </c>
      <c r="X63" s="3">
        <f t="shared" si="23"/>
        <v>2.7440679705541102</v>
      </c>
      <c r="Y63" s="4"/>
      <c r="Z63" s="3">
        <f t="shared" si="7"/>
        <v>0</v>
      </c>
      <c r="AA63" s="3">
        <f t="shared" si="8"/>
        <v>25.324459881374693</v>
      </c>
      <c r="AB63" s="4"/>
      <c r="AC63" s="3">
        <f t="shared" si="9"/>
        <v>-0.82799826077081917</v>
      </c>
      <c r="AD63" s="3">
        <f t="shared" si="10"/>
        <v>-0.51200251844931632</v>
      </c>
      <c r="AE63" s="3">
        <f t="shared" si="11"/>
        <v>-10.437068503292897</v>
      </c>
      <c r="AF63" s="4"/>
      <c r="AG63" s="3">
        <f t="shared" si="12"/>
        <v>2483.0652353598243</v>
      </c>
      <c r="AH63" s="3">
        <f t="shared" si="13"/>
        <v>876.08753240829446</v>
      </c>
      <c r="AI63" s="3">
        <f t="shared" si="14"/>
        <v>269.99429424704414</v>
      </c>
      <c r="AJ63" s="4"/>
      <c r="AK63" s="3">
        <v>0</v>
      </c>
      <c r="AL63" s="3">
        <f t="shared" si="15"/>
        <v>1876.9719971985739</v>
      </c>
      <c r="AM63" s="3">
        <f t="shared" si="16"/>
        <v>1757.1959229906277</v>
      </c>
      <c r="AN63" s="4"/>
      <c r="AO63" s="3">
        <f t="shared" si="22"/>
        <v>1876.9719971985739</v>
      </c>
      <c r="AP63" s="3">
        <f t="shared" si="17"/>
        <v>336591.2873492557</v>
      </c>
      <c r="AQ63" s="3">
        <f t="shared" si="18"/>
        <v>7.8659341658283907E-2</v>
      </c>
      <c r="AR63" s="14">
        <f>'FAE(a_mean)'!AQ63</f>
        <v>0.42326531796892897</v>
      </c>
      <c r="AS63" s="4"/>
      <c r="AT63" s="3">
        <f t="shared" si="19"/>
        <v>0.42706509601109921</v>
      </c>
      <c r="AU63" s="4"/>
      <c r="AX63" s="23"/>
    </row>
    <row r="64" spans="1:50" s="3" customFormat="1">
      <c r="A64" s="3" t="s">
        <v>113</v>
      </c>
      <c r="B64" s="2" t="s">
        <v>21</v>
      </c>
      <c r="C64" s="3" t="s">
        <v>48</v>
      </c>
      <c r="D64" s="2">
        <v>2</v>
      </c>
      <c r="E64" s="4"/>
      <c r="F64" s="2">
        <v>66.480575946239313</v>
      </c>
      <c r="G64" s="2">
        <v>2547.5</v>
      </c>
      <c r="H64" s="2">
        <v>1679.7257121561279</v>
      </c>
      <c r="I64" s="4"/>
      <c r="J64" s="2">
        <v>98.123089058693694</v>
      </c>
      <c r="K64" s="2">
        <v>179.32674960075394</v>
      </c>
      <c r="L64" s="16">
        <v>180.60644580005203</v>
      </c>
      <c r="M64" s="4"/>
      <c r="N64" s="3">
        <f t="shared" si="1"/>
        <v>2.6096398801271566E-2</v>
      </c>
      <c r="O64" s="4"/>
      <c r="P64" s="3">
        <f t="shared" si="2"/>
        <v>0.54329782430536833</v>
      </c>
      <c r="Q64" s="3">
        <f t="shared" si="3"/>
        <v>0.29043015643094322</v>
      </c>
      <c r="R64" s="4"/>
      <c r="S64" s="22">
        <f t="shared" si="4"/>
        <v>23.128867121353743</v>
      </c>
      <c r="T64" s="22">
        <f t="shared" si="20"/>
        <v>28.483429085769789</v>
      </c>
      <c r="U64" s="3">
        <f t="shared" si="21"/>
        <v>18.527545795401576</v>
      </c>
      <c r="V64" s="3">
        <f t="shared" si="5"/>
        <v>33.084750411721956</v>
      </c>
      <c r="W64" s="3">
        <f t="shared" si="6"/>
        <v>7.7096223737845806</v>
      </c>
      <c r="X64" s="3">
        <f t="shared" si="23"/>
        <v>4.6013213259521661</v>
      </c>
      <c r="Y64" s="4"/>
      <c r="Z64" s="3">
        <f t="shared" si="7"/>
        <v>0</v>
      </c>
      <c r="AA64" s="3">
        <f t="shared" si="8"/>
        <v>25.324459881374693</v>
      </c>
      <c r="AB64" s="4"/>
      <c r="AC64" s="3">
        <f t="shared" si="9"/>
        <v>-0.96942040535038188</v>
      </c>
      <c r="AD64" s="3">
        <f t="shared" si="10"/>
        <v>-0.89886634697251266</v>
      </c>
      <c r="AE64" s="3">
        <f t="shared" si="11"/>
        <v>-16.65378740747855</v>
      </c>
      <c r="AF64" s="4"/>
      <c r="AG64" s="3">
        <f t="shared" si="12"/>
        <v>3167.3959777490591</v>
      </c>
      <c r="AH64" s="3">
        <f t="shared" si="13"/>
        <v>922.70002478735591</v>
      </c>
      <c r="AI64" s="3">
        <f t="shared" si="14"/>
        <v>125.19184606458757</v>
      </c>
      <c r="AJ64" s="4"/>
      <c r="AK64" s="3">
        <v>0</v>
      </c>
      <c r="AL64" s="3">
        <f t="shared" si="15"/>
        <v>2369.8877990262908</v>
      </c>
      <c r="AM64" s="3">
        <f t="shared" si="16"/>
        <v>2359.1785757404332</v>
      </c>
      <c r="AN64" s="4"/>
      <c r="AO64" s="3">
        <f t="shared" si="22"/>
        <v>2369.8877990262908</v>
      </c>
      <c r="AP64" s="3">
        <f t="shared" si="17"/>
        <v>424984.27591786953</v>
      </c>
      <c r="AQ64" s="3">
        <f t="shared" si="18"/>
        <v>9.9316246781323628E-2</v>
      </c>
      <c r="AR64" s="14">
        <f>'FAE(a_mean)'!AQ64</f>
        <v>0.42326531796892897</v>
      </c>
      <c r="AS64" s="4"/>
      <c r="AT64" s="3">
        <f t="shared" si="19"/>
        <v>0.42706509601109921</v>
      </c>
      <c r="AU64" s="4"/>
      <c r="AX64" s="23"/>
    </row>
    <row r="65" spans="1:50" s="3" customFormat="1">
      <c r="A65" s="3" t="s">
        <v>114</v>
      </c>
      <c r="B65" s="2" t="s">
        <v>21</v>
      </c>
      <c r="C65" s="3" t="s">
        <v>48</v>
      </c>
      <c r="D65" s="2">
        <v>3</v>
      </c>
      <c r="E65" s="4"/>
      <c r="F65" s="2">
        <v>125.43863679503214</v>
      </c>
      <c r="G65" s="2">
        <v>2547.5</v>
      </c>
      <c r="H65" s="2">
        <v>1679.7257121561279</v>
      </c>
      <c r="I65" s="4"/>
      <c r="J65" s="2">
        <v>114.970123116069</v>
      </c>
      <c r="K65" s="2">
        <v>179.32674960075394</v>
      </c>
      <c r="L65" s="16">
        <v>180.60644580005203</v>
      </c>
      <c r="M65" s="4"/>
      <c r="N65" s="3">
        <f t="shared" si="1"/>
        <v>4.9239896681072481E-2</v>
      </c>
      <c r="O65" s="4"/>
      <c r="P65" s="3">
        <f t="shared" si="2"/>
        <v>0.63657818305860203</v>
      </c>
      <c r="Q65" s="3">
        <f t="shared" si="3"/>
        <v>0.34199556061928627</v>
      </c>
      <c r="R65" s="4"/>
      <c r="S65" s="22">
        <f t="shared" si="4"/>
        <v>23.128867121353743</v>
      </c>
      <c r="T65" s="22">
        <f t="shared" si="20"/>
        <v>28.483429085769789</v>
      </c>
      <c r="U65" s="3">
        <f t="shared" si="21"/>
        <v>16.808375807834061</v>
      </c>
      <c r="V65" s="3">
        <f t="shared" si="5"/>
        <v>34.803920399289467</v>
      </c>
      <c r="W65" s="3">
        <f t="shared" si="6"/>
        <v>7.7096223737845806</v>
      </c>
      <c r="X65" s="3">
        <f t="shared" si="23"/>
        <v>6.320491313519681</v>
      </c>
      <c r="Y65" s="4"/>
      <c r="Z65" s="3">
        <f t="shared" si="7"/>
        <v>0</v>
      </c>
      <c r="AA65" s="3">
        <f t="shared" si="8"/>
        <v>25.324459881374693</v>
      </c>
      <c r="AB65" s="4"/>
      <c r="AC65" s="3">
        <f t="shared" si="9"/>
        <v>-1.0868761053211025</v>
      </c>
      <c r="AD65" s="3">
        <f t="shared" si="10"/>
        <v>-1.3331629993346632</v>
      </c>
      <c r="AE65" s="3">
        <f t="shared" si="11"/>
        <v>-22.408304705916251</v>
      </c>
      <c r="AF65" s="4"/>
      <c r="AG65" s="3" t="e">
        <f t="shared" si="12"/>
        <v>#NUM!</v>
      </c>
      <c r="AH65" s="3" t="e">
        <f t="shared" si="13"/>
        <v>#NUM!</v>
      </c>
      <c r="AI65" s="3" t="e">
        <f t="shared" si="14"/>
        <v>#NUM!</v>
      </c>
      <c r="AJ65" s="4"/>
      <c r="AK65" s="3">
        <v>0</v>
      </c>
      <c r="AL65" s="3" t="e">
        <f t="shared" si="15"/>
        <v>#NUM!</v>
      </c>
      <c r="AM65" s="3">
        <f t="shared" si="16"/>
        <v>2916.4049264888663</v>
      </c>
      <c r="AN65" s="4"/>
      <c r="AO65" s="3">
        <f t="shared" si="22"/>
        <v>2916.4049264888663</v>
      </c>
      <c r="AP65" s="3">
        <f t="shared" si="17"/>
        <v>522989.41598687414</v>
      </c>
      <c r="AQ65" s="3">
        <f t="shared" si="18"/>
        <v>0.12221945339034299</v>
      </c>
      <c r="AR65" s="14">
        <f>'FAE(a_mean)'!AQ65</f>
        <v>0.42326531796892897</v>
      </c>
      <c r="AS65" s="4"/>
      <c r="AT65" s="3">
        <f t="shared" si="19"/>
        <v>0.42706509601109921</v>
      </c>
      <c r="AU65" s="4"/>
      <c r="AX65" s="23"/>
    </row>
    <row r="66" spans="1:50" s="3" customFormat="1">
      <c r="A66" s="3" t="s">
        <v>115</v>
      </c>
      <c r="B66" s="2" t="s">
        <v>21</v>
      </c>
      <c r="C66" s="3" t="s">
        <v>48</v>
      </c>
      <c r="D66" s="2">
        <v>4</v>
      </c>
      <c r="E66" s="4"/>
      <c r="F66" s="2">
        <v>193.88391418925701</v>
      </c>
      <c r="G66" s="2">
        <v>2547.5</v>
      </c>
      <c r="H66" s="2">
        <v>1679.7257121561279</v>
      </c>
      <c r="I66" s="4"/>
      <c r="J66" s="2">
        <v>126.38024897777011</v>
      </c>
      <c r="K66" s="2">
        <v>179.32674960075394</v>
      </c>
      <c r="L66" s="16">
        <v>180.60644580005203</v>
      </c>
      <c r="M66" s="4"/>
      <c r="N66" s="3">
        <f t="shared" si="1"/>
        <v>7.6107522743574879E-2</v>
      </c>
      <c r="O66" s="4"/>
      <c r="P66" s="3">
        <f t="shared" si="2"/>
        <v>0.6997549196980748</v>
      </c>
      <c r="Q66" s="3">
        <f t="shared" si="3"/>
        <v>0.38572365818337695</v>
      </c>
      <c r="R66" s="4"/>
      <c r="S66" s="22">
        <f t="shared" si="4"/>
        <v>23.128867121353743</v>
      </c>
      <c r="T66" s="22">
        <f t="shared" si="20"/>
        <v>28.483429085769789</v>
      </c>
      <c r="U66" s="3">
        <f t="shared" si="21"/>
        <v>15.270974942975084</v>
      </c>
      <c r="V66" s="3">
        <f t="shared" si="5"/>
        <v>36.341321264148448</v>
      </c>
      <c r="W66" s="3">
        <f t="shared" si="6"/>
        <v>7.7096223737845806</v>
      </c>
      <c r="X66" s="3">
        <f t="shared" ref="X66:X97" si="24">(F66/3.14)^0.5</f>
        <v>7.8578921783786599</v>
      </c>
      <c r="Y66" s="4"/>
      <c r="Z66" s="3">
        <f t="shared" si="7"/>
        <v>0</v>
      </c>
      <c r="AA66" s="3">
        <f t="shared" si="8"/>
        <v>25.324459881374693</v>
      </c>
      <c r="AB66" s="4"/>
      <c r="AC66" s="3">
        <f t="shared" si="9"/>
        <v>-1.1825006867901748</v>
      </c>
      <c r="AD66" s="3">
        <f t="shared" si="10"/>
        <v>-1.8043636839849748</v>
      </c>
      <c r="AE66" s="3">
        <f t="shared" si="11"/>
        <v>-27.554392606148763</v>
      </c>
      <c r="AF66" s="4"/>
      <c r="AG66" s="3" t="e">
        <f t="shared" si="12"/>
        <v>#NUM!</v>
      </c>
      <c r="AH66" s="3" t="e">
        <f t="shared" si="13"/>
        <v>#NUM!</v>
      </c>
      <c r="AI66" s="3" t="e">
        <f t="shared" si="14"/>
        <v>#NUM!</v>
      </c>
      <c r="AJ66" s="4"/>
      <c r="AK66" s="3">
        <v>0</v>
      </c>
      <c r="AL66" s="3" t="e">
        <f t="shared" si="15"/>
        <v>#NUM!</v>
      </c>
      <c r="AM66" s="3">
        <f t="shared" si="16"/>
        <v>3414.7153203173357</v>
      </c>
      <c r="AN66" s="4"/>
      <c r="AO66" s="3">
        <f t="shared" si="22"/>
        <v>3414.7153203173357</v>
      </c>
      <c r="AP66" s="3">
        <f t="shared" si="17"/>
        <v>612349.79920440516</v>
      </c>
      <c r="AQ66" s="3">
        <f t="shared" si="18"/>
        <v>0.1431024327733757</v>
      </c>
      <c r="AR66" s="14">
        <f>'FAE(a_mean)'!AQ66</f>
        <v>0.42326531796892897</v>
      </c>
      <c r="AS66" s="4"/>
      <c r="AT66" s="3">
        <f t="shared" si="19"/>
        <v>0.42706509601109921</v>
      </c>
      <c r="AU66" s="4"/>
      <c r="AX66" s="23"/>
    </row>
    <row r="67" spans="1:50" s="3" customFormat="1">
      <c r="A67" s="3" t="s">
        <v>116</v>
      </c>
      <c r="B67" s="2" t="s">
        <v>21</v>
      </c>
      <c r="C67" s="3" t="s">
        <v>48</v>
      </c>
      <c r="D67" s="2">
        <v>5</v>
      </c>
      <c r="E67" s="4"/>
      <c r="F67" s="2">
        <v>268.76411377825099</v>
      </c>
      <c r="G67" s="2">
        <v>2547.5</v>
      </c>
      <c r="H67" s="2">
        <v>1679.7257121561279</v>
      </c>
      <c r="I67" s="4"/>
      <c r="J67" s="2">
        <v>135.12803708826453</v>
      </c>
      <c r="K67" s="2">
        <v>179.32674960075394</v>
      </c>
      <c r="L67" s="16">
        <v>180.60644580005203</v>
      </c>
      <c r="M67" s="4"/>
      <c r="N67" s="3">
        <f t="shared" ref="N67:N130" si="25">F67/G67</f>
        <v>0.1055011241524047</v>
      </c>
      <c r="O67" s="4"/>
      <c r="P67" s="3">
        <f t="shared" ref="P67:P130" si="26">J67/L67</f>
        <v>0.74819055593322359</v>
      </c>
      <c r="Q67" s="3">
        <f t="shared" ref="Q67:Q130" si="27">(J67*((1/G67)^0.5-(N67/H67)^0.5)^2+AQ67)/AT67</f>
        <v>0.42412732359700533</v>
      </c>
      <c r="R67" s="4"/>
      <c r="S67" s="22">
        <f t="shared" ref="S67:S130" si="28">(H67/3.14)^0.5</f>
        <v>23.128867121353743</v>
      </c>
      <c r="T67" s="22">
        <f t="shared" si="20"/>
        <v>28.483429085769789</v>
      </c>
      <c r="U67" s="3">
        <f t="shared" si="21"/>
        <v>13.877182582397598</v>
      </c>
      <c r="V67" s="3">
        <f t="shared" ref="V67:V130" si="29">T67+X67</f>
        <v>37.735113624725933</v>
      </c>
      <c r="W67" s="3">
        <f t="shared" ref="W67:W130" si="30">(1/3)*S67</f>
        <v>7.7096223737845806</v>
      </c>
      <c r="X67" s="3">
        <f t="shared" si="24"/>
        <v>9.2516845389561446</v>
      </c>
      <c r="Y67" s="4"/>
      <c r="Z67" s="3">
        <f t="shared" ref="Z67:Z130" si="31">MAX(0,SIGN(W67-T67)*((W67-T67)/2)^2)</f>
        <v>0</v>
      </c>
      <c r="AA67" s="3">
        <f t="shared" ref="AA67:AA130" si="32">MAX(0,SIGN(2*S67-T67-W67)*((2*S67-T67-W67)/2)^2)</f>
        <v>25.324459881374693</v>
      </c>
      <c r="AB67" s="4"/>
      <c r="AC67" s="3">
        <f t="shared" ref="AC67:AC130" si="33">(U67^2-V67^2-(U67+X67-W67)^2)/(2*(U67+X67-W67)*V67)</f>
        <v>-1.2624588871481153</v>
      </c>
      <c r="AD67" s="3">
        <f t="shared" ref="AD67:AD130" si="34">(U67^2-V67^2+(U67+X67-W67)^2)/(2*(U67+X67-W67)*U67)</f>
        <v>-2.3217814289176357</v>
      </c>
      <c r="AE67" s="3">
        <f t="shared" ref="AE67:AE130" si="35">(U67^2-V67^2+(U67+X67-W67)^2)/(2*(U67+X67-W67))</f>
        <v>-32.219784805510024</v>
      </c>
      <c r="AF67" s="4"/>
      <c r="AG67" s="3" t="e">
        <f t="shared" ref="AG67:AG130" si="36">V67^2*ACOS(AC67)</f>
        <v>#NUM!</v>
      </c>
      <c r="AH67" s="3" t="e">
        <f t="shared" ref="AH67:AH130" si="37">U67^2*ACOS(AD67)</f>
        <v>#NUM!</v>
      </c>
      <c r="AI67" s="3" t="e">
        <f t="shared" ref="AI67:AI130" si="38">(S67-W67)*(U67^2-AE67^2)^0.5</f>
        <v>#NUM!</v>
      </c>
      <c r="AJ67" s="4"/>
      <c r="AK67" s="3">
        <v>0</v>
      </c>
      <c r="AL67" s="3" t="e">
        <f t="shared" ref="AL67:AL130" si="39">AG67-AH67+AI67</f>
        <v>#NUM!</v>
      </c>
      <c r="AM67" s="3">
        <f t="shared" ref="AM67:AM130" si="40">3.14*(V67^2-U67^2)</f>
        <v>3866.4785760757418</v>
      </c>
      <c r="AN67" s="4"/>
      <c r="AO67" s="3">
        <f t="shared" ref="AO67:AO130" si="41">IF(X67^2&lt;=Z67,AK67,IF(X67^2&lt;=AA67,AL67,AM67))</f>
        <v>3866.4785760757418</v>
      </c>
      <c r="AP67" s="3">
        <f t="shared" ref="AP67:AP130" si="42">AO67*K67</f>
        <v>693363.03544861416</v>
      </c>
      <c r="AQ67" s="3">
        <f t="shared" ref="AQ67:AQ130" si="43">AP67/(G67*H67)</f>
        <v>0.16203473455326192</v>
      </c>
      <c r="AR67" s="14">
        <f>'FAE(a_mean)'!AQ67</f>
        <v>0.42326531796892897</v>
      </c>
      <c r="AS67" s="4"/>
      <c r="AT67" s="3">
        <f t="shared" ref="AT67:AT130" si="44">L67*((1/G67)^0.5-(1/H67)^0.5)^2+AR67</f>
        <v>0.42706509601109921</v>
      </c>
      <c r="AU67" s="4"/>
      <c r="AX67" s="23"/>
    </row>
    <row r="68" spans="1:50" s="3" customFormat="1">
      <c r="A68" s="3" t="s">
        <v>117</v>
      </c>
      <c r="B68" s="2" t="s">
        <v>21</v>
      </c>
      <c r="C68" s="3" t="s">
        <v>48</v>
      </c>
      <c r="D68" s="2">
        <v>6</v>
      </c>
      <c r="E68" s="4"/>
      <c r="F68" s="2">
        <v>352.82035078680968</v>
      </c>
      <c r="G68" s="2">
        <v>2547.5</v>
      </c>
      <c r="H68" s="2">
        <v>1679.7257121561279</v>
      </c>
      <c r="I68" s="4"/>
      <c r="J68" s="2">
        <v>142.5821259751666</v>
      </c>
      <c r="K68" s="2">
        <v>179.32674960075394</v>
      </c>
      <c r="L68" s="16">
        <v>180.60644580005203</v>
      </c>
      <c r="M68" s="4"/>
      <c r="N68" s="3">
        <f t="shared" si="25"/>
        <v>0.13849670295851213</v>
      </c>
      <c r="O68" s="4"/>
      <c r="P68" s="3">
        <f t="shared" si="26"/>
        <v>0.78946310771775086</v>
      </c>
      <c r="Q68" s="3">
        <f t="shared" si="27"/>
        <v>0.46075985294914074</v>
      </c>
      <c r="R68" s="4"/>
      <c r="S68" s="22">
        <f t="shared" si="28"/>
        <v>23.128867121353743</v>
      </c>
      <c r="T68" s="22">
        <f t="shared" ref="T68:T131" si="45">(G68/3.14)^0.5</f>
        <v>28.483429085769789</v>
      </c>
      <c r="U68" s="3">
        <f t="shared" ref="U68:U131" si="46">S68-X68</f>
        <v>12.528717639370706</v>
      </c>
      <c r="V68" s="3">
        <f t="shared" si="29"/>
        <v>39.083578567752824</v>
      </c>
      <c r="W68" s="3">
        <f t="shared" si="30"/>
        <v>7.7096223737845806</v>
      </c>
      <c r="X68" s="3">
        <f t="shared" si="24"/>
        <v>10.600149481983037</v>
      </c>
      <c r="Y68" s="4"/>
      <c r="Z68" s="3">
        <f t="shared" si="31"/>
        <v>0</v>
      </c>
      <c r="AA68" s="3">
        <f t="shared" si="32"/>
        <v>25.324459881374693</v>
      </c>
      <c r="AB68" s="4"/>
      <c r="AC68" s="3">
        <f t="shared" si="33"/>
        <v>-1.3343890398825273</v>
      </c>
      <c r="AD68" s="3">
        <f t="shared" si="34"/>
        <v>-2.9319404579120931</v>
      </c>
      <c r="AE68" s="3">
        <f t="shared" si="35"/>
        <v>-36.733454132627863</v>
      </c>
      <c r="AF68" s="4"/>
      <c r="AG68" s="3" t="e">
        <f t="shared" si="36"/>
        <v>#NUM!</v>
      </c>
      <c r="AH68" s="3" t="e">
        <f t="shared" si="37"/>
        <v>#NUM!</v>
      </c>
      <c r="AI68" s="3" t="e">
        <f t="shared" si="38"/>
        <v>#NUM!</v>
      </c>
      <c r="AJ68" s="4"/>
      <c r="AK68" s="3">
        <v>0</v>
      </c>
      <c r="AL68" s="3" t="e">
        <f t="shared" si="39"/>
        <v>#NUM!</v>
      </c>
      <c r="AM68" s="3">
        <f t="shared" si="40"/>
        <v>4303.5500726403352</v>
      </c>
      <c r="AN68" s="4"/>
      <c r="AO68" s="3">
        <f t="shared" si="41"/>
        <v>4303.5500726403352</v>
      </c>
      <c r="AP68" s="3">
        <f t="shared" si="42"/>
        <v>771741.64627067978</v>
      </c>
      <c r="AQ68" s="3">
        <f t="shared" si="43"/>
        <v>0.18035134035701628</v>
      </c>
      <c r="AR68" s="14">
        <f>'FAE(a_mean)'!AQ68</f>
        <v>0.42326531796892897</v>
      </c>
      <c r="AS68" s="4"/>
      <c r="AT68" s="3">
        <f t="shared" si="44"/>
        <v>0.42706509601109921</v>
      </c>
      <c r="AU68" s="4"/>
      <c r="AX68" s="23"/>
    </row>
    <row r="69" spans="1:50" s="3" customFormat="1">
      <c r="A69" s="3" t="s">
        <v>118</v>
      </c>
      <c r="B69" s="2" t="s">
        <v>21</v>
      </c>
      <c r="C69" s="3" t="s">
        <v>48</v>
      </c>
      <c r="D69" s="2">
        <v>7</v>
      </c>
      <c r="E69" s="4"/>
      <c r="F69" s="2">
        <v>430.74455068770544</v>
      </c>
      <c r="G69" s="2">
        <v>2547.5</v>
      </c>
      <c r="H69" s="2">
        <v>1679.7257121561279</v>
      </c>
      <c r="I69" s="4"/>
      <c r="J69" s="2">
        <v>148.11449598293726</v>
      </c>
      <c r="K69" s="2">
        <v>179.32674960075394</v>
      </c>
      <c r="L69" s="16">
        <v>180.60644580005203</v>
      </c>
      <c r="M69" s="4"/>
      <c r="N69" s="3">
        <f t="shared" si="25"/>
        <v>0.16908520144757819</v>
      </c>
      <c r="O69" s="4"/>
      <c r="P69" s="3">
        <f t="shared" si="26"/>
        <v>0.82009529242889623</v>
      </c>
      <c r="Q69" s="3">
        <f t="shared" si="27"/>
        <v>0.49084983058258425</v>
      </c>
      <c r="R69" s="4"/>
      <c r="S69" s="22">
        <f t="shared" si="28"/>
        <v>23.128867121353743</v>
      </c>
      <c r="T69" s="22">
        <f t="shared" si="45"/>
        <v>28.483429085769789</v>
      </c>
      <c r="U69" s="3">
        <f t="shared" si="46"/>
        <v>11.416489343436696</v>
      </c>
      <c r="V69" s="3">
        <f t="shared" si="29"/>
        <v>40.195806863686833</v>
      </c>
      <c r="W69" s="3">
        <f t="shared" si="30"/>
        <v>7.7096223737845806</v>
      </c>
      <c r="X69" s="3">
        <f t="shared" si="24"/>
        <v>11.712377777917046</v>
      </c>
      <c r="Y69" s="4"/>
      <c r="Z69" s="3">
        <f t="shared" si="31"/>
        <v>0</v>
      </c>
      <c r="AA69" s="3">
        <f t="shared" si="32"/>
        <v>25.324459881374693</v>
      </c>
      <c r="AB69" s="4"/>
      <c r="AC69" s="3">
        <f t="shared" si="33"/>
        <v>-1.390085830790142</v>
      </c>
      <c r="AD69" s="3">
        <f t="shared" si="34"/>
        <v>-3.5436792882461101</v>
      </c>
      <c r="AE69" s="3">
        <f t="shared" si="35"/>
        <v>-40.456376830819046</v>
      </c>
      <c r="AF69" s="4"/>
      <c r="AG69" s="3" t="e">
        <f t="shared" si="36"/>
        <v>#NUM!</v>
      </c>
      <c r="AH69" s="3" t="e">
        <f t="shared" si="37"/>
        <v>#NUM!</v>
      </c>
      <c r="AI69" s="3" t="e">
        <f t="shared" si="38"/>
        <v>#NUM!</v>
      </c>
      <c r="AJ69" s="4"/>
      <c r="AK69" s="3">
        <v>0</v>
      </c>
      <c r="AL69" s="3" t="e">
        <f t="shared" si="39"/>
        <v>#NUM!</v>
      </c>
      <c r="AM69" s="3">
        <f t="shared" si="40"/>
        <v>4664.0513139511913</v>
      </c>
      <c r="AN69" s="4"/>
      <c r="AO69" s="3">
        <f t="shared" si="41"/>
        <v>4664.0513139511913</v>
      </c>
      <c r="AP69" s="3">
        <f t="shared" si="42"/>
        <v>836389.16210199276</v>
      </c>
      <c r="AQ69" s="3">
        <f t="shared" si="43"/>
        <v>0.19545907257189712</v>
      </c>
      <c r="AR69" s="14">
        <f>'FAE(a_mean)'!AQ69</f>
        <v>0.42326531796892897</v>
      </c>
      <c r="AS69" s="4"/>
      <c r="AT69" s="3">
        <f t="shared" si="44"/>
        <v>0.42706509601109921</v>
      </c>
      <c r="AU69" s="4"/>
      <c r="AX69" s="23"/>
    </row>
    <row r="70" spans="1:50" s="3" customFormat="1">
      <c r="A70" s="3" t="s">
        <v>119</v>
      </c>
      <c r="B70" s="2" t="s">
        <v>21</v>
      </c>
      <c r="C70" s="3" t="s">
        <v>48</v>
      </c>
      <c r="D70" s="2">
        <v>8</v>
      </c>
      <c r="E70" s="4"/>
      <c r="F70" s="2">
        <v>555.34110510358062</v>
      </c>
      <c r="G70" s="2">
        <v>2547.5</v>
      </c>
      <c r="H70" s="2">
        <v>1679.7257121561279</v>
      </c>
      <c r="I70" s="4"/>
      <c r="J70" s="2">
        <v>155.14789414041195</v>
      </c>
      <c r="K70" s="2">
        <v>179.32674960075394</v>
      </c>
      <c r="L70" s="16">
        <v>180.60644580005203</v>
      </c>
      <c r="M70" s="4"/>
      <c r="N70" s="3">
        <f t="shared" si="25"/>
        <v>0.21799454567363322</v>
      </c>
      <c r="O70" s="4"/>
      <c r="P70" s="3">
        <f t="shared" si="26"/>
        <v>0.85903852131709058</v>
      </c>
      <c r="Q70" s="3">
        <f t="shared" si="27"/>
        <v>0.5338997160922514</v>
      </c>
      <c r="R70" s="4"/>
      <c r="S70" s="22">
        <f t="shared" si="28"/>
        <v>23.128867121353743</v>
      </c>
      <c r="T70" s="22">
        <f t="shared" si="45"/>
        <v>28.483429085769789</v>
      </c>
      <c r="U70" s="3">
        <f t="shared" si="46"/>
        <v>9.8299865460842426</v>
      </c>
      <c r="V70" s="3">
        <f t="shared" si="29"/>
        <v>41.782309661039292</v>
      </c>
      <c r="W70" s="3">
        <f t="shared" si="30"/>
        <v>7.7096223737845806</v>
      </c>
      <c r="X70" s="3">
        <f t="shared" si="24"/>
        <v>13.2988805752695</v>
      </c>
      <c r="Y70" s="4"/>
      <c r="Z70" s="3">
        <f t="shared" si="31"/>
        <v>0</v>
      </c>
      <c r="AA70" s="3">
        <f t="shared" si="32"/>
        <v>25.324459881374693</v>
      </c>
      <c r="AB70" s="4"/>
      <c r="AC70" s="3">
        <f t="shared" si="33"/>
        <v>-1.4644012537481521</v>
      </c>
      <c r="AD70" s="3">
        <f t="shared" si="34"/>
        <v>-4.6558376951982137</v>
      </c>
      <c r="AE70" s="3">
        <f t="shared" si="35"/>
        <v>-45.766821904550305</v>
      </c>
      <c r="AF70" s="4"/>
      <c r="AG70" s="3" t="e">
        <f t="shared" si="36"/>
        <v>#NUM!</v>
      </c>
      <c r="AH70" s="3" t="e">
        <f t="shared" si="37"/>
        <v>#NUM!</v>
      </c>
      <c r="AI70" s="3" t="e">
        <f t="shared" si="38"/>
        <v>#NUM!</v>
      </c>
      <c r="AJ70" s="4"/>
      <c r="AK70" s="3">
        <v>0</v>
      </c>
      <c r="AL70" s="3" t="e">
        <f t="shared" si="39"/>
        <v>#NUM!</v>
      </c>
      <c r="AM70" s="3">
        <f t="shared" si="40"/>
        <v>5178.2768824604109</v>
      </c>
      <c r="AN70" s="4"/>
      <c r="AO70" s="3">
        <f t="shared" si="41"/>
        <v>5178.2768824604109</v>
      </c>
      <c r="AP70" s="3">
        <f t="shared" si="42"/>
        <v>928603.56186435081</v>
      </c>
      <c r="AQ70" s="3">
        <f t="shared" si="43"/>
        <v>0.21700901830532443</v>
      </c>
      <c r="AR70" s="14">
        <f>'FAE(a_mean)'!AQ70</f>
        <v>0.42326531796892897</v>
      </c>
      <c r="AS70" s="4"/>
      <c r="AT70" s="3">
        <f t="shared" si="44"/>
        <v>0.42706509601109921</v>
      </c>
      <c r="AU70" s="4"/>
      <c r="AX70" s="23"/>
    </row>
    <row r="71" spans="1:50" s="3" customFormat="1">
      <c r="A71" s="3" t="s">
        <v>120</v>
      </c>
      <c r="B71" s="2" t="s">
        <v>21</v>
      </c>
      <c r="C71" s="3" t="s">
        <v>48</v>
      </c>
      <c r="D71" s="2">
        <v>9</v>
      </c>
      <c r="E71" s="4"/>
      <c r="F71" s="2">
        <v>642.02526821888659</v>
      </c>
      <c r="G71" s="2">
        <v>2547.5</v>
      </c>
      <c r="H71" s="2">
        <v>1679.7257121561279</v>
      </c>
      <c r="I71" s="4"/>
      <c r="J71" s="2">
        <v>159.09626674478281</v>
      </c>
      <c r="K71" s="2">
        <v>179.32674960075394</v>
      </c>
      <c r="L71" s="16">
        <v>180.60644580005203</v>
      </c>
      <c r="M71" s="4"/>
      <c r="N71" s="3">
        <f t="shared" si="25"/>
        <v>0.25202169508101535</v>
      </c>
      <c r="O71" s="4"/>
      <c r="P71" s="3">
        <f t="shared" si="26"/>
        <v>0.88090026931218746</v>
      </c>
      <c r="Q71" s="3">
        <f t="shared" si="27"/>
        <v>0.5612686146614122</v>
      </c>
      <c r="R71" s="4"/>
      <c r="S71" s="22">
        <f t="shared" si="28"/>
        <v>23.128867121353743</v>
      </c>
      <c r="T71" s="22">
        <f t="shared" si="45"/>
        <v>28.483429085769789</v>
      </c>
      <c r="U71" s="3">
        <f t="shared" si="46"/>
        <v>8.8296837205583767</v>
      </c>
      <c r="V71" s="3">
        <f t="shared" si="29"/>
        <v>42.782612486565156</v>
      </c>
      <c r="W71" s="3">
        <f t="shared" si="30"/>
        <v>7.7096223737845806</v>
      </c>
      <c r="X71" s="3">
        <f t="shared" si="24"/>
        <v>14.299183400795366</v>
      </c>
      <c r="Y71" s="4"/>
      <c r="Z71" s="3">
        <f t="shared" si="31"/>
        <v>0</v>
      </c>
      <c r="AA71" s="3">
        <f t="shared" si="32"/>
        <v>25.324459881374693</v>
      </c>
      <c r="AB71" s="4"/>
      <c r="AC71" s="3">
        <f t="shared" si="33"/>
        <v>-1.5084246006679511</v>
      </c>
      <c r="AD71" s="3">
        <f t="shared" si="34"/>
        <v>-5.5624982686133659</v>
      </c>
      <c r="AE71" s="3">
        <f t="shared" si="35"/>
        <v>-49.115100408009596</v>
      </c>
      <c r="AF71" s="4"/>
      <c r="AG71" s="3" t="e">
        <f t="shared" si="36"/>
        <v>#NUM!</v>
      </c>
      <c r="AH71" s="3" t="e">
        <f t="shared" si="37"/>
        <v>#NUM!</v>
      </c>
      <c r="AI71" s="3" t="e">
        <f t="shared" si="38"/>
        <v>#NUM!</v>
      </c>
      <c r="AJ71" s="4"/>
      <c r="AK71" s="3">
        <v>0</v>
      </c>
      <c r="AL71" s="3" t="e">
        <f t="shared" si="39"/>
        <v>#NUM!</v>
      </c>
      <c r="AM71" s="3">
        <f t="shared" si="40"/>
        <v>5502.5002560313924</v>
      </c>
      <c r="AN71" s="4"/>
      <c r="AO71" s="3">
        <f t="shared" si="41"/>
        <v>5502.5002560313924</v>
      </c>
      <c r="AP71" s="3">
        <f t="shared" si="42"/>
        <v>986745.48559142591</v>
      </c>
      <c r="AQ71" s="3">
        <f t="shared" si="43"/>
        <v>0.23059643311672565</v>
      </c>
      <c r="AR71" s="14">
        <f>'FAE(a_mean)'!AQ71</f>
        <v>0.42326531796892897</v>
      </c>
      <c r="AS71" s="4"/>
      <c r="AT71" s="3">
        <f t="shared" si="44"/>
        <v>0.42706509601109921</v>
      </c>
      <c r="AU71" s="4"/>
      <c r="AX71" s="23"/>
    </row>
    <row r="72" spans="1:50" s="3" customFormat="1">
      <c r="A72" s="3" t="s">
        <v>121</v>
      </c>
      <c r="B72" s="2" t="s">
        <v>21</v>
      </c>
      <c r="C72" s="3" t="s">
        <v>48</v>
      </c>
      <c r="D72" s="2">
        <v>10</v>
      </c>
      <c r="E72" s="4"/>
      <c r="F72" s="2">
        <v>769.79656026743476</v>
      </c>
      <c r="G72" s="2">
        <v>2547.5</v>
      </c>
      <c r="H72" s="2">
        <v>1679.7257121561279</v>
      </c>
      <c r="I72" s="4"/>
      <c r="J72" s="2">
        <v>163.88281525173397</v>
      </c>
      <c r="K72" s="2">
        <v>179.32674960075394</v>
      </c>
      <c r="L72" s="16">
        <v>180.60644580005203</v>
      </c>
      <c r="M72" s="4"/>
      <c r="N72" s="3">
        <f t="shared" si="25"/>
        <v>0.30217725623844349</v>
      </c>
      <c r="O72" s="4"/>
      <c r="P72" s="3">
        <f t="shared" si="26"/>
        <v>0.90740291425239239</v>
      </c>
      <c r="Q72" s="3">
        <f t="shared" si="27"/>
        <v>0.59887843934710361</v>
      </c>
      <c r="R72" s="4"/>
      <c r="S72" s="22">
        <f t="shared" si="28"/>
        <v>23.128867121353743</v>
      </c>
      <c r="T72" s="22">
        <f t="shared" si="45"/>
        <v>28.483429085769789</v>
      </c>
      <c r="U72" s="3">
        <f t="shared" si="46"/>
        <v>7.4713404899678384</v>
      </c>
      <c r="V72" s="3">
        <f t="shared" si="29"/>
        <v>44.140955717155691</v>
      </c>
      <c r="W72" s="3">
        <f t="shared" si="30"/>
        <v>7.7096223737845806</v>
      </c>
      <c r="X72" s="3">
        <f t="shared" si="24"/>
        <v>15.657526631385904</v>
      </c>
      <c r="Y72" s="4"/>
      <c r="Z72" s="3">
        <f t="shared" si="31"/>
        <v>0</v>
      </c>
      <c r="AA72" s="3">
        <f t="shared" si="32"/>
        <v>25.324459881374693</v>
      </c>
      <c r="AB72" s="4"/>
      <c r="AC72" s="3">
        <f t="shared" si="33"/>
        <v>-1.5650109655588613</v>
      </c>
      <c r="AD72" s="3">
        <f t="shared" si="34"/>
        <v>-7.1823570418296656</v>
      </c>
      <c r="AE72" s="3">
        <f t="shared" si="35"/>
        <v>-53.661834980027606</v>
      </c>
      <c r="AF72" s="4"/>
      <c r="AG72" s="3" t="e">
        <f t="shared" si="36"/>
        <v>#NUM!</v>
      </c>
      <c r="AH72" s="3" t="e">
        <f t="shared" si="37"/>
        <v>#NUM!</v>
      </c>
      <c r="AI72" s="3" t="e">
        <f t="shared" si="38"/>
        <v>#NUM!</v>
      </c>
      <c r="AJ72" s="4"/>
      <c r="AK72" s="3">
        <v>0</v>
      </c>
      <c r="AL72" s="3" t="e">
        <f t="shared" si="39"/>
        <v>#NUM!</v>
      </c>
      <c r="AM72" s="3">
        <f t="shared" si="40"/>
        <v>5942.7735547275624</v>
      </c>
      <c r="AN72" s="4"/>
      <c r="AO72" s="3">
        <f t="shared" si="41"/>
        <v>5942.7735547275624</v>
      </c>
      <c r="AP72" s="3">
        <f t="shared" si="42"/>
        <v>1065698.265182612</v>
      </c>
      <c r="AQ72" s="3">
        <f t="shared" si="43"/>
        <v>0.24904721867817795</v>
      </c>
      <c r="AR72" s="14">
        <f>'FAE(a_mean)'!AQ72</f>
        <v>0.42326531796892897</v>
      </c>
      <c r="AS72" s="4"/>
      <c r="AT72" s="3">
        <f t="shared" si="44"/>
        <v>0.42706509601109921</v>
      </c>
      <c r="AU72" s="4"/>
      <c r="AX72" s="23"/>
    </row>
    <row r="73" spans="1:50" s="3" customFormat="1">
      <c r="A73" s="3" t="s">
        <v>122</v>
      </c>
      <c r="B73" s="2" t="s">
        <v>21</v>
      </c>
      <c r="C73" s="3" t="s">
        <v>48</v>
      </c>
      <c r="D73" s="2">
        <v>11</v>
      </c>
      <c r="E73" s="4"/>
      <c r="F73" s="2">
        <v>906.39484501331003</v>
      </c>
      <c r="G73" s="2">
        <v>2547.5</v>
      </c>
      <c r="H73" s="2">
        <v>1679.7257121561279</v>
      </c>
      <c r="I73" s="4"/>
      <c r="J73" s="2">
        <v>167.95548726130676</v>
      </c>
      <c r="K73" s="2">
        <v>179.32674960075394</v>
      </c>
      <c r="L73" s="16">
        <v>180.60644580005203</v>
      </c>
      <c r="M73" s="4"/>
      <c r="N73" s="3">
        <f t="shared" si="25"/>
        <v>0.35579778018186853</v>
      </c>
      <c r="O73" s="4"/>
      <c r="P73" s="3">
        <f t="shared" si="26"/>
        <v>0.92995289574132334</v>
      </c>
      <c r="Q73" s="3">
        <f t="shared" si="27"/>
        <v>0.63641689200462104</v>
      </c>
      <c r="R73" s="4"/>
      <c r="S73" s="22">
        <f t="shared" si="28"/>
        <v>23.128867121353743</v>
      </c>
      <c r="T73" s="22">
        <f t="shared" si="45"/>
        <v>28.483429085769789</v>
      </c>
      <c r="U73" s="3">
        <f t="shared" si="46"/>
        <v>6.1388471488328378</v>
      </c>
      <c r="V73" s="3">
        <f t="shared" si="29"/>
        <v>45.473449058290697</v>
      </c>
      <c r="W73" s="3">
        <f t="shared" si="30"/>
        <v>7.7096223737845806</v>
      </c>
      <c r="X73" s="3">
        <f t="shared" si="24"/>
        <v>16.990019972520905</v>
      </c>
      <c r="Y73" s="4"/>
      <c r="Z73" s="3">
        <f t="shared" si="31"/>
        <v>0</v>
      </c>
      <c r="AA73" s="3">
        <f t="shared" si="32"/>
        <v>25.324459881374693</v>
      </c>
      <c r="AB73" s="4"/>
      <c r="AC73" s="3">
        <f t="shared" si="33"/>
        <v>-1.6172357583559347</v>
      </c>
      <c r="AD73" s="3">
        <f t="shared" si="34"/>
        <v>-9.4679085040138435</v>
      </c>
      <c r="AE73" s="3">
        <f t="shared" si="35"/>
        <v>-58.122043125275553</v>
      </c>
      <c r="AF73" s="4"/>
      <c r="AG73" s="3" t="e">
        <f t="shared" si="36"/>
        <v>#NUM!</v>
      </c>
      <c r="AH73" s="3" t="e">
        <f t="shared" si="37"/>
        <v>#NUM!</v>
      </c>
      <c r="AI73" s="3" t="e">
        <f t="shared" si="38"/>
        <v>#NUM!</v>
      </c>
      <c r="AJ73" s="4"/>
      <c r="AK73" s="3">
        <v>0</v>
      </c>
      <c r="AL73" s="3" t="e">
        <f t="shared" si="39"/>
        <v>#NUM!</v>
      </c>
      <c r="AM73" s="3">
        <f t="shared" si="40"/>
        <v>6374.66825231231</v>
      </c>
      <c r="AN73" s="4"/>
      <c r="AO73" s="3">
        <f t="shared" si="41"/>
        <v>6374.66825231231</v>
      </c>
      <c r="AP73" s="3">
        <f t="shared" si="42"/>
        <v>1143148.5374702853</v>
      </c>
      <c r="AQ73" s="3">
        <f t="shared" si="43"/>
        <v>0.26714687739893922</v>
      </c>
      <c r="AR73" s="14">
        <f>'FAE(a_mean)'!AQ73</f>
        <v>0.42326531796892897</v>
      </c>
      <c r="AS73" s="4"/>
      <c r="AT73" s="3">
        <f t="shared" si="44"/>
        <v>0.42706509601109921</v>
      </c>
      <c r="AU73" s="4"/>
      <c r="AX73" s="23"/>
    </row>
    <row r="74" spans="1:50" s="3" customFormat="1">
      <c r="A74" s="3" t="s">
        <v>123</v>
      </c>
      <c r="B74" s="2" t="s">
        <v>21</v>
      </c>
      <c r="C74" s="3" t="s">
        <v>48</v>
      </c>
      <c r="D74" s="2">
        <v>12</v>
      </c>
      <c r="E74" s="4"/>
      <c r="F74" s="2">
        <v>1010.5822565441115</v>
      </c>
      <c r="G74" s="2">
        <v>2547.5</v>
      </c>
      <c r="H74" s="2">
        <v>1679.7257121561279</v>
      </c>
      <c r="I74" s="4"/>
      <c r="J74" s="2">
        <v>170.49330254543827</v>
      </c>
      <c r="K74" s="2">
        <v>179.32674960075394</v>
      </c>
      <c r="L74" s="16">
        <v>180.60644580005203</v>
      </c>
      <c r="M74" s="4"/>
      <c r="N74" s="3">
        <f t="shared" si="25"/>
        <v>0.39669568461005356</v>
      </c>
      <c r="O74" s="4"/>
      <c r="P74" s="3">
        <f t="shared" si="26"/>
        <v>0.94400452758031717</v>
      </c>
      <c r="Q74" s="3">
        <f t="shared" si="27"/>
        <v>0.66364230098304455</v>
      </c>
      <c r="R74" s="4"/>
      <c r="S74" s="22">
        <f t="shared" si="28"/>
        <v>23.128867121353743</v>
      </c>
      <c r="T74" s="22">
        <f t="shared" si="45"/>
        <v>28.483429085769789</v>
      </c>
      <c r="U74" s="3">
        <f t="shared" si="46"/>
        <v>5.1889261243540119</v>
      </c>
      <c r="V74" s="3">
        <f t="shared" si="29"/>
        <v>46.423370082769523</v>
      </c>
      <c r="W74" s="3">
        <f t="shared" si="30"/>
        <v>7.7096223737845806</v>
      </c>
      <c r="X74" s="3">
        <f t="shared" si="24"/>
        <v>17.939940996999731</v>
      </c>
      <c r="Y74" s="4"/>
      <c r="Z74" s="3">
        <f t="shared" si="31"/>
        <v>0</v>
      </c>
      <c r="AA74" s="3">
        <f t="shared" si="32"/>
        <v>25.324459881374693</v>
      </c>
      <c r="AB74" s="4"/>
      <c r="AC74" s="3">
        <f t="shared" si="33"/>
        <v>-1.6526358385221647</v>
      </c>
      <c r="AD74" s="3">
        <f t="shared" si="34"/>
        <v>-11.81394356502331</v>
      </c>
      <c r="AE74" s="3">
        <f t="shared" si="35"/>
        <v>-61.301680396193426</v>
      </c>
      <c r="AF74" s="4"/>
      <c r="AG74" s="3" t="e">
        <f t="shared" si="36"/>
        <v>#NUM!</v>
      </c>
      <c r="AH74" s="3" t="e">
        <f t="shared" si="37"/>
        <v>#NUM!</v>
      </c>
      <c r="AI74" s="3" t="e">
        <f t="shared" si="38"/>
        <v>#NUM!</v>
      </c>
      <c r="AJ74" s="4"/>
      <c r="AK74" s="3">
        <v>0</v>
      </c>
      <c r="AL74" s="3" t="e">
        <f t="shared" si="39"/>
        <v>#NUM!</v>
      </c>
      <c r="AM74" s="3">
        <f t="shared" si="40"/>
        <v>6682.5616135258206</v>
      </c>
      <c r="AN74" s="4"/>
      <c r="AO74" s="3">
        <f t="shared" si="41"/>
        <v>6682.5616135258206</v>
      </c>
      <c r="AP74" s="3">
        <f t="shared" si="42"/>
        <v>1198362.053160355</v>
      </c>
      <c r="AQ74" s="3">
        <f t="shared" si="43"/>
        <v>0.28004994101957814</v>
      </c>
      <c r="AR74" s="14">
        <f>'FAE(a_mean)'!AQ74</f>
        <v>0.42326531796892897</v>
      </c>
      <c r="AS74" s="4"/>
      <c r="AT74" s="3">
        <f t="shared" si="44"/>
        <v>0.42706509601109921</v>
      </c>
      <c r="AU74" s="4"/>
      <c r="AX74" s="23"/>
    </row>
    <row r="75" spans="1:50" s="3" customFormat="1">
      <c r="A75" s="3" t="s">
        <v>124</v>
      </c>
      <c r="B75" s="2" t="s">
        <v>21</v>
      </c>
      <c r="C75" s="3" t="s">
        <v>48</v>
      </c>
      <c r="D75" s="2">
        <v>13</v>
      </c>
      <c r="E75" s="4"/>
      <c r="F75" s="2">
        <v>1189.8707110607675</v>
      </c>
      <c r="G75" s="2">
        <v>2547.5</v>
      </c>
      <c r="H75" s="2">
        <v>1679.7257121561279</v>
      </c>
      <c r="I75" s="4"/>
      <c r="J75" s="2">
        <v>173.95386563392083</v>
      </c>
      <c r="K75" s="2">
        <v>179.32674960075394</v>
      </c>
      <c r="L75" s="16">
        <v>180.60644580005203</v>
      </c>
      <c r="M75" s="4"/>
      <c r="N75" s="3">
        <f t="shared" si="25"/>
        <v>0.46707388069117467</v>
      </c>
      <c r="O75" s="4"/>
      <c r="P75" s="3">
        <f t="shared" si="26"/>
        <v>0.96316532260705567</v>
      </c>
      <c r="Q75" s="3">
        <f t="shared" si="27"/>
        <v>0.70831398812919388</v>
      </c>
      <c r="R75" s="4"/>
      <c r="S75" s="22">
        <f t="shared" si="28"/>
        <v>23.128867121353743</v>
      </c>
      <c r="T75" s="22">
        <f t="shared" si="45"/>
        <v>28.483429085769789</v>
      </c>
      <c r="U75" s="3">
        <f t="shared" si="46"/>
        <v>3.6624931164617784</v>
      </c>
      <c r="V75" s="3">
        <f t="shared" si="29"/>
        <v>47.949803090661753</v>
      </c>
      <c r="W75" s="3">
        <f t="shared" si="30"/>
        <v>7.7096223737845806</v>
      </c>
      <c r="X75" s="3">
        <f t="shared" si="24"/>
        <v>19.466374004891964</v>
      </c>
      <c r="Y75" s="4"/>
      <c r="Z75" s="3">
        <f t="shared" si="31"/>
        <v>0</v>
      </c>
      <c r="AA75" s="3">
        <f t="shared" si="32"/>
        <v>25.324459881374693</v>
      </c>
      <c r="AB75" s="4"/>
      <c r="AC75" s="3">
        <f t="shared" si="33"/>
        <v>-1.7065826228105849</v>
      </c>
      <c r="AD75" s="3">
        <f t="shared" si="34"/>
        <v>-18.132745608625505</v>
      </c>
      <c r="AE75" s="3">
        <f t="shared" si="35"/>
        <v>-66.411055974143451</v>
      </c>
      <c r="AF75" s="4"/>
      <c r="AG75" s="3" t="e">
        <f t="shared" si="36"/>
        <v>#NUM!</v>
      </c>
      <c r="AH75" s="3" t="e">
        <f t="shared" si="37"/>
        <v>#NUM!</v>
      </c>
      <c r="AI75" s="3" t="e">
        <f t="shared" si="38"/>
        <v>#NUM!</v>
      </c>
      <c r="AJ75" s="4"/>
      <c r="AK75" s="3">
        <v>0</v>
      </c>
      <c r="AL75" s="3" t="e">
        <f t="shared" si="39"/>
        <v>#NUM!</v>
      </c>
      <c r="AM75" s="3">
        <f t="shared" si="40"/>
        <v>7177.3170483000322</v>
      </c>
      <c r="AN75" s="4"/>
      <c r="AO75" s="3">
        <f t="shared" si="41"/>
        <v>7177.3170483000322</v>
      </c>
      <c r="AP75" s="3">
        <f t="shared" si="42"/>
        <v>1287084.9371257222</v>
      </c>
      <c r="AQ75" s="3">
        <f t="shared" si="43"/>
        <v>0.30078394069526976</v>
      </c>
      <c r="AR75" s="14">
        <f>'FAE(a_mean)'!AQ75</f>
        <v>0.42326531796892897</v>
      </c>
      <c r="AS75" s="4"/>
      <c r="AT75" s="3">
        <f t="shared" si="44"/>
        <v>0.42706509601109921</v>
      </c>
      <c r="AU75" s="4"/>
      <c r="AX75" s="23"/>
    </row>
    <row r="76" spans="1:50" s="3" customFormat="1">
      <c r="A76" s="3" t="s">
        <v>125</v>
      </c>
      <c r="B76" s="2" t="s">
        <v>21</v>
      </c>
      <c r="C76" s="3" t="s">
        <v>48</v>
      </c>
      <c r="D76" s="2">
        <v>14</v>
      </c>
      <c r="E76" s="4"/>
      <c r="F76" s="2">
        <v>1401.0099997889358</v>
      </c>
      <c r="G76" s="2">
        <v>2547.5</v>
      </c>
      <c r="H76" s="2">
        <v>1679.7257121561279</v>
      </c>
      <c r="I76" s="4"/>
      <c r="J76" s="2">
        <v>176.87988274081863</v>
      </c>
      <c r="K76" s="2">
        <v>179.32674960075394</v>
      </c>
      <c r="L76" s="16">
        <v>180.60644580005203</v>
      </c>
      <c r="M76" s="4"/>
      <c r="N76" s="3">
        <f t="shared" si="25"/>
        <v>0.54995485762077956</v>
      </c>
      <c r="O76" s="4"/>
      <c r="P76" s="3">
        <f t="shared" si="26"/>
        <v>0.97936638948446475</v>
      </c>
      <c r="Q76" s="3">
        <f t="shared" si="27"/>
        <v>0.75821870055251528</v>
      </c>
      <c r="R76" s="4"/>
      <c r="S76" s="22">
        <f t="shared" si="28"/>
        <v>23.128867121353743</v>
      </c>
      <c r="T76" s="22">
        <f t="shared" si="45"/>
        <v>28.483429085769789</v>
      </c>
      <c r="U76" s="3">
        <f t="shared" si="46"/>
        <v>2.0058576625857398</v>
      </c>
      <c r="V76" s="3">
        <f t="shared" si="29"/>
        <v>49.606438544537795</v>
      </c>
      <c r="W76" s="3">
        <f t="shared" si="30"/>
        <v>7.7096223737845806</v>
      </c>
      <c r="X76" s="3">
        <f t="shared" si="24"/>
        <v>21.123009458768003</v>
      </c>
      <c r="Y76" s="4"/>
      <c r="Z76" s="3">
        <f t="shared" si="31"/>
        <v>0</v>
      </c>
      <c r="AA76" s="3">
        <f t="shared" si="32"/>
        <v>25.324459881374693</v>
      </c>
      <c r="AB76" s="4"/>
      <c r="AC76" s="3">
        <f t="shared" si="33"/>
        <v>-1.7613741469094166</v>
      </c>
      <c r="AD76" s="3">
        <f t="shared" si="34"/>
        <v>-35.873060669854354</v>
      </c>
      <c r="AE76" s="3">
        <f t="shared" si="35"/>
        <v>-71.956253625030484</v>
      </c>
      <c r="AF76" s="4"/>
      <c r="AG76" s="3" t="e">
        <f t="shared" si="36"/>
        <v>#NUM!</v>
      </c>
      <c r="AH76" s="3" t="e">
        <f t="shared" si="37"/>
        <v>#NUM!</v>
      </c>
      <c r="AI76" s="3" t="e">
        <f t="shared" si="38"/>
        <v>#NUM!</v>
      </c>
      <c r="AJ76" s="4"/>
      <c r="AK76" s="3">
        <v>0</v>
      </c>
      <c r="AL76" s="3" t="e">
        <f t="shared" si="39"/>
        <v>#NUM!</v>
      </c>
      <c r="AM76" s="3">
        <f t="shared" si="40"/>
        <v>7714.2743795468168</v>
      </c>
      <c r="AN76" s="4"/>
      <c r="AO76" s="3">
        <f t="shared" si="41"/>
        <v>7714.2743795468168</v>
      </c>
      <c r="AP76" s="3">
        <f t="shared" si="42"/>
        <v>1383375.7500125035</v>
      </c>
      <c r="AQ76" s="3">
        <f t="shared" si="43"/>
        <v>0.32328651944311498</v>
      </c>
      <c r="AR76" s="14">
        <f>'FAE(a_mean)'!AQ76</f>
        <v>0.42326531796892897</v>
      </c>
      <c r="AS76" s="4"/>
      <c r="AT76" s="3">
        <f t="shared" si="44"/>
        <v>0.42706509601109921</v>
      </c>
      <c r="AU76" s="4"/>
      <c r="AX76" s="23"/>
    </row>
    <row r="77" spans="1:50" s="3" customFormat="1">
      <c r="A77" s="3" t="s">
        <v>126</v>
      </c>
      <c r="B77" s="2" t="s">
        <v>21</v>
      </c>
      <c r="C77" s="3" t="s">
        <v>48</v>
      </c>
      <c r="D77" s="2">
        <v>15</v>
      </c>
      <c r="E77" s="4"/>
      <c r="F77" s="2">
        <v>1679.7257121561279</v>
      </c>
      <c r="G77" s="2">
        <v>2547.5</v>
      </c>
      <c r="H77" s="2">
        <v>1679.7257121561279</v>
      </c>
      <c r="I77" s="4"/>
      <c r="J77" s="2">
        <v>179.32674960075394</v>
      </c>
      <c r="K77" s="2">
        <v>179.32674960075394</v>
      </c>
      <c r="L77" s="16">
        <v>180.60644580005203</v>
      </c>
      <c r="M77" s="4"/>
      <c r="N77" s="3">
        <f t="shared" si="25"/>
        <v>0.65936239927620333</v>
      </c>
      <c r="O77" s="4"/>
      <c r="P77" s="3">
        <f t="shared" si="26"/>
        <v>0.99291444890779357</v>
      </c>
      <c r="Q77" s="3">
        <f t="shared" si="27"/>
        <v>0.82079451586145424</v>
      </c>
      <c r="R77" s="4"/>
      <c r="S77" s="22">
        <f t="shared" si="28"/>
        <v>23.128867121353743</v>
      </c>
      <c r="T77" s="22">
        <f t="shared" si="45"/>
        <v>28.483429085769789</v>
      </c>
      <c r="U77" s="3">
        <f t="shared" si="46"/>
        <v>0</v>
      </c>
      <c r="V77" s="3">
        <f t="shared" si="29"/>
        <v>51.612296207123535</v>
      </c>
      <c r="W77" s="3">
        <f t="shared" si="30"/>
        <v>7.7096223737845806</v>
      </c>
      <c r="X77" s="3">
        <f t="shared" si="24"/>
        <v>23.128867121353743</v>
      </c>
      <c r="Y77" s="4"/>
      <c r="Z77" s="3">
        <f t="shared" si="31"/>
        <v>0</v>
      </c>
      <c r="AA77" s="3">
        <f t="shared" si="32"/>
        <v>25.324459881374693</v>
      </c>
      <c r="AB77" s="4"/>
      <c r="AC77" s="3">
        <f t="shared" si="33"/>
        <v>-1.823008123405615</v>
      </c>
      <c r="AD77" s="3" t="e">
        <f t="shared" si="34"/>
        <v>#DIV/0!</v>
      </c>
      <c r="AE77" s="3">
        <f t="shared" si="35"/>
        <v>-78.670390505633847</v>
      </c>
      <c r="AF77" s="4"/>
      <c r="AG77" s="3" t="e">
        <f t="shared" si="36"/>
        <v>#NUM!</v>
      </c>
      <c r="AH77" s="3" t="e">
        <f t="shared" si="37"/>
        <v>#DIV/0!</v>
      </c>
      <c r="AI77" s="3" t="e">
        <f t="shared" si="38"/>
        <v>#NUM!</v>
      </c>
      <c r="AJ77" s="4"/>
      <c r="AK77" s="3">
        <v>0</v>
      </c>
      <c r="AL77" s="3" t="e">
        <f t="shared" si="39"/>
        <v>#NUM!</v>
      </c>
      <c r="AM77" s="3">
        <f t="shared" si="40"/>
        <v>8364.4234360836363</v>
      </c>
      <c r="AN77" s="4"/>
      <c r="AO77" s="3">
        <f t="shared" si="41"/>
        <v>8364.4234360836363</v>
      </c>
      <c r="AP77" s="3">
        <f t="shared" si="42"/>
        <v>1499964.8670772482</v>
      </c>
      <c r="AQ77" s="3">
        <f t="shared" si="43"/>
        <v>0.35053268872175564</v>
      </c>
      <c r="AR77" s="14">
        <f>'FAE(a_mean)'!AQ77</f>
        <v>0.42326531796892897</v>
      </c>
      <c r="AS77" s="4"/>
      <c r="AT77" s="3">
        <f t="shared" si="44"/>
        <v>0.42706509601109921</v>
      </c>
      <c r="AU77" s="4"/>
      <c r="AX77" s="23"/>
    </row>
    <row r="78" spans="1:50">
      <c r="A78" s="7" t="s">
        <v>127</v>
      </c>
      <c r="B78" s="8" t="s">
        <v>22</v>
      </c>
      <c r="C78" s="7" t="s">
        <v>48</v>
      </c>
      <c r="D78" s="8">
        <v>1</v>
      </c>
      <c r="E78" s="4"/>
      <c r="F78" s="8">
        <v>23.215081755596959</v>
      </c>
      <c r="G78" s="8">
        <v>14469.999999999998</v>
      </c>
      <c r="H78" s="8">
        <v>1710.7012589888786</v>
      </c>
      <c r="I78" s="4"/>
      <c r="J78" s="8">
        <v>72.701186612734531</v>
      </c>
      <c r="K78" s="8">
        <v>168.0073180759027</v>
      </c>
      <c r="L78" s="17">
        <v>280.29958074930937</v>
      </c>
      <c r="M78" s="4"/>
      <c r="N78" s="7">
        <f t="shared" si="25"/>
        <v>1.6043594855284702E-3</v>
      </c>
      <c r="O78" s="4"/>
      <c r="P78" s="7">
        <f t="shared" si="26"/>
        <v>0.25936958741924077</v>
      </c>
      <c r="Q78" s="7">
        <f t="shared" si="27"/>
        <v>0.24006957550702882</v>
      </c>
      <c r="R78" s="4"/>
      <c r="S78" s="12">
        <f t="shared" si="28"/>
        <v>23.341150746039162</v>
      </c>
      <c r="T78" s="12">
        <f t="shared" si="45"/>
        <v>67.884315233911494</v>
      </c>
      <c r="U78" s="7">
        <f t="shared" si="46"/>
        <v>20.622081394454845</v>
      </c>
      <c r="V78" s="7">
        <f t="shared" si="29"/>
        <v>70.603384585495803</v>
      </c>
      <c r="W78" s="7">
        <f t="shared" si="30"/>
        <v>7.7803835820130534</v>
      </c>
      <c r="X78" s="7">
        <f t="shared" si="24"/>
        <v>2.7190693515843147</v>
      </c>
      <c r="Y78" s="4"/>
      <c r="Z78" s="7">
        <f t="shared" si="31"/>
        <v>0</v>
      </c>
      <c r="AA78" s="7">
        <f t="shared" si="32"/>
        <v>0</v>
      </c>
      <c r="AB78" s="4"/>
      <c r="AC78" s="7">
        <f t="shared" si="33"/>
        <v>-2.1852894425472229</v>
      </c>
      <c r="AD78" s="7">
        <f t="shared" si="34"/>
        <v>-6.7271611010158452</v>
      </c>
      <c r="AE78" s="7">
        <f t="shared" si="35"/>
        <v>-138.72806377875924</v>
      </c>
      <c r="AF78" s="4"/>
      <c r="AG78" s="7" t="e">
        <f t="shared" si="36"/>
        <v>#NUM!</v>
      </c>
      <c r="AH78" s="7" t="e">
        <f t="shared" si="37"/>
        <v>#NUM!</v>
      </c>
      <c r="AI78" s="7" t="e">
        <f t="shared" si="38"/>
        <v>#NUM!</v>
      </c>
      <c r="AJ78" s="4"/>
      <c r="AK78" s="7">
        <v>0</v>
      </c>
      <c r="AL78" s="7" t="e">
        <f t="shared" si="39"/>
        <v>#NUM!</v>
      </c>
      <c r="AM78" s="7">
        <f t="shared" si="40"/>
        <v>14317.042496008024</v>
      </c>
      <c r="AN78" s="4"/>
      <c r="AO78" s="7">
        <f t="shared" si="41"/>
        <v>14317.042496008024</v>
      </c>
      <c r="AP78" s="7">
        <f t="shared" si="42"/>
        <v>2405367.912533036</v>
      </c>
      <c r="AQ78" s="7">
        <f t="shared" si="43"/>
        <v>9.7171477685530167E-2</v>
      </c>
      <c r="AR78" s="15">
        <f>'FAE(a_mean)'!AQ78</f>
        <v>0.35055435615604091</v>
      </c>
      <c r="AS78" s="4"/>
      <c r="AT78" s="7">
        <f t="shared" si="44"/>
        <v>0.42110021499797817</v>
      </c>
      <c r="AU78" s="4"/>
      <c r="AX78" s="21"/>
    </row>
    <row r="79" spans="1:50">
      <c r="A79" s="7" t="s">
        <v>128</v>
      </c>
      <c r="B79" s="8" t="s">
        <v>22</v>
      </c>
      <c r="C79" s="7" t="s">
        <v>48</v>
      </c>
      <c r="D79" s="8">
        <v>2</v>
      </c>
      <c r="E79" s="4"/>
      <c r="F79" s="8">
        <v>65.282839154418767</v>
      </c>
      <c r="G79" s="8">
        <v>14469.999999999998</v>
      </c>
      <c r="H79" s="8">
        <v>1710.7012589888786</v>
      </c>
      <c r="I79" s="4"/>
      <c r="J79" s="8">
        <v>98.223212684353015</v>
      </c>
      <c r="K79" s="8">
        <v>168.0073180759027</v>
      </c>
      <c r="L79" s="17">
        <v>280.29958074930937</v>
      </c>
      <c r="M79" s="4"/>
      <c r="N79" s="7">
        <f t="shared" si="25"/>
        <v>4.5115991122611455E-3</v>
      </c>
      <c r="O79" s="4"/>
      <c r="P79" s="7">
        <f t="shared" si="26"/>
        <v>0.35042226043213598</v>
      </c>
      <c r="Q79" s="7">
        <f t="shared" si="27"/>
        <v>0.25818883527290321</v>
      </c>
      <c r="R79" s="4"/>
      <c r="S79" s="12">
        <f t="shared" si="28"/>
        <v>23.341150746039162</v>
      </c>
      <c r="T79" s="12">
        <f t="shared" si="45"/>
        <v>67.884315233911494</v>
      </c>
      <c r="U79" s="7">
        <f t="shared" si="46"/>
        <v>18.781467302366476</v>
      </c>
      <c r="V79" s="7">
        <f t="shared" si="29"/>
        <v>72.443998677584176</v>
      </c>
      <c r="W79" s="7">
        <f t="shared" si="30"/>
        <v>7.7803835820130534</v>
      </c>
      <c r="X79" s="7">
        <f t="shared" si="24"/>
        <v>4.559683443672685</v>
      </c>
      <c r="Y79" s="4"/>
      <c r="Z79" s="7">
        <f t="shared" si="31"/>
        <v>0</v>
      </c>
      <c r="AA79" s="7">
        <f t="shared" si="32"/>
        <v>0</v>
      </c>
      <c r="AB79" s="4"/>
      <c r="AC79" s="7">
        <f t="shared" si="33"/>
        <v>-2.278718589332275</v>
      </c>
      <c r="AD79" s="7">
        <f t="shared" si="34"/>
        <v>-7.9609711478350942</v>
      </c>
      <c r="AE79" s="7">
        <f t="shared" si="35"/>
        <v>-149.51871930814772</v>
      </c>
      <c r="AF79" s="4"/>
      <c r="AG79" s="7" t="e">
        <f t="shared" si="36"/>
        <v>#NUM!</v>
      </c>
      <c r="AH79" s="7" t="e">
        <f t="shared" si="37"/>
        <v>#NUM!</v>
      </c>
      <c r="AI79" s="7" t="e">
        <f t="shared" si="38"/>
        <v>#NUM!</v>
      </c>
      <c r="AJ79" s="4"/>
      <c r="AK79" s="7">
        <v>0</v>
      </c>
      <c r="AL79" s="7" t="e">
        <f t="shared" si="39"/>
        <v>#NUM!</v>
      </c>
      <c r="AM79" s="7">
        <f t="shared" si="40"/>
        <v>15371.522811355384</v>
      </c>
      <c r="AN79" s="4"/>
      <c r="AO79" s="7">
        <f t="shared" si="41"/>
        <v>15371.522811355384</v>
      </c>
      <c r="AP79" s="7">
        <f t="shared" si="42"/>
        <v>2582528.3222783781</v>
      </c>
      <c r="AQ79" s="7">
        <f t="shared" si="43"/>
        <v>0.10432836155041894</v>
      </c>
      <c r="AR79" s="15">
        <f>'FAE(a_mean)'!AQ79</f>
        <v>0.35055435615604091</v>
      </c>
      <c r="AS79" s="4"/>
      <c r="AT79" s="7">
        <f t="shared" si="44"/>
        <v>0.42110021499797817</v>
      </c>
      <c r="AU79" s="4"/>
      <c r="AX79" s="21"/>
    </row>
    <row r="80" spans="1:50">
      <c r="A80" s="7" t="s">
        <v>129</v>
      </c>
      <c r="B80" s="8" t="s">
        <v>22</v>
      </c>
      <c r="C80" s="7" t="s">
        <v>48</v>
      </c>
      <c r="D80" s="8">
        <v>3</v>
      </c>
      <c r="E80" s="4"/>
      <c r="F80" s="8">
        <v>123.1824793672799</v>
      </c>
      <c r="G80" s="8">
        <v>14469.999999999998</v>
      </c>
      <c r="H80" s="8">
        <v>1710.7012589888786</v>
      </c>
      <c r="I80" s="4"/>
      <c r="J80" s="8">
        <v>116.02184686950608</v>
      </c>
      <c r="K80" s="8">
        <v>168.0073180759027</v>
      </c>
      <c r="L80" s="17">
        <v>280.29958074930937</v>
      </c>
      <c r="M80" s="4"/>
      <c r="N80" s="7">
        <f t="shared" si="25"/>
        <v>8.5129564179184467E-3</v>
      </c>
      <c r="O80" s="4"/>
      <c r="P80" s="7">
        <f t="shared" si="26"/>
        <v>0.41392087194476457</v>
      </c>
      <c r="Q80" s="7">
        <f t="shared" si="27"/>
        <v>0.2736764230329386</v>
      </c>
      <c r="R80" s="4"/>
      <c r="S80" s="12">
        <f t="shared" si="28"/>
        <v>23.341150746039162</v>
      </c>
      <c r="T80" s="12">
        <f t="shared" si="45"/>
        <v>67.884315233911494</v>
      </c>
      <c r="U80" s="7">
        <f t="shared" si="46"/>
        <v>17.077757977700958</v>
      </c>
      <c r="V80" s="7">
        <f t="shared" si="29"/>
        <v>74.147708002249701</v>
      </c>
      <c r="W80" s="7">
        <f t="shared" si="30"/>
        <v>7.7803835820130534</v>
      </c>
      <c r="X80" s="7">
        <f t="shared" si="24"/>
        <v>6.2633927683382034</v>
      </c>
      <c r="Y80" s="4"/>
      <c r="Z80" s="7">
        <f t="shared" si="31"/>
        <v>0</v>
      </c>
      <c r="AA80" s="7">
        <f t="shared" si="32"/>
        <v>0</v>
      </c>
      <c r="AB80" s="4"/>
      <c r="AC80" s="7">
        <f t="shared" si="33"/>
        <v>-2.3610646693961925</v>
      </c>
      <c r="AD80" s="7">
        <f t="shared" si="34"/>
        <v>-9.340029688034269</v>
      </c>
      <c r="AE80" s="7">
        <f t="shared" si="35"/>
        <v>-159.50676651679103</v>
      </c>
      <c r="AF80" s="4"/>
      <c r="AG80" s="7" t="e">
        <f t="shared" si="36"/>
        <v>#NUM!</v>
      </c>
      <c r="AH80" s="7" t="e">
        <f t="shared" si="37"/>
        <v>#NUM!</v>
      </c>
      <c r="AI80" s="7" t="e">
        <f t="shared" si="38"/>
        <v>#NUM!</v>
      </c>
      <c r="AJ80" s="4"/>
      <c r="AK80" s="7">
        <v>0</v>
      </c>
      <c r="AL80" s="7" t="e">
        <f t="shared" si="39"/>
        <v>#NUM!</v>
      </c>
      <c r="AM80" s="7">
        <f t="shared" si="40"/>
        <v>16347.570943147739</v>
      </c>
      <c r="AN80" s="4"/>
      <c r="AO80" s="7">
        <f t="shared" si="41"/>
        <v>16347.570943147739</v>
      </c>
      <c r="AP80" s="7">
        <f t="shared" si="42"/>
        <v>2746511.551213807</v>
      </c>
      <c r="AQ80" s="7">
        <f t="shared" si="43"/>
        <v>0.11095291681627845</v>
      </c>
      <c r="AR80" s="15">
        <f>'FAE(a_mean)'!AQ80</f>
        <v>0.35055435615604091</v>
      </c>
      <c r="AS80" s="4"/>
      <c r="AT80" s="7">
        <f t="shared" si="44"/>
        <v>0.42110021499797817</v>
      </c>
      <c r="AU80" s="4"/>
      <c r="AX80" s="21"/>
    </row>
    <row r="81" spans="1:50">
      <c r="A81" s="7" t="s">
        <v>130</v>
      </c>
      <c r="B81" s="8" t="s">
        <v>22</v>
      </c>
      <c r="C81" s="7" t="s">
        <v>48</v>
      </c>
      <c r="D81" s="8">
        <v>4</v>
      </c>
      <c r="E81" s="4"/>
      <c r="F81" s="8">
        <v>193.88391418925701</v>
      </c>
      <c r="G81" s="8">
        <v>14469.999999999998</v>
      </c>
      <c r="H81" s="8">
        <v>1710.7012589888786</v>
      </c>
      <c r="I81" s="4"/>
      <c r="J81" s="8">
        <v>128.2416812792807</v>
      </c>
      <c r="K81" s="8">
        <v>168.0073180759027</v>
      </c>
      <c r="L81" s="17">
        <v>280.29958074930937</v>
      </c>
      <c r="M81" s="4"/>
      <c r="N81" s="7">
        <f t="shared" si="25"/>
        <v>1.3399026550743402E-2</v>
      </c>
      <c r="O81" s="4"/>
      <c r="P81" s="7">
        <f t="shared" si="26"/>
        <v>0.45751649337633438</v>
      </c>
      <c r="Q81" s="7">
        <f t="shared" si="27"/>
        <v>0.28746747768757008</v>
      </c>
      <c r="R81" s="4"/>
      <c r="S81" s="12">
        <f t="shared" si="28"/>
        <v>23.341150746039162</v>
      </c>
      <c r="T81" s="12">
        <f t="shared" si="45"/>
        <v>67.884315233911494</v>
      </c>
      <c r="U81" s="7">
        <f t="shared" si="46"/>
        <v>15.483258567660503</v>
      </c>
      <c r="V81" s="7">
        <f t="shared" si="29"/>
        <v>75.742207412290156</v>
      </c>
      <c r="W81" s="7">
        <f t="shared" si="30"/>
        <v>7.7803835820130534</v>
      </c>
      <c r="X81" s="7">
        <f t="shared" si="24"/>
        <v>7.8578921783786599</v>
      </c>
      <c r="Y81" s="4"/>
      <c r="Z81" s="7">
        <f t="shared" si="31"/>
        <v>0</v>
      </c>
      <c r="AA81" s="7">
        <f t="shared" si="32"/>
        <v>0</v>
      </c>
      <c r="AB81" s="4"/>
      <c r="AC81" s="7">
        <f t="shared" si="33"/>
        <v>-2.4347763390787396</v>
      </c>
      <c r="AD81" s="7">
        <f t="shared" si="34"/>
        <v>-10.905622132132745</v>
      </c>
      <c r="AE81" s="7">
        <f t="shared" si="35"/>
        <v>-168.85456731301232</v>
      </c>
      <c r="AF81" s="4"/>
      <c r="AG81" s="7" t="e">
        <f t="shared" si="36"/>
        <v>#NUM!</v>
      </c>
      <c r="AH81" s="7" t="e">
        <f t="shared" si="37"/>
        <v>#NUM!</v>
      </c>
      <c r="AI81" s="7" t="e">
        <f t="shared" si="38"/>
        <v>#NUM!</v>
      </c>
      <c r="AJ81" s="4"/>
      <c r="AK81" s="7">
        <v>0</v>
      </c>
      <c r="AL81" s="7" t="e">
        <f t="shared" si="39"/>
        <v>#NUM!</v>
      </c>
      <c r="AM81" s="7">
        <f t="shared" si="40"/>
        <v>17261.053159733918</v>
      </c>
      <c r="AN81" s="4"/>
      <c r="AO81" s="7">
        <f t="shared" si="41"/>
        <v>17261.053159733918</v>
      </c>
      <c r="AP81" s="7">
        <f t="shared" si="42"/>
        <v>2899983.2485324815</v>
      </c>
      <c r="AQ81" s="7">
        <f t="shared" si="43"/>
        <v>0.11715282974172253</v>
      </c>
      <c r="AR81" s="15">
        <f>'FAE(a_mean)'!AQ81</f>
        <v>0.35055435615604091</v>
      </c>
      <c r="AS81" s="4"/>
      <c r="AT81" s="7">
        <f t="shared" si="44"/>
        <v>0.42110021499797817</v>
      </c>
      <c r="AU81" s="4"/>
      <c r="AX81" s="21"/>
    </row>
    <row r="82" spans="1:50">
      <c r="A82" s="7" t="s">
        <v>131</v>
      </c>
      <c r="B82" s="8" t="s">
        <v>22</v>
      </c>
      <c r="C82" s="7" t="s">
        <v>48</v>
      </c>
      <c r="D82" s="8">
        <v>5</v>
      </c>
      <c r="E82" s="4"/>
      <c r="F82" s="8">
        <v>268.76411377825099</v>
      </c>
      <c r="G82" s="8">
        <v>14469.999999999998</v>
      </c>
      <c r="H82" s="8">
        <v>1710.7012589888786</v>
      </c>
      <c r="I82" s="4"/>
      <c r="J82" s="8">
        <v>136.29904010247517</v>
      </c>
      <c r="K82" s="8">
        <v>168.0073180759027</v>
      </c>
      <c r="L82" s="17">
        <v>280.29958074930937</v>
      </c>
      <c r="M82" s="4"/>
      <c r="N82" s="7">
        <f t="shared" si="25"/>
        <v>1.8573884849913683E-2</v>
      </c>
      <c r="O82" s="4"/>
      <c r="P82" s="7">
        <f t="shared" si="26"/>
        <v>0.48626201915148959</v>
      </c>
      <c r="Q82" s="7">
        <f t="shared" si="27"/>
        <v>0.29922687415538229</v>
      </c>
      <c r="R82" s="4"/>
      <c r="S82" s="12">
        <f t="shared" si="28"/>
        <v>23.341150746039162</v>
      </c>
      <c r="T82" s="12">
        <f t="shared" si="45"/>
        <v>67.884315233911494</v>
      </c>
      <c r="U82" s="7">
        <f t="shared" si="46"/>
        <v>14.089466207083017</v>
      </c>
      <c r="V82" s="7">
        <f t="shared" si="29"/>
        <v>77.135999772867635</v>
      </c>
      <c r="W82" s="7">
        <f t="shared" si="30"/>
        <v>7.7803835820130534</v>
      </c>
      <c r="X82" s="7">
        <f t="shared" si="24"/>
        <v>9.2516845389561446</v>
      </c>
      <c r="Y82" s="4"/>
      <c r="Z82" s="7">
        <f t="shared" si="31"/>
        <v>0</v>
      </c>
      <c r="AA82" s="7">
        <f t="shared" si="32"/>
        <v>0</v>
      </c>
      <c r="AB82" s="4"/>
      <c r="AC82" s="7">
        <f t="shared" si="33"/>
        <v>-2.4967133986760106</v>
      </c>
      <c r="AD82" s="7">
        <f t="shared" si="34"/>
        <v>-12.564401971464921</v>
      </c>
      <c r="AE82" s="7">
        <f t="shared" si="35"/>
        <v>-177.02571698916222</v>
      </c>
      <c r="AF82" s="4"/>
      <c r="AG82" s="7" t="e">
        <f t="shared" si="36"/>
        <v>#NUM!</v>
      </c>
      <c r="AH82" s="7" t="e">
        <f t="shared" si="37"/>
        <v>#NUM!</v>
      </c>
      <c r="AI82" s="7" t="e">
        <f t="shared" si="38"/>
        <v>#NUM!</v>
      </c>
      <c r="AJ82" s="4"/>
      <c r="AK82" s="7">
        <v>0</v>
      </c>
      <c r="AL82" s="7" t="e">
        <f t="shared" si="39"/>
        <v>#NUM!</v>
      </c>
      <c r="AM82" s="7">
        <f t="shared" si="40"/>
        <v>18059.551125292208</v>
      </c>
      <c r="AN82" s="4"/>
      <c r="AO82" s="7">
        <f t="shared" si="41"/>
        <v>18059.551125292208</v>
      </c>
      <c r="AP82" s="7">
        <f t="shared" si="42"/>
        <v>3034136.7502149944</v>
      </c>
      <c r="AQ82" s="7">
        <f t="shared" si="43"/>
        <v>0.12257233081981343</v>
      </c>
      <c r="AR82" s="15">
        <f>'FAE(a_mean)'!AQ82</f>
        <v>0.35055435615604091</v>
      </c>
      <c r="AS82" s="4"/>
      <c r="AT82" s="7">
        <f t="shared" si="44"/>
        <v>0.42110021499797817</v>
      </c>
      <c r="AU82" s="4"/>
      <c r="AX82" s="21"/>
    </row>
    <row r="83" spans="1:50">
      <c r="A83" s="7" t="s">
        <v>132</v>
      </c>
      <c r="B83" s="8" t="s">
        <v>22</v>
      </c>
      <c r="C83" s="7" t="s">
        <v>48</v>
      </c>
      <c r="D83" s="8">
        <v>6</v>
      </c>
      <c r="E83" s="4"/>
      <c r="F83" s="8">
        <v>346.47447302994647</v>
      </c>
      <c r="G83" s="8">
        <v>14469.999999999998</v>
      </c>
      <c r="H83" s="8">
        <v>1710.7012589888786</v>
      </c>
      <c r="I83" s="4"/>
      <c r="J83" s="8">
        <v>141.9930940965333</v>
      </c>
      <c r="K83" s="8">
        <v>168.0073180759027</v>
      </c>
      <c r="L83" s="17">
        <v>280.29958074930937</v>
      </c>
      <c r="M83" s="4"/>
      <c r="N83" s="7">
        <f t="shared" si="25"/>
        <v>2.3944331239111716E-2</v>
      </c>
      <c r="O83" s="4"/>
      <c r="P83" s="7">
        <f t="shared" si="26"/>
        <v>0.5065761915053566</v>
      </c>
      <c r="Q83" s="7">
        <f t="shared" si="27"/>
        <v>0.30969171191684824</v>
      </c>
      <c r="R83" s="4"/>
      <c r="S83" s="12">
        <f t="shared" si="28"/>
        <v>23.341150746039162</v>
      </c>
      <c r="T83" s="12">
        <f t="shared" si="45"/>
        <v>67.884315233911494</v>
      </c>
      <c r="U83" s="7">
        <f t="shared" si="46"/>
        <v>12.836761717493033</v>
      </c>
      <c r="V83" s="7">
        <f t="shared" si="29"/>
        <v>78.388704262457622</v>
      </c>
      <c r="W83" s="7">
        <f t="shared" si="30"/>
        <v>7.7803835820130534</v>
      </c>
      <c r="X83" s="7">
        <f t="shared" si="24"/>
        <v>10.504389028546129</v>
      </c>
      <c r="Y83" s="4"/>
      <c r="Z83" s="7">
        <f t="shared" si="31"/>
        <v>0</v>
      </c>
      <c r="AA83" s="7">
        <f t="shared" si="32"/>
        <v>0</v>
      </c>
      <c r="AB83" s="4"/>
      <c r="AC83" s="7">
        <f t="shared" si="33"/>
        <v>-2.5505014251620746</v>
      </c>
      <c r="AD83" s="7">
        <f t="shared" si="34"/>
        <v>-14.362635907055466</v>
      </c>
      <c r="AE83" s="7">
        <f t="shared" si="35"/>
        <v>-184.36973477398044</v>
      </c>
      <c r="AF83" s="4"/>
      <c r="AG83" s="7" t="e">
        <f t="shared" si="36"/>
        <v>#NUM!</v>
      </c>
      <c r="AH83" s="7" t="e">
        <f t="shared" si="37"/>
        <v>#NUM!</v>
      </c>
      <c r="AI83" s="7" t="e">
        <f t="shared" si="38"/>
        <v>#NUM!</v>
      </c>
      <c r="AJ83" s="4"/>
      <c r="AK83" s="7">
        <v>0</v>
      </c>
      <c r="AL83" s="7" t="e">
        <f t="shared" si="39"/>
        <v>#NUM!</v>
      </c>
      <c r="AM83" s="7">
        <f t="shared" si="40"/>
        <v>18777.220424303792</v>
      </c>
      <c r="AN83" s="4"/>
      <c r="AO83" s="7">
        <f t="shared" si="41"/>
        <v>18777.220424303792</v>
      </c>
      <c r="AP83" s="7">
        <f t="shared" si="42"/>
        <v>3154710.4444073439</v>
      </c>
      <c r="AQ83" s="7">
        <f t="shared" si="43"/>
        <v>0.12744323808253469</v>
      </c>
      <c r="AR83" s="15">
        <f>'FAE(a_mean)'!AQ83</f>
        <v>0.35055435615604091</v>
      </c>
      <c r="AS83" s="4"/>
      <c r="AT83" s="7">
        <f t="shared" si="44"/>
        <v>0.42110021499797817</v>
      </c>
      <c r="AU83" s="4"/>
      <c r="AX83" s="21"/>
    </row>
    <row r="84" spans="1:50">
      <c r="A84" s="7" t="s">
        <v>133</v>
      </c>
      <c r="B84" s="8" t="s">
        <v>22</v>
      </c>
      <c r="C84" s="7" t="s">
        <v>48</v>
      </c>
      <c r="D84" s="8">
        <v>7</v>
      </c>
      <c r="E84" s="4"/>
      <c r="F84" s="8">
        <v>446.68144876274556</v>
      </c>
      <c r="G84" s="8">
        <v>14469.999999999998</v>
      </c>
      <c r="H84" s="8">
        <v>1710.7012589888786</v>
      </c>
      <c r="I84" s="4"/>
      <c r="J84" s="8">
        <v>147.14089245456421</v>
      </c>
      <c r="K84" s="8">
        <v>168.0073180759027</v>
      </c>
      <c r="L84" s="17">
        <v>280.29958074930937</v>
      </c>
      <c r="M84" s="4"/>
      <c r="N84" s="7">
        <f t="shared" si="25"/>
        <v>3.0869485056167632E-2</v>
      </c>
      <c r="O84" s="4"/>
      <c r="P84" s="7">
        <f t="shared" si="26"/>
        <v>0.52494153598525051</v>
      </c>
      <c r="Q84" s="7">
        <f t="shared" si="27"/>
        <v>0.32155471190462076</v>
      </c>
      <c r="R84" s="4"/>
      <c r="S84" s="12">
        <f t="shared" si="28"/>
        <v>23.341150746039162</v>
      </c>
      <c r="T84" s="12">
        <f t="shared" si="45"/>
        <v>67.884315233911494</v>
      </c>
      <c r="U84" s="7">
        <f t="shared" si="46"/>
        <v>11.41407069853914</v>
      </c>
      <c r="V84" s="7">
        <f t="shared" si="29"/>
        <v>79.811395281411521</v>
      </c>
      <c r="W84" s="7">
        <f t="shared" si="30"/>
        <v>7.7803835820130534</v>
      </c>
      <c r="X84" s="7">
        <f t="shared" si="24"/>
        <v>11.927080047500022</v>
      </c>
      <c r="Y84" s="4"/>
      <c r="Z84" s="7">
        <f t="shared" si="31"/>
        <v>0</v>
      </c>
      <c r="AA84" s="7">
        <f t="shared" si="32"/>
        <v>0</v>
      </c>
      <c r="AB84" s="4"/>
      <c r="AC84" s="7">
        <f t="shared" si="33"/>
        <v>-2.6095405315816373</v>
      </c>
      <c r="AD84" s="7">
        <f t="shared" si="34"/>
        <v>-16.883573686779879</v>
      </c>
      <c r="AE84" s="7">
        <f t="shared" si="35"/>
        <v>-192.7103037049007</v>
      </c>
      <c r="AF84" s="4"/>
      <c r="AG84" s="7" t="e">
        <f t="shared" si="36"/>
        <v>#NUM!</v>
      </c>
      <c r="AH84" s="7" t="e">
        <f t="shared" si="37"/>
        <v>#NUM!</v>
      </c>
      <c r="AI84" s="7" t="e">
        <f t="shared" si="38"/>
        <v>#NUM!</v>
      </c>
      <c r="AJ84" s="4"/>
      <c r="AK84" s="7">
        <v>0</v>
      </c>
      <c r="AL84" s="7" t="e">
        <f t="shared" si="39"/>
        <v>#NUM!</v>
      </c>
      <c r="AM84" s="7">
        <f t="shared" si="40"/>
        <v>19592.27431352303</v>
      </c>
      <c r="AN84" s="4"/>
      <c r="AO84" s="7">
        <f t="shared" si="41"/>
        <v>19592.27431352303</v>
      </c>
      <c r="AP84" s="7">
        <f t="shared" si="42"/>
        <v>3291645.4624224021</v>
      </c>
      <c r="AQ84" s="7">
        <f t="shared" si="43"/>
        <v>0.13297510619222666</v>
      </c>
      <c r="AR84" s="15">
        <f>'FAE(a_mean)'!AQ84</f>
        <v>0.35055435615604091</v>
      </c>
      <c r="AS84" s="4"/>
      <c r="AT84" s="7">
        <f t="shared" si="44"/>
        <v>0.42110021499797817</v>
      </c>
      <c r="AU84" s="4"/>
      <c r="AX84" s="21"/>
    </row>
    <row r="85" spans="1:50">
      <c r="A85" s="7" t="s">
        <v>134</v>
      </c>
      <c r="B85" s="8" t="s">
        <v>22</v>
      </c>
      <c r="C85" s="7" t="s">
        <v>48</v>
      </c>
      <c r="D85" s="8">
        <v>8</v>
      </c>
      <c r="E85" s="4"/>
      <c r="F85" s="8">
        <v>555.30695133887616</v>
      </c>
      <c r="G85" s="8">
        <v>14469.999999999998</v>
      </c>
      <c r="H85" s="8">
        <v>1710.7012589888786</v>
      </c>
      <c r="I85" s="4"/>
      <c r="J85" s="8">
        <v>151.12162549763065</v>
      </c>
      <c r="K85" s="8">
        <v>168.0073180759027</v>
      </c>
      <c r="L85" s="17">
        <v>280.29958074930937</v>
      </c>
      <c r="M85" s="4"/>
      <c r="N85" s="7">
        <f t="shared" si="25"/>
        <v>3.8376430638484879E-2</v>
      </c>
      <c r="O85" s="4"/>
      <c r="P85" s="7">
        <f t="shared" si="26"/>
        <v>0.53914324485839604</v>
      </c>
      <c r="Q85" s="7">
        <f t="shared" si="27"/>
        <v>0.33303442037657299</v>
      </c>
      <c r="R85" s="4"/>
      <c r="S85" s="12">
        <f t="shared" si="28"/>
        <v>23.341150746039162</v>
      </c>
      <c r="T85" s="12">
        <f t="shared" si="45"/>
        <v>67.884315233911494</v>
      </c>
      <c r="U85" s="7">
        <f t="shared" si="46"/>
        <v>10.042679121068431</v>
      </c>
      <c r="V85" s="7">
        <f t="shared" si="29"/>
        <v>81.182786858882224</v>
      </c>
      <c r="W85" s="7">
        <f t="shared" si="30"/>
        <v>7.7803835820130534</v>
      </c>
      <c r="X85" s="7">
        <f t="shared" si="24"/>
        <v>13.29847162497073</v>
      </c>
      <c r="Y85" s="4"/>
      <c r="Z85" s="7">
        <f t="shared" si="31"/>
        <v>0</v>
      </c>
      <c r="AA85" s="7">
        <f t="shared" si="32"/>
        <v>0</v>
      </c>
      <c r="AB85" s="4"/>
      <c r="AC85" s="7">
        <f t="shared" si="33"/>
        <v>-2.6644921127887655</v>
      </c>
      <c r="AD85" s="7">
        <f t="shared" si="34"/>
        <v>-19.989698535177276</v>
      </c>
      <c r="AE85" s="7">
        <f t="shared" si="35"/>
        <v>-200.75012811567703</v>
      </c>
      <c r="AF85" s="4"/>
      <c r="AG85" s="7" t="e">
        <f t="shared" si="36"/>
        <v>#NUM!</v>
      </c>
      <c r="AH85" s="7" t="e">
        <f t="shared" si="37"/>
        <v>#NUM!</v>
      </c>
      <c r="AI85" s="7" t="e">
        <f t="shared" si="38"/>
        <v>#NUM!</v>
      </c>
      <c r="AJ85" s="4"/>
      <c r="AK85" s="7">
        <v>0</v>
      </c>
      <c r="AL85" s="7" t="e">
        <f t="shared" si="39"/>
        <v>#NUM!</v>
      </c>
      <c r="AM85" s="7">
        <f t="shared" si="40"/>
        <v>20377.938961692304</v>
      </c>
      <c r="AN85" s="4"/>
      <c r="AO85" s="7">
        <f t="shared" si="41"/>
        <v>20377.938961692304</v>
      </c>
      <c r="AP85" s="7">
        <f t="shared" si="42"/>
        <v>3423642.8728683693</v>
      </c>
      <c r="AQ85" s="7">
        <f t="shared" si="43"/>
        <v>0.13830750601217393</v>
      </c>
      <c r="AR85" s="15">
        <f>'FAE(a_mean)'!AQ85</f>
        <v>0.35055435615604091</v>
      </c>
      <c r="AS85" s="4"/>
      <c r="AT85" s="7">
        <f t="shared" si="44"/>
        <v>0.42110021499797817</v>
      </c>
      <c r="AU85" s="4"/>
      <c r="AX85" s="21"/>
    </row>
    <row r="86" spans="1:50">
      <c r="A86" s="7" t="s">
        <v>135</v>
      </c>
      <c r="B86" s="8" t="s">
        <v>22</v>
      </c>
      <c r="C86" s="7" t="s">
        <v>48</v>
      </c>
      <c r="D86" s="8">
        <v>9</v>
      </c>
      <c r="E86" s="4"/>
      <c r="F86" s="8">
        <v>642.06475553288567</v>
      </c>
      <c r="G86" s="8">
        <v>14469.999999999998</v>
      </c>
      <c r="H86" s="8">
        <v>1710.7012589888786</v>
      </c>
      <c r="I86" s="4"/>
      <c r="J86" s="8">
        <v>153.57313219310583</v>
      </c>
      <c r="K86" s="8">
        <v>168.0073180759027</v>
      </c>
      <c r="L86" s="17">
        <v>280.29958074930937</v>
      </c>
      <c r="M86" s="4"/>
      <c r="N86" s="7">
        <f t="shared" si="25"/>
        <v>4.4372132379605099E-2</v>
      </c>
      <c r="O86" s="4"/>
      <c r="P86" s="7">
        <f t="shared" si="26"/>
        <v>0.5478892682699249</v>
      </c>
      <c r="Q86" s="7">
        <f t="shared" si="27"/>
        <v>0.3414693574772128</v>
      </c>
      <c r="R86" s="4"/>
      <c r="S86" s="12">
        <f t="shared" si="28"/>
        <v>23.341150746039162</v>
      </c>
      <c r="T86" s="12">
        <f t="shared" si="45"/>
        <v>67.884315233911494</v>
      </c>
      <c r="U86" s="7">
        <f t="shared" si="46"/>
        <v>9.0415276213799523</v>
      </c>
      <c r="V86" s="7">
        <f t="shared" si="29"/>
        <v>82.1839383585707</v>
      </c>
      <c r="W86" s="7">
        <f t="shared" si="30"/>
        <v>7.7803835820130534</v>
      </c>
      <c r="X86" s="7">
        <f t="shared" si="24"/>
        <v>14.29962312465921</v>
      </c>
      <c r="Y86" s="4"/>
      <c r="Z86" s="7">
        <f t="shared" si="31"/>
        <v>0</v>
      </c>
      <c r="AA86" s="7">
        <f t="shared" si="32"/>
        <v>0</v>
      </c>
      <c r="AB86" s="4"/>
      <c r="AC86" s="7">
        <f t="shared" si="33"/>
        <v>-2.7034500965195387</v>
      </c>
      <c r="AD86" s="7">
        <f t="shared" si="34"/>
        <v>-22.852267622921072</v>
      </c>
      <c r="AE86" s="7">
        <f t="shared" si="35"/>
        <v>-206.61940892380767</v>
      </c>
      <c r="AF86" s="4"/>
      <c r="AG86" s="7" t="e">
        <f t="shared" si="36"/>
        <v>#NUM!</v>
      </c>
      <c r="AH86" s="7" t="e">
        <f t="shared" si="37"/>
        <v>#NUM!</v>
      </c>
      <c r="AI86" s="7" t="e">
        <f t="shared" si="38"/>
        <v>#NUM!</v>
      </c>
      <c r="AJ86" s="4"/>
      <c r="AK86" s="7">
        <v>0</v>
      </c>
      <c r="AL86" s="7" t="e">
        <f t="shared" si="39"/>
        <v>#NUM!</v>
      </c>
      <c r="AM86" s="7">
        <f t="shared" si="40"/>
        <v>20951.494577527119</v>
      </c>
      <c r="AN86" s="4"/>
      <c r="AO86" s="7">
        <f t="shared" si="41"/>
        <v>20951.494577527119</v>
      </c>
      <c r="AP86" s="7">
        <f t="shared" si="42"/>
        <v>3520004.4136521495</v>
      </c>
      <c r="AQ86" s="7">
        <f t="shared" si="43"/>
        <v>0.14220029649184479</v>
      </c>
      <c r="AR86" s="15">
        <f>'FAE(a_mean)'!AQ86</f>
        <v>0.35055435615604091</v>
      </c>
      <c r="AS86" s="4"/>
      <c r="AT86" s="7">
        <f t="shared" si="44"/>
        <v>0.42110021499797817</v>
      </c>
      <c r="AU86" s="4"/>
      <c r="AX86" s="21"/>
    </row>
    <row r="87" spans="1:50">
      <c r="A87" s="7" t="s">
        <v>136</v>
      </c>
      <c r="B87" s="8" t="s">
        <v>22</v>
      </c>
      <c r="C87" s="7" t="s">
        <v>48</v>
      </c>
      <c r="D87" s="8">
        <v>10</v>
      </c>
      <c r="E87" s="4"/>
      <c r="F87" s="8">
        <v>742.42273444523869</v>
      </c>
      <c r="G87" s="8">
        <v>14469.999999999998</v>
      </c>
      <c r="H87" s="8">
        <v>1710.7012589888786</v>
      </c>
      <c r="I87" s="4"/>
      <c r="J87" s="8">
        <v>155.88355995244572</v>
      </c>
      <c r="K87" s="8">
        <v>168.0073180759027</v>
      </c>
      <c r="L87" s="17">
        <v>280.29958074930937</v>
      </c>
      <c r="M87" s="4"/>
      <c r="N87" s="7">
        <f t="shared" si="25"/>
        <v>5.1307721799947394E-2</v>
      </c>
      <c r="O87" s="4"/>
      <c r="P87" s="7">
        <f t="shared" si="26"/>
        <v>0.55613197685037852</v>
      </c>
      <c r="Q87" s="7">
        <f t="shared" si="27"/>
        <v>0.35061085413212095</v>
      </c>
      <c r="R87" s="4"/>
      <c r="S87" s="12">
        <f t="shared" si="28"/>
        <v>23.341150746039162</v>
      </c>
      <c r="T87" s="12">
        <f t="shared" si="45"/>
        <v>67.884315233911494</v>
      </c>
      <c r="U87" s="7">
        <f t="shared" si="46"/>
        <v>7.9645333908373832</v>
      </c>
      <c r="V87" s="7">
        <f t="shared" si="29"/>
        <v>83.260932589113267</v>
      </c>
      <c r="W87" s="7">
        <f t="shared" si="30"/>
        <v>7.7803835820130534</v>
      </c>
      <c r="X87" s="7">
        <f t="shared" si="24"/>
        <v>15.376617355201779</v>
      </c>
      <c r="Y87" s="4"/>
      <c r="Z87" s="7">
        <f t="shared" si="31"/>
        <v>0</v>
      </c>
      <c r="AA87" s="7">
        <f t="shared" si="32"/>
        <v>0</v>
      </c>
      <c r="AB87" s="4"/>
      <c r="AC87" s="7">
        <f t="shared" si="33"/>
        <v>-2.7443133301972558</v>
      </c>
      <c r="AD87" s="7">
        <f t="shared" si="34"/>
        <v>-26.735190823595122</v>
      </c>
      <c r="AE87" s="7">
        <f t="shared" si="35"/>
        <v>-212.93332002493256</v>
      </c>
      <c r="AF87" s="4"/>
      <c r="AG87" s="7" t="e">
        <f t="shared" si="36"/>
        <v>#NUM!</v>
      </c>
      <c r="AH87" s="7" t="e">
        <f t="shared" si="37"/>
        <v>#NUM!</v>
      </c>
      <c r="AI87" s="7" t="e">
        <f t="shared" si="38"/>
        <v>#NUM!</v>
      </c>
      <c r="AJ87" s="4"/>
      <c r="AK87" s="7">
        <v>0</v>
      </c>
      <c r="AL87" s="7" t="e">
        <f t="shared" si="39"/>
        <v>#NUM!</v>
      </c>
      <c r="AM87" s="7">
        <f t="shared" si="40"/>
        <v>21568.500184911816</v>
      </c>
      <c r="AN87" s="4"/>
      <c r="AO87" s="7">
        <f t="shared" si="41"/>
        <v>21568.500184911816</v>
      </c>
      <c r="AP87" s="7">
        <f t="shared" si="42"/>
        <v>3623665.8709866456</v>
      </c>
      <c r="AQ87" s="7">
        <f t="shared" si="43"/>
        <v>0.14638798725455268</v>
      </c>
      <c r="AR87" s="15">
        <f>'FAE(a_mean)'!AQ87</f>
        <v>0.35055435615604091</v>
      </c>
      <c r="AS87" s="4"/>
      <c r="AT87" s="7">
        <f t="shared" si="44"/>
        <v>0.42110021499797817</v>
      </c>
      <c r="AU87" s="4"/>
      <c r="AX87" s="21"/>
    </row>
    <row r="88" spans="1:50">
      <c r="A88" s="7" t="s">
        <v>137</v>
      </c>
      <c r="B88" s="8" t="s">
        <v>22</v>
      </c>
      <c r="C88" s="7" t="s">
        <v>48</v>
      </c>
      <c r="D88" s="8">
        <v>11</v>
      </c>
      <c r="E88" s="4"/>
      <c r="F88" s="8">
        <v>858.44077615138281</v>
      </c>
      <c r="G88" s="8">
        <v>14469.999999999998</v>
      </c>
      <c r="H88" s="8">
        <v>1710.7012589888786</v>
      </c>
      <c r="I88" s="4"/>
      <c r="J88" s="8">
        <v>158.07592905237064</v>
      </c>
      <c r="K88" s="8">
        <v>168.0073180759027</v>
      </c>
      <c r="L88" s="17">
        <v>280.29958074930937</v>
      </c>
      <c r="M88" s="4"/>
      <c r="N88" s="7">
        <f t="shared" si="25"/>
        <v>5.9325554675285622E-2</v>
      </c>
      <c r="O88" s="4"/>
      <c r="P88" s="7">
        <f t="shared" si="26"/>
        <v>0.56395349800308303</v>
      </c>
      <c r="Q88" s="7">
        <f t="shared" si="27"/>
        <v>0.36052963444507541</v>
      </c>
      <c r="R88" s="4"/>
      <c r="S88" s="12">
        <f t="shared" si="28"/>
        <v>23.341150746039162</v>
      </c>
      <c r="T88" s="12">
        <f t="shared" si="45"/>
        <v>67.884315233911494</v>
      </c>
      <c r="U88" s="7">
        <f t="shared" si="46"/>
        <v>6.8066782048960306</v>
      </c>
      <c r="V88" s="7">
        <f t="shared" si="29"/>
        <v>84.418787775054625</v>
      </c>
      <c r="W88" s="7">
        <f t="shared" si="30"/>
        <v>7.7803835820130534</v>
      </c>
      <c r="X88" s="7">
        <f t="shared" si="24"/>
        <v>16.534472541143131</v>
      </c>
      <c r="Y88" s="4"/>
      <c r="Z88" s="7">
        <f t="shared" si="31"/>
        <v>0</v>
      </c>
      <c r="AA88" s="7">
        <f t="shared" si="32"/>
        <v>0</v>
      </c>
      <c r="AB88" s="4"/>
      <c r="AC88" s="7">
        <f t="shared" si="33"/>
        <v>-2.78708157599341</v>
      </c>
      <c r="AD88" s="7">
        <f t="shared" si="34"/>
        <v>-32.280250997245808</v>
      </c>
      <c r="AE88" s="7">
        <f t="shared" si="35"/>
        <v>-219.72128091152638</v>
      </c>
      <c r="AF88" s="4"/>
      <c r="AG88" s="7" t="e">
        <f t="shared" si="36"/>
        <v>#NUM!</v>
      </c>
      <c r="AH88" s="7" t="e">
        <f t="shared" si="37"/>
        <v>#NUM!</v>
      </c>
      <c r="AI88" s="7" t="e">
        <f t="shared" si="38"/>
        <v>#NUM!</v>
      </c>
      <c r="AJ88" s="4"/>
      <c r="AK88" s="7">
        <v>0</v>
      </c>
      <c r="AL88" s="7" t="e">
        <f t="shared" si="39"/>
        <v>#NUM!</v>
      </c>
      <c r="AM88" s="7">
        <f t="shared" si="40"/>
        <v>22231.830704245574</v>
      </c>
      <c r="AN88" s="4"/>
      <c r="AO88" s="7">
        <f t="shared" si="41"/>
        <v>22231.830704245574</v>
      </c>
      <c r="AP88" s="7">
        <f t="shared" si="42"/>
        <v>3735110.2525378061</v>
      </c>
      <c r="AQ88" s="7">
        <f t="shared" si="43"/>
        <v>0.15089009072847501</v>
      </c>
      <c r="AR88" s="15">
        <f>'FAE(a_mean)'!AQ88</f>
        <v>0.35055435615604091</v>
      </c>
      <c r="AS88" s="4"/>
      <c r="AT88" s="7">
        <f t="shared" si="44"/>
        <v>0.42110021499797817</v>
      </c>
      <c r="AU88" s="4"/>
      <c r="AX88" s="21"/>
    </row>
    <row r="89" spans="1:50">
      <c r="A89" s="7" t="s">
        <v>138</v>
      </c>
      <c r="B89" s="8" t="s">
        <v>22</v>
      </c>
      <c r="C89" s="7" t="s">
        <v>48</v>
      </c>
      <c r="D89" s="8">
        <v>12</v>
      </c>
      <c r="E89" s="4"/>
      <c r="F89" s="8">
        <v>1029.2815398183759</v>
      </c>
      <c r="G89" s="8">
        <v>14469.999999999998</v>
      </c>
      <c r="H89" s="8">
        <v>1710.7012589888786</v>
      </c>
      <c r="I89" s="4"/>
      <c r="J89" s="8">
        <v>160.69844472428605</v>
      </c>
      <c r="K89" s="8">
        <v>168.0073180759027</v>
      </c>
      <c r="L89" s="17">
        <v>280.29958074930937</v>
      </c>
      <c r="M89" s="4"/>
      <c r="N89" s="7">
        <f t="shared" si="25"/>
        <v>7.1132103650198758E-2</v>
      </c>
      <c r="O89" s="4"/>
      <c r="P89" s="7">
        <f t="shared" si="26"/>
        <v>0.57330961500084943</v>
      </c>
      <c r="Q89" s="7">
        <f t="shared" si="27"/>
        <v>0.3741538140457652</v>
      </c>
      <c r="R89" s="4"/>
      <c r="S89" s="12">
        <f t="shared" si="28"/>
        <v>23.341150746039162</v>
      </c>
      <c r="T89" s="12">
        <f t="shared" si="45"/>
        <v>67.884315233911494</v>
      </c>
      <c r="U89" s="7">
        <f t="shared" si="46"/>
        <v>5.2359948855676244</v>
      </c>
      <c r="V89" s="7">
        <f t="shared" si="29"/>
        <v>85.989471094383035</v>
      </c>
      <c r="W89" s="7">
        <f t="shared" si="30"/>
        <v>7.7803835820130534</v>
      </c>
      <c r="X89" s="7">
        <f t="shared" si="24"/>
        <v>18.105155860471537</v>
      </c>
      <c r="Y89" s="4"/>
      <c r="Z89" s="7">
        <f t="shared" si="31"/>
        <v>0</v>
      </c>
      <c r="AA89" s="7">
        <f t="shared" si="32"/>
        <v>0</v>
      </c>
      <c r="AB89" s="4"/>
      <c r="AC89" s="7">
        <f t="shared" si="33"/>
        <v>-2.8432577059882016</v>
      </c>
      <c r="AD89" s="7">
        <f t="shared" si="34"/>
        <v>-43.722246518984214</v>
      </c>
      <c r="AE89" s="7">
        <f t="shared" si="35"/>
        <v>-228.92945915892821</v>
      </c>
      <c r="AF89" s="4"/>
      <c r="AG89" s="7" t="e">
        <f t="shared" si="36"/>
        <v>#NUM!</v>
      </c>
      <c r="AH89" s="7" t="e">
        <f t="shared" si="37"/>
        <v>#NUM!</v>
      </c>
      <c r="AI89" s="7" t="e">
        <f t="shared" si="38"/>
        <v>#NUM!</v>
      </c>
      <c r="AJ89" s="4"/>
      <c r="AK89" s="7">
        <v>0</v>
      </c>
      <c r="AL89" s="7" t="e">
        <f t="shared" si="39"/>
        <v>#NUM!</v>
      </c>
      <c r="AM89" s="7">
        <f t="shared" si="40"/>
        <v>23131.668779481141</v>
      </c>
      <c r="AN89" s="4"/>
      <c r="AO89" s="7">
        <f t="shared" si="41"/>
        <v>23131.668779481141</v>
      </c>
      <c r="AP89" s="7">
        <f t="shared" si="42"/>
        <v>3886289.6342607159</v>
      </c>
      <c r="AQ89" s="7">
        <f t="shared" si="43"/>
        <v>0.15699739923668984</v>
      </c>
      <c r="AR89" s="15">
        <f>'FAE(a_mean)'!AQ89</f>
        <v>0.35055435615604091</v>
      </c>
      <c r="AS89" s="4"/>
      <c r="AT89" s="7">
        <f t="shared" si="44"/>
        <v>0.42110021499797817</v>
      </c>
      <c r="AU89" s="4"/>
      <c r="AX89" s="21"/>
    </row>
    <row r="90" spans="1:50">
      <c r="A90" s="7" t="s">
        <v>139</v>
      </c>
      <c r="B90" s="8" t="s">
        <v>22</v>
      </c>
      <c r="C90" s="7" t="s">
        <v>48</v>
      </c>
      <c r="D90" s="8">
        <v>13</v>
      </c>
      <c r="E90" s="4"/>
      <c r="F90" s="8">
        <v>1127.0229278356981</v>
      </c>
      <c r="G90" s="8">
        <v>14469.999999999998</v>
      </c>
      <c r="H90" s="8">
        <v>1710.7012589888786</v>
      </c>
      <c r="I90" s="4"/>
      <c r="J90" s="8">
        <v>161.98098093998576</v>
      </c>
      <c r="K90" s="8">
        <v>168.0073180759027</v>
      </c>
      <c r="L90" s="17">
        <v>280.29958074930937</v>
      </c>
      <c r="M90" s="4"/>
      <c r="N90" s="7">
        <f t="shared" si="25"/>
        <v>7.7886864397767666E-2</v>
      </c>
      <c r="O90" s="4"/>
      <c r="P90" s="7">
        <f t="shared" si="26"/>
        <v>0.57788520591779324</v>
      </c>
      <c r="Q90" s="7">
        <f t="shared" si="27"/>
        <v>0.38152722278375251</v>
      </c>
      <c r="R90" s="4"/>
      <c r="S90" s="12">
        <f t="shared" si="28"/>
        <v>23.341150746039162</v>
      </c>
      <c r="T90" s="12">
        <f t="shared" si="45"/>
        <v>67.884315233911494</v>
      </c>
      <c r="U90" s="7">
        <f t="shared" si="46"/>
        <v>4.3958479162944784</v>
      </c>
      <c r="V90" s="7">
        <f t="shared" si="29"/>
        <v>86.82961806365617</v>
      </c>
      <c r="W90" s="7">
        <f t="shared" si="30"/>
        <v>7.7803835820130534</v>
      </c>
      <c r="X90" s="7">
        <f t="shared" si="24"/>
        <v>18.945302829744683</v>
      </c>
      <c r="Y90" s="4"/>
      <c r="Z90" s="7">
        <f t="shared" si="31"/>
        <v>0</v>
      </c>
      <c r="AA90" s="7">
        <f t="shared" si="32"/>
        <v>0</v>
      </c>
      <c r="AB90" s="4"/>
      <c r="AC90" s="7">
        <f t="shared" si="33"/>
        <v>-2.872471614943477</v>
      </c>
      <c r="AD90" s="7">
        <f t="shared" si="34"/>
        <v>-53.199030201513395</v>
      </c>
      <c r="AE90" s="7">
        <f t="shared" si="35"/>
        <v>-233.8548460602097</v>
      </c>
      <c r="AF90" s="4"/>
      <c r="AG90" s="7" t="e">
        <f t="shared" si="36"/>
        <v>#NUM!</v>
      </c>
      <c r="AH90" s="7" t="e">
        <f t="shared" si="37"/>
        <v>#NUM!</v>
      </c>
      <c r="AI90" s="7" t="e">
        <f t="shared" si="38"/>
        <v>#NUM!</v>
      </c>
      <c r="AJ90" s="4"/>
      <c r="AK90" s="7">
        <v>0</v>
      </c>
      <c r="AL90" s="7" t="e">
        <f t="shared" si="39"/>
        <v>#NUM!</v>
      </c>
      <c r="AM90" s="7">
        <f t="shared" si="40"/>
        <v>23612.985555716456</v>
      </c>
      <c r="AN90" s="4"/>
      <c r="AO90" s="7">
        <f t="shared" si="41"/>
        <v>23612.985555716456</v>
      </c>
      <c r="AP90" s="7">
        <f t="shared" si="42"/>
        <v>3967154.3749809507</v>
      </c>
      <c r="AQ90" s="7">
        <f t="shared" si="43"/>
        <v>0.16026415369346136</v>
      </c>
      <c r="AR90" s="15">
        <f>'FAE(a_mean)'!AQ90</f>
        <v>0.35055435615604091</v>
      </c>
      <c r="AS90" s="4"/>
      <c r="AT90" s="7">
        <f t="shared" si="44"/>
        <v>0.42110021499797817</v>
      </c>
      <c r="AU90" s="4"/>
      <c r="AX90" s="21"/>
    </row>
    <row r="91" spans="1:50">
      <c r="A91" s="7" t="s">
        <v>140</v>
      </c>
      <c r="B91" s="8" t="s">
        <v>22</v>
      </c>
      <c r="C91" s="7" t="s">
        <v>48</v>
      </c>
      <c r="D91" s="8">
        <v>14</v>
      </c>
      <c r="E91" s="4"/>
      <c r="F91" s="8">
        <v>1234.083864242793</v>
      </c>
      <c r="G91" s="8">
        <v>14469.999999999998</v>
      </c>
      <c r="H91" s="8">
        <v>1710.7012589888786</v>
      </c>
      <c r="I91" s="4"/>
      <c r="J91" s="8">
        <v>163.25898721140967</v>
      </c>
      <c r="K91" s="8">
        <v>168.0073180759027</v>
      </c>
      <c r="L91" s="17">
        <v>280.29958074930937</v>
      </c>
      <c r="M91" s="4"/>
      <c r="N91" s="7">
        <f t="shared" si="25"/>
        <v>8.5285685158451488E-2</v>
      </c>
      <c r="O91" s="4"/>
      <c r="P91" s="7">
        <f t="shared" si="26"/>
        <v>0.58244463575356931</v>
      </c>
      <c r="Q91" s="7">
        <f t="shared" si="27"/>
        <v>0.38931292302050552</v>
      </c>
      <c r="R91" s="4"/>
      <c r="S91" s="12">
        <f t="shared" si="28"/>
        <v>23.341150746039162</v>
      </c>
      <c r="T91" s="12">
        <f t="shared" si="45"/>
        <v>67.884315233911494</v>
      </c>
      <c r="U91" s="7">
        <f t="shared" si="46"/>
        <v>3.5164101694054857</v>
      </c>
      <c r="V91" s="7">
        <f t="shared" si="29"/>
        <v>87.709055810545166</v>
      </c>
      <c r="W91" s="7">
        <f t="shared" si="30"/>
        <v>7.7803835820130534</v>
      </c>
      <c r="X91" s="7">
        <f t="shared" si="24"/>
        <v>19.824740576633676</v>
      </c>
      <c r="Y91" s="4"/>
      <c r="Z91" s="7">
        <f t="shared" si="31"/>
        <v>0</v>
      </c>
      <c r="AA91" s="7">
        <f t="shared" si="32"/>
        <v>0</v>
      </c>
      <c r="AB91" s="4"/>
      <c r="AC91" s="7">
        <f t="shared" si="33"/>
        <v>-2.9024522170445342</v>
      </c>
      <c r="AD91" s="7">
        <f t="shared" si="34"/>
        <v>-67.970050367754069</v>
      </c>
      <c r="AE91" s="7">
        <f t="shared" si="35"/>
        <v>-239.0105763281735</v>
      </c>
      <c r="AF91" s="4"/>
      <c r="AG91" s="7" t="e">
        <f t="shared" si="36"/>
        <v>#NUM!</v>
      </c>
      <c r="AH91" s="7" t="e">
        <f t="shared" si="37"/>
        <v>#NUM!</v>
      </c>
      <c r="AI91" s="7" t="e">
        <f t="shared" si="38"/>
        <v>#NUM!</v>
      </c>
      <c r="AJ91" s="4"/>
      <c r="AK91" s="7">
        <v>0</v>
      </c>
      <c r="AL91" s="7" t="e">
        <f t="shared" si="39"/>
        <v>#NUM!</v>
      </c>
      <c r="AM91" s="7">
        <f t="shared" si="40"/>
        <v>24116.811858391182</v>
      </c>
      <c r="AN91" s="4"/>
      <c r="AO91" s="7">
        <f t="shared" si="41"/>
        <v>24116.811858391182</v>
      </c>
      <c r="AP91" s="7">
        <f t="shared" si="42"/>
        <v>4051800.8808694296</v>
      </c>
      <c r="AQ91" s="7">
        <f t="shared" si="43"/>
        <v>0.16368368299508851</v>
      </c>
      <c r="AR91" s="15">
        <f>'FAE(a_mean)'!AQ91</f>
        <v>0.35055435615604091</v>
      </c>
      <c r="AS91" s="4"/>
      <c r="AT91" s="7">
        <f t="shared" si="44"/>
        <v>0.42110021499797817</v>
      </c>
      <c r="AU91" s="4"/>
      <c r="AX91" s="21"/>
    </row>
    <row r="92" spans="1:50">
      <c r="A92" s="7" t="s">
        <v>141</v>
      </c>
      <c r="B92" s="8" t="s">
        <v>22</v>
      </c>
      <c r="C92" s="7" t="s">
        <v>48</v>
      </c>
      <c r="D92" s="8">
        <v>15</v>
      </c>
      <c r="E92" s="4"/>
      <c r="F92" s="8">
        <v>1375.980473519716</v>
      </c>
      <c r="G92" s="8">
        <v>14469.999999999998</v>
      </c>
      <c r="H92" s="8">
        <v>1710.7012589888786</v>
      </c>
      <c r="I92" s="4"/>
      <c r="J92" s="8">
        <v>164.80164470518838</v>
      </c>
      <c r="K92" s="8">
        <v>168.0073180759027</v>
      </c>
      <c r="L92" s="17">
        <v>280.29958074930937</v>
      </c>
      <c r="M92" s="4"/>
      <c r="N92" s="7">
        <f t="shared" si="25"/>
        <v>9.5091947029697046E-2</v>
      </c>
      <c r="O92" s="4"/>
      <c r="P92" s="7">
        <f t="shared" si="26"/>
        <v>0.5879482383264123</v>
      </c>
      <c r="Q92" s="7">
        <f t="shared" si="27"/>
        <v>0.3992303121799165</v>
      </c>
      <c r="R92" s="4"/>
      <c r="S92" s="12">
        <f t="shared" si="28"/>
        <v>23.341150746039162</v>
      </c>
      <c r="T92" s="12">
        <f t="shared" si="45"/>
        <v>67.884315233911494</v>
      </c>
      <c r="U92" s="7">
        <f t="shared" si="46"/>
        <v>2.4076765507399038</v>
      </c>
      <c r="V92" s="7">
        <f t="shared" si="29"/>
        <v>88.817789429210748</v>
      </c>
      <c r="W92" s="7">
        <f t="shared" si="30"/>
        <v>7.7803835820130534</v>
      </c>
      <c r="X92" s="7">
        <f t="shared" si="24"/>
        <v>20.933474195299258</v>
      </c>
      <c r="Y92" s="4"/>
      <c r="Z92" s="7">
        <f t="shared" si="31"/>
        <v>0</v>
      </c>
      <c r="AA92" s="7">
        <f t="shared" si="32"/>
        <v>0</v>
      </c>
      <c r="AB92" s="4"/>
      <c r="AC92" s="7">
        <f t="shared" si="33"/>
        <v>-2.9394035743237787</v>
      </c>
      <c r="AD92" s="7">
        <f t="shared" si="34"/>
        <v>-101.96990973404827</v>
      </c>
      <c r="AE92" s="7">
        <f t="shared" si="35"/>
        <v>-245.51056054773269</v>
      </c>
      <c r="AF92" s="4"/>
      <c r="AG92" s="7" t="e">
        <f t="shared" si="36"/>
        <v>#NUM!</v>
      </c>
      <c r="AH92" s="7" t="e">
        <f t="shared" si="37"/>
        <v>#NUM!</v>
      </c>
      <c r="AI92" s="7" t="e">
        <f t="shared" si="38"/>
        <v>#NUM!</v>
      </c>
      <c r="AJ92" s="4"/>
      <c r="AK92" s="7">
        <v>0</v>
      </c>
      <c r="AL92" s="7" t="e">
        <f t="shared" si="39"/>
        <v>#NUM!</v>
      </c>
      <c r="AM92" s="7">
        <f t="shared" si="40"/>
        <v>24752.000831936526</v>
      </c>
      <c r="AN92" s="4"/>
      <c r="AO92" s="7">
        <f t="shared" si="41"/>
        <v>24752.000831936526</v>
      </c>
      <c r="AP92" s="7">
        <f t="shared" si="42"/>
        <v>4158517.2767861681</v>
      </c>
      <c r="AQ92" s="7">
        <f t="shared" si="43"/>
        <v>0.16799478643605167</v>
      </c>
      <c r="AR92" s="15">
        <f>'FAE(a_mean)'!AQ92</f>
        <v>0.35055435615604091</v>
      </c>
      <c r="AS92" s="4"/>
      <c r="AT92" s="7">
        <f t="shared" si="44"/>
        <v>0.42110021499797817</v>
      </c>
      <c r="AU92" s="4"/>
      <c r="AX92" s="21"/>
    </row>
    <row r="93" spans="1:50">
      <c r="A93" s="7" t="s">
        <v>142</v>
      </c>
      <c r="B93" s="8" t="s">
        <v>22</v>
      </c>
      <c r="C93" s="7" t="s">
        <v>48</v>
      </c>
      <c r="D93" s="8">
        <v>16</v>
      </c>
      <c r="E93" s="4"/>
      <c r="F93" s="8">
        <v>1506.5520067026521</v>
      </c>
      <c r="G93" s="8">
        <v>14469.999999999998</v>
      </c>
      <c r="H93" s="8">
        <v>1710.7012589888786</v>
      </c>
      <c r="I93" s="4"/>
      <c r="J93" s="8">
        <v>166.10982642728766</v>
      </c>
      <c r="K93" s="8">
        <v>168.0073180759027</v>
      </c>
      <c r="L93" s="17">
        <v>280.29958074930937</v>
      </c>
      <c r="M93" s="4"/>
      <c r="N93" s="7">
        <f t="shared" si="25"/>
        <v>0.104115549875788</v>
      </c>
      <c r="O93" s="4"/>
      <c r="P93" s="7">
        <f t="shared" si="26"/>
        <v>0.59261532244620363</v>
      </c>
      <c r="Q93" s="7">
        <f t="shared" si="27"/>
        <v>0.40800917149994526</v>
      </c>
      <c r="R93" s="4"/>
      <c r="S93" s="12">
        <f t="shared" si="28"/>
        <v>23.341150746039162</v>
      </c>
      <c r="T93" s="12">
        <f t="shared" si="45"/>
        <v>67.884315233911494</v>
      </c>
      <c r="U93" s="7">
        <f t="shared" si="46"/>
        <v>1.4369586196937796</v>
      </c>
      <c r="V93" s="7">
        <f t="shared" si="29"/>
        <v>89.788507360256872</v>
      </c>
      <c r="W93" s="7">
        <f t="shared" si="30"/>
        <v>7.7803835820130534</v>
      </c>
      <c r="X93" s="7">
        <f t="shared" si="24"/>
        <v>21.904192126345382</v>
      </c>
      <c r="Y93" s="4"/>
      <c r="Z93" s="7">
        <f t="shared" si="31"/>
        <v>0</v>
      </c>
      <c r="AA93" s="7">
        <f t="shared" si="32"/>
        <v>0</v>
      </c>
      <c r="AB93" s="4"/>
      <c r="AC93" s="7">
        <f t="shared" si="33"/>
        <v>-2.9710059633483925</v>
      </c>
      <c r="AD93" s="7">
        <f t="shared" si="34"/>
        <v>-174.81465381165944</v>
      </c>
      <c r="AE93" s="7">
        <f t="shared" si="35"/>
        <v>-251.20142364344809</v>
      </c>
      <c r="AF93" s="4"/>
      <c r="AG93" s="7" t="e">
        <f t="shared" si="36"/>
        <v>#NUM!</v>
      </c>
      <c r="AH93" s="7" t="e">
        <f t="shared" si="37"/>
        <v>#NUM!</v>
      </c>
      <c r="AI93" s="7" t="e">
        <f t="shared" si="38"/>
        <v>#NUM!</v>
      </c>
      <c r="AJ93" s="4"/>
      <c r="AK93" s="7">
        <v>0</v>
      </c>
      <c r="AL93" s="7" t="e">
        <f t="shared" si="39"/>
        <v>#NUM!</v>
      </c>
      <c r="AM93" s="7">
        <f t="shared" si="40"/>
        <v>25308.121180271719</v>
      </c>
      <c r="AN93" s="4"/>
      <c r="AO93" s="7">
        <f t="shared" si="41"/>
        <v>25308.121180271719</v>
      </c>
      <c r="AP93" s="7">
        <f t="shared" si="42"/>
        <v>4251949.5650374005</v>
      </c>
      <c r="AQ93" s="7">
        <f t="shared" si="43"/>
        <v>0.17176924167244492</v>
      </c>
      <c r="AR93" s="15">
        <f>'FAE(a_mean)'!AQ93</f>
        <v>0.35055435615604091</v>
      </c>
      <c r="AS93" s="4"/>
      <c r="AT93" s="7">
        <f t="shared" si="44"/>
        <v>0.42110021499797817</v>
      </c>
      <c r="AU93" s="4"/>
      <c r="AX93" s="21"/>
    </row>
    <row r="94" spans="1:50">
      <c r="A94" s="7" t="s">
        <v>143</v>
      </c>
      <c r="B94" s="8" t="s">
        <v>22</v>
      </c>
      <c r="C94" s="7" t="s">
        <v>48</v>
      </c>
      <c r="D94" s="8">
        <v>17</v>
      </c>
      <c r="E94" s="4"/>
      <c r="F94" s="8">
        <v>1710.7012589888786</v>
      </c>
      <c r="G94" s="8">
        <v>14469.999999999998</v>
      </c>
      <c r="H94" s="8">
        <v>1710.7012589888786</v>
      </c>
      <c r="I94" s="4"/>
      <c r="J94" s="8">
        <v>168.0073180759027</v>
      </c>
      <c r="K94" s="8">
        <v>168.0073180759027</v>
      </c>
      <c r="L94" s="17">
        <v>280.29958074930937</v>
      </c>
      <c r="M94" s="4"/>
      <c r="N94" s="7">
        <f t="shared" si="25"/>
        <v>0.11822399854795293</v>
      </c>
      <c r="O94" s="4"/>
      <c r="P94" s="7">
        <f t="shared" si="26"/>
        <v>0.59938483542065257</v>
      </c>
      <c r="Q94" s="7">
        <f t="shared" si="27"/>
        <v>0.42117429619855412</v>
      </c>
      <c r="R94" s="4"/>
      <c r="S94" s="12">
        <f t="shared" si="28"/>
        <v>23.341150746039162</v>
      </c>
      <c r="T94" s="12">
        <f t="shared" si="45"/>
        <v>67.884315233911494</v>
      </c>
      <c r="U94" s="7">
        <f t="shared" si="46"/>
        <v>0</v>
      </c>
      <c r="V94" s="7">
        <f t="shared" si="29"/>
        <v>91.225465979950656</v>
      </c>
      <c r="W94" s="7">
        <f t="shared" si="30"/>
        <v>7.7803835820130534</v>
      </c>
      <c r="X94" s="7">
        <f t="shared" si="24"/>
        <v>23.341150746039162</v>
      </c>
      <c r="Y94" s="4"/>
      <c r="Z94" s="7">
        <f t="shared" si="31"/>
        <v>0</v>
      </c>
      <c r="AA94" s="7">
        <f t="shared" si="32"/>
        <v>0</v>
      </c>
      <c r="AB94" s="4"/>
      <c r="AC94" s="7">
        <f t="shared" si="33"/>
        <v>-3.016552461762815</v>
      </c>
      <c r="AD94" s="7" t="e">
        <f t="shared" si="34"/>
        <v>#DIV/0!</v>
      </c>
      <c r="AE94" s="7">
        <f t="shared" si="35"/>
        <v>-259.62563681325395</v>
      </c>
      <c r="AF94" s="4"/>
      <c r="AG94" s="7" t="e">
        <f t="shared" si="36"/>
        <v>#NUM!</v>
      </c>
      <c r="AH94" s="7" t="e">
        <f t="shared" si="37"/>
        <v>#DIV/0!</v>
      </c>
      <c r="AI94" s="7" t="e">
        <f t="shared" si="38"/>
        <v>#NUM!</v>
      </c>
      <c r="AJ94" s="4"/>
      <c r="AK94" s="7">
        <v>0</v>
      </c>
      <c r="AL94" s="7" t="e">
        <f t="shared" si="39"/>
        <v>#NUM!</v>
      </c>
      <c r="AM94" s="7">
        <f t="shared" si="40"/>
        <v>26131.348919833679</v>
      </c>
      <c r="AN94" s="4"/>
      <c r="AO94" s="7">
        <f t="shared" si="41"/>
        <v>26131.348919833679</v>
      </c>
      <c r="AP94" s="7">
        <f t="shared" si="42"/>
        <v>4390257.849726893</v>
      </c>
      <c r="AQ94" s="7">
        <f t="shared" si="43"/>
        <v>0.17735658668083329</v>
      </c>
      <c r="AR94" s="15">
        <f>'FAE(a_mean)'!AQ94</f>
        <v>0.35055435615604091</v>
      </c>
      <c r="AS94" s="4"/>
      <c r="AT94" s="7">
        <f t="shared" si="44"/>
        <v>0.42110021499797817</v>
      </c>
      <c r="AU94" s="4"/>
      <c r="AX94" s="21"/>
    </row>
    <row r="95" spans="1:50" s="3" customFormat="1">
      <c r="A95" s="3" t="s">
        <v>144</v>
      </c>
      <c r="B95" s="2" t="s">
        <v>23</v>
      </c>
      <c r="C95" s="3" t="s">
        <v>48</v>
      </c>
      <c r="D95" s="2">
        <v>1</v>
      </c>
      <c r="E95" s="4"/>
      <c r="F95" s="2">
        <v>66.501022667277837</v>
      </c>
      <c r="G95" s="2">
        <v>3029.25</v>
      </c>
      <c r="H95" s="2">
        <v>4476.7955883351151</v>
      </c>
      <c r="I95" s="4"/>
      <c r="J95" s="2">
        <v>83.557525334932038</v>
      </c>
      <c r="K95" s="2">
        <v>162.99993332464018</v>
      </c>
      <c r="L95" s="16">
        <v>152.8637809367012</v>
      </c>
      <c r="M95" s="4"/>
      <c r="N95" s="3">
        <f t="shared" si="25"/>
        <v>2.1952966135933925E-2</v>
      </c>
      <c r="O95" s="4"/>
      <c r="P95" s="3">
        <f t="shared" si="26"/>
        <v>0.54661427856172196</v>
      </c>
      <c r="Q95" s="3">
        <f t="shared" si="27"/>
        <v>0.30908616287515073</v>
      </c>
      <c r="R95" s="4"/>
      <c r="S95" s="22">
        <f t="shared" si="28"/>
        <v>37.758854313758199</v>
      </c>
      <c r="T95" s="22">
        <f t="shared" si="45"/>
        <v>31.06009174749903</v>
      </c>
      <c r="U95" s="3">
        <f t="shared" si="46"/>
        <v>33.156825452564426</v>
      </c>
      <c r="V95" s="3">
        <f t="shared" si="29"/>
        <v>35.662120608692803</v>
      </c>
      <c r="W95" s="3">
        <f t="shared" si="30"/>
        <v>12.586284771252732</v>
      </c>
      <c r="X95" s="3">
        <f t="shared" si="24"/>
        <v>4.602028861193773</v>
      </c>
      <c r="Y95" s="4"/>
      <c r="Z95" s="3">
        <f t="shared" si="31"/>
        <v>0</v>
      </c>
      <c r="AA95" s="3">
        <f t="shared" si="32"/>
        <v>253.94545259679293</v>
      </c>
      <c r="AB95" s="4"/>
      <c r="AC95" s="3">
        <f t="shared" si="33"/>
        <v>-0.44896042922592377</v>
      </c>
      <c r="AD95" s="3">
        <f t="shared" si="34"/>
        <v>0.27631380392634969</v>
      </c>
      <c r="AE95" s="3">
        <f t="shared" si="35"/>
        <v>9.1616885669200858</v>
      </c>
      <c r="AF95" s="4"/>
      <c r="AG95" s="3">
        <f t="shared" si="36"/>
        <v>2589.8640770886864</v>
      </c>
      <c r="AH95" s="3">
        <f t="shared" si="37"/>
        <v>1419.1171742235376</v>
      </c>
      <c r="AI95" s="3">
        <f t="shared" si="38"/>
        <v>802.14775049896252</v>
      </c>
      <c r="AJ95" s="4"/>
      <c r="AK95" s="3">
        <v>0</v>
      </c>
      <c r="AL95" s="3">
        <f t="shared" si="39"/>
        <v>1972.8946533641113</v>
      </c>
      <c r="AM95" s="3">
        <f t="shared" si="40"/>
        <v>541.37296476178096</v>
      </c>
      <c r="AN95" s="4"/>
      <c r="AO95" s="3">
        <f t="shared" si="41"/>
        <v>1972.8946533641113</v>
      </c>
      <c r="AP95" s="3">
        <f t="shared" si="42"/>
        <v>321581.69695488922</v>
      </c>
      <c r="AQ95" s="3">
        <f t="shared" si="43"/>
        <v>2.3713133222380615E-2</v>
      </c>
      <c r="AR95" s="14">
        <f>'FAE(a_mean)'!AQ95</f>
        <v>0.14394625384757431</v>
      </c>
      <c r="AS95" s="4"/>
      <c r="AT95" s="3">
        <f t="shared" si="44"/>
        <v>0.14553451178126003</v>
      </c>
      <c r="AU95" s="4"/>
      <c r="AX95" s="23"/>
    </row>
    <row r="96" spans="1:50" s="3" customFormat="1">
      <c r="A96" s="3" t="s">
        <v>145</v>
      </c>
      <c r="B96" s="2" t="s">
        <v>23</v>
      </c>
      <c r="C96" s="3" t="s">
        <v>48</v>
      </c>
      <c r="D96" s="2">
        <v>2</v>
      </c>
      <c r="E96" s="4"/>
      <c r="F96" s="2">
        <v>197.51395226822885</v>
      </c>
      <c r="G96" s="2">
        <v>3029.25</v>
      </c>
      <c r="H96" s="2">
        <v>4476.7955883351151</v>
      </c>
      <c r="I96" s="4"/>
      <c r="J96" s="2">
        <v>102.47155951169832</v>
      </c>
      <c r="K96" s="2">
        <v>162.99993332464018</v>
      </c>
      <c r="L96" s="16">
        <v>152.8637809367012</v>
      </c>
      <c r="M96" s="4"/>
      <c r="N96" s="3">
        <f t="shared" si="25"/>
        <v>6.5202262034572536E-2</v>
      </c>
      <c r="O96" s="4"/>
      <c r="P96" s="3">
        <f t="shared" si="26"/>
        <v>0.67034557750557267</v>
      </c>
      <c r="Q96" s="3">
        <f t="shared" si="27"/>
        <v>0.37687958560265772</v>
      </c>
      <c r="R96" s="4"/>
      <c r="S96" s="22">
        <f t="shared" si="28"/>
        <v>37.758854313758199</v>
      </c>
      <c r="T96" s="22">
        <f t="shared" si="45"/>
        <v>31.06009174749903</v>
      </c>
      <c r="U96" s="3">
        <f t="shared" si="46"/>
        <v>29.827742628155754</v>
      </c>
      <c r="V96" s="3">
        <f t="shared" si="29"/>
        <v>38.991203433101475</v>
      </c>
      <c r="W96" s="3">
        <f t="shared" si="30"/>
        <v>12.586284771252732</v>
      </c>
      <c r="X96" s="3">
        <f t="shared" si="24"/>
        <v>7.9311116856024437</v>
      </c>
      <c r="Y96" s="4"/>
      <c r="Z96" s="3">
        <f t="shared" si="31"/>
        <v>0</v>
      </c>
      <c r="AA96" s="3">
        <f t="shared" si="32"/>
        <v>253.94545259679293</v>
      </c>
      <c r="AB96" s="4"/>
      <c r="AC96" s="3">
        <f t="shared" si="33"/>
        <v>-0.64404822353521285</v>
      </c>
      <c r="AD96" s="3">
        <f t="shared" si="34"/>
        <v>2.0234262669076735E-3</v>
      </c>
      <c r="AE96" s="3">
        <f t="shared" si="35"/>
        <v>6.0354237916372074E-2</v>
      </c>
      <c r="AF96" s="4"/>
      <c r="AG96" s="3">
        <f t="shared" si="36"/>
        <v>3451.9865024432288</v>
      </c>
      <c r="AH96" s="3">
        <f t="shared" si="37"/>
        <v>1395.7281970089771</v>
      </c>
      <c r="AI96" s="3">
        <f t="shared" si="38"/>
        <v>750.8393885349542</v>
      </c>
      <c r="AJ96" s="4"/>
      <c r="AK96" s="3">
        <v>0</v>
      </c>
      <c r="AL96" s="3">
        <f t="shared" si="39"/>
        <v>2807.0976939692059</v>
      </c>
      <c r="AM96" s="3">
        <f t="shared" si="40"/>
        <v>1980.1459046918137</v>
      </c>
      <c r="AN96" s="4"/>
      <c r="AO96" s="3">
        <f t="shared" si="41"/>
        <v>2807.0976939692059</v>
      </c>
      <c r="AP96" s="3">
        <f t="shared" si="42"/>
        <v>457556.73695273179</v>
      </c>
      <c r="AQ96" s="3">
        <f t="shared" si="43"/>
        <v>3.3739805352416934E-2</v>
      </c>
      <c r="AR96" s="14">
        <f>'FAE(a_mean)'!AQ96</f>
        <v>0.14394625384757431</v>
      </c>
      <c r="AS96" s="4"/>
      <c r="AT96" s="3">
        <f t="shared" si="44"/>
        <v>0.14553451178126003</v>
      </c>
      <c r="AU96" s="4"/>
      <c r="AX96" s="23"/>
    </row>
    <row r="97" spans="1:50" s="3" customFormat="1">
      <c r="A97" s="3" t="s">
        <v>146</v>
      </c>
      <c r="B97" s="2" t="s">
        <v>23</v>
      </c>
      <c r="C97" s="3" t="s">
        <v>48</v>
      </c>
      <c r="D97" s="2">
        <v>3</v>
      </c>
      <c r="E97" s="4"/>
      <c r="F97" s="2">
        <v>352.97227859533609</v>
      </c>
      <c r="G97" s="2">
        <v>3029.25</v>
      </c>
      <c r="H97" s="2">
        <v>4476.7955883351151</v>
      </c>
      <c r="I97" s="4"/>
      <c r="J97" s="2">
        <v>113.68161400480388</v>
      </c>
      <c r="K97" s="2">
        <v>162.99993332464018</v>
      </c>
      <c r="L97" s="16">
        <v>152.8637809367012</v>
      </c>
      <c r="M97" s="4"/>
      <c r="N97" s="3">
        <f t="shared" si="25"/>
        <v>0.11652134310318926</v>
      </c>
      <c r="O97" s="4"/>
      <c r="P97" s="3">
        <f t="shared" si="26"/>
        <v>0.74367919796434889</v>
      </c>
      <c r="Q97" s="3">
        <f t="shared" si="27"/>
        <v>0.42866623604179632</v>
      </c>
      <c r="R97" s="4"/>
      <c r="S97" s="22">
        <f t="shared" si="28"/>
        <v>37.758854313758199</v>
      </c>
      <c r="T97" s="22">
        <f t="shared" si="45"/>
        <v>31.06009174749903</v>
      </c>
      <c r="U97" s="3">
        <f t="shared" si="46"/>
        <v>27.156422814673558</v>
      </c>
      <c r="V97" s="3">
        <f t="shared" si="29"/>
        <v>41.662523246583675</v>
      </c>
      <c r="W97" s="3">
        <f t="shared" si="30"/>
        <v>12.586284771252732</v>
      </c>
      <c r="X97" s="3">
        <f t="shared" si="24"/>
        <v>10.602431499084641</v>
      </c>
      <c r="Y97" s="4"/>
      <c r="Z97" s="3">
        <f t="shared" si="31"/>
        <v>0</v>
      </c>
      <c r="AA97" s="3">
        <f t="shared" si="32"/>
        <v>253.94545259679293</v>
      </c>
      <c r="AB97" s="4"/>
      <c r="AC97" s="3">
        <f t="shared" si="33"/>
        <v>-0.77804457684284734</v>
      </c>
      <c r="AD97" s="3">
        <f t="shared" si="34"/>
        <v>-0.26670415232946354</v>
      </c>
      <c r="AE97" s="3">
        <f t="shared" si="35"/>
        <v>-7.2427307270880155</v>
      </c>
      <c r="AF97" s="4"/>
      <c r="AG97" s="3">
        <f t="shared" si="36"/>
        <v>4274.0516044841115</v>
      </c>
      <c r="AH97" s="3">
        <f t="shared" si="37"/>
        <v>1357.5135825863129</v>
      </c>
      <c r="AI97" s="3">
        <f t="shared" si="38"/>
        <v>658.83599905002234</v>
      </c>
      <c r="AJ97" s="4"/>
      <c r="AK97" s="3">
        <v>0</v>
      </c>
      <c r="AL97" s="3">
        <f t="shared" si="39"/>
        <v>3575.374020947821</v>
      </c>
      <c r="AM97" s="3">
        <f t="shared" si="40"/>
        <v>3134.6448655939998</v>
      </c>
      <c r="AN97" s="4"/>
      <c r="AO97" s="3">
        <f t="shared" si="41"/>
        <v>3575.374020947821</v>
      </c>
      <c r="AP97" s="3">
        <f t="shared" si="42"/>
        <v>582785.72702514555</v>
      </c>
      <c r="AQ97" s="3">
        <f t="shared" si="43"/>
        <v>4.2974073822950855E-2</v>
      </c>
      <c r="AR97" s="14">
        <f>'FAE(a_mean)'!AQ97</f>
        <v>0.14394625384757431</v>
      </c>
      <c r="AS97" s="4"/>
      <c r="AT97" s="3">
        <f t="shared" si="44"/>
        <v>0.14553451178126003</v>
      </c>
      <c r="AU97" s="4"/>
      <c r="AX97" s="23"/>
    </row>
    <row r="98" spans="1:50" s="3" customFormat="1">
      <c r="A98" s="3" t="s">
        <v>147</v>
      </c>
      <c r="B98" s="2" t="s">
        <v>23</v>
      </c>
      <c r="C98" s="3" t="s">
        <v>48</v>
      </c>
      <c r="D98" s="2">
        <v>4</v>
      </c>
      <c r="E98" s="4"/>
      <c r="F98" s="2">
        <v>545.5874938841805</v>
      </c>
      <c r="G98" s="2">
        <v>3029.25</v>
      </c>
      <c r="H98" s="2">
        <v>4476.7955883351151</v>
      </c>
      <c r="I98" s="4"/>
      <c r="J98" s="2">
        <v>121.81430810075344</v>
      </c>
      <c r="K98" s="2">
        <v>162.99993332464018</v>
      </c>
      <c r="L98" s="16">
        <v>152.8637809367012</v>
      </c>
      <c r="M98" s="4"/>
      <c r="N98" s="3">
        <f t="shared" si="25"/>
        <v>0.18010645997662145</v>
      </c>
      <c r="O98" s="4"/>
      <c r="P98" s="3">
        <f t="shared" si="26"/>
        <v>0.79688142838227372</v>
      </c>
      <c r="Q98" s="3">
        <f t="shared" si="27"/>
        <v>0.4813506230104776</v>
      </c>
      <c r="R98" s="4"/>
      <c r="S98" s="22">
        <f t="shared" si="28"/>
        <v>37.758854313758199</v>
      </c>
      <c r="T98" s="22">
        <f t="shared" si="45"/>
        <v>31.06009174749903</v>
      </c>
      <c r="U98" s="3">
        <f t="shared" si="46"/>
        <v>24.577277058209205</v>
      </c>
      <c r="V98" s="3">
        <f t="shared" si="29"/>
        <v>44.241669003048024</v>
      </c>
      <c r="W98" s="3">
        <f t="shared" si="30"/>
        <v>12.586284771252732</v>
      </c>
      <c r="X98" s="3">
        <f t="shared" ref="X98:X129" si="47">(F98/3.14)^0.5</f>
        <v>13.181577255548993</v>
      </c>
      <c r="Y98" s="4"/>
      <c r="Z98" s="3">
        <f t="shared" si="31"/>
        <v>0</v>
      </c>
      <c r="AA98" s="3">
        <f t="shared" si="32"/>
        <v>253.94545259679293</v>
      </c>
      <c r="AB98" s="4"/>
      <c r="AC98" s="3">
        <f t="shared" si="33"/>
        <v>-0.89206381045440331</v>
      </c>
      <c r="AD98" s="3">
        <f t="shared" si="34"/>
        <v>-0.58158689652081086</v>
      </c>
      <c r="AE98" s="3">
        <f t="shared" si="35"/>
        <v>-14.293822289216015</v>
      </c>
      <c r="AF98" s="4"/>
      <c r="AG98" s="3">
        <f t="shared" si="36"/>
        <v>5231.3197337070878</v>
      </c>
      <c r="AH98" s="3">
        <f t="shared" si="37"/>
        <v>1323.7437798846063</v>
      </c>
      <c r="AI98" s="3">
        <f t="shared" si="38"/>
        <v>503.28093864002358</v>
      </c>
      <c r="AJ98" s="4"/>
      <c r="AK98" s="3">
        <v>0</v>
      </c>
      <c r="AL98" s="3">
        <f t="shared" si="39"/>
        <v>4410.8568924625051</v>
      </c>
      <c r="AM98" s="3">
        <f t="shared" si="40"/>
        <v>4249.307767738951</v>
      </c>
      <c r="AN98" s="4"/>
      <c r="AO98" s="3">
        <f t="shared" si="41"/>
        <v>4410.8568924625051</v>
      </c>
      <c r="AP98" s="3">
        <f t="shared" si="42"/>
        <v>718969.37937591795</v>
      </c>
      <c r="AQ98" s="3">
        <f t="shared" si="43"/>
        <v>5.3016128832559309E-2</v>
      </c>
      <c r="AR98" s="14">
        <f>'FAE(a_mean)'!AQ98</f>
        <v>0.14394625384757431</v>
      </c>
      <c r="AS98" s="4"/>
      <c r="AT98" s="3">
        <f t="shared" si="44"/>
        <v>0.14553451178126003</v>
      </c>
      <c r="AU98" s="4"/>
      <c r="AX98" s="23"/>
    </row>
    <row r="99" spans="1:50" s="3" customFormat="1">
      <c r="A99" s="3" t="s">
        <v>148</v>
      </c>
      <c r="B99" s="2" t="s">
        <v>23</v>
      </c>
      <c r="C99" s="3" t="s">
        <v>48</v>
      </c>
      <c r="D99" s="2">
        <v>5</v>
      </c>
      <c r="E99" s="4"/>
      <c r="F99" s="2">
        <v>770.17540819449869</v>
      </c>
      <c r="G99" s="2">
        <v>3029.25</v>
      </c>
      <c r="H99" s="2">
        <v>4476.7955883351151</v>
      </c>
      <c r="I99" s="4"/>
      <c r="J99" s="2">
        <v>127.94601472963633</v>
      </c>
      <c r="K99" s="2">
        <v>162.99993332464018</v>
      </c>
      <c r="L99" s="16">
        <v>152.8637809367012</v>
      </c>
      <c r="M99" s="4"/>
      <c r="N99" s="3">
        <f t="shared" si="25"/>
        <v>0.2542462352709412</v>
      </c>
      <c r="O99" s="4"/>
      <c r="P99" s="3">
        <f t="shared" si="26"/>
        <v>0.836993655041262</v>
      </c>
      <c r="Q99" s="3">
        <f t="shared" si="27"/>
        <v>0.5394806164910545</v>
      </c>
      <c r="R99" s="4"/>
      <c r="S99" s="22">
        <f t="shared" si="28"/>
        <v>37.758854313758199</v>
      </c>
      <c r="T99" s="22">
        <f t="shared" si="45"/>
        <v>31.06009174749903</v>
      </c>
      <c r="U99" s="3">
        <f t="shared" si="46"/>
        <v>22.097475306192162</v>
      </c>
      <c r="V99" s="3">
        <f t="shared" si="29"/>
        <v>46.72147075506507</v>
      </c>
      <c r="W99" s="3">
        <f t="shared" si="30"/>
        <v>12.586284771252732</v>
      </c>
      <c r="X99" s="3">
        <f t="shared" si="47"/>
        <v>15.661379007566037</v>
      </c>
      <c r="Y99" s="4"/>
      <c r="Z99" s="3">
        <f t="shared" si="31"/>
        <v>0</v>
      </c>
      <c r="AA99" s="3">
        <f t="shared" si="32"/>
        <v>253.94545259679293</v>
      </c>
      <c r="AB99" s="4"/>
      <c r="AC99" s="3">
        <f t="shared" si="33"/>
        <v>-0.98982089865055933</v>
      </c>
      <c r="AD99" s="3">
        <f t="shared" si="34"/>
        <v>-0.95365277410870974</v>
      </c>
      <c r="AE99" s="3">
        <f t="shared" si="35"/>
        <v>-21.073318626548865</v>
      </c>
      <c r="AF99" s="4"/>
      <c r="AG99" s="3">
        <f t="shared" si="36"/>
        <v>6546.0443738077747</v>
      </c>
      <c r="AH99" s="3">
        <f t="shared" si="37"/>
        <v>1384.7882718514547</v>
      </c>
      <c r="AI99" s="3">
        <f t="shared" si="38"/>
        <v>167.38084964761123</v>
      </c>
      <c r="AJ99" s="4"/>
      <c r="AK99" s="3">
        <v>0</v>
      </c>
      <c r="AL99" s="3">
        <f t="shared" si="39"/>
        <v>5328.6369516039313</v>
      </c>
      <c r="AM99" s="3">
        <f t="shared" si="40"/>
        <v>5321.0358818710929</v>
      </c>
      <c r="AN99" s="4"/>
      <c r="AO99" s="3">
        <f t="shared" si="41"/>
        <v>5328.6369516039313</v>
      </c>
      <c r="AP99" s="3">
        <f t="shared" si="42"/>
        <v>868567.46782265475</v>
      </c>
      <c r="AQ99" s="3">
        <f t="shared" si="43"/>
        <v>6.4047351799358249E-2</v>
      </c>
      <c r="AR99" s="14">
        <f>'FAE(a_mean)'!AQ99</f>
        <v>0.14394625384757431</v>
      </c>
      <c r="AS99" s="4"/>
      <c r="AT99" s="3">
        <f t="shared" si="44"/>
        <v>0.14553451178126003</v>
      </c>
      <c r="AU99" s="4"/>
      <c r="AX99" s="23"/>
    </row>
    <row r="100" spans="1:50" s="3" customFormat="1">
      <c r="A100" s="3" t="s">
        <v>149</v>
      </c>
      <c r="B100" s="2" t="s">
        <v>23</v>
      </c>
      <c r="C100" s="3" t="s">
        <v>48</v>
      </c>
      <c r="D100" s="2">
        <v>6</v>
      </c>
      <c r="E100" s="4"/>
      <c r="F100" s="2">
        <v>1011.1106972143232</v>
      </c>
      <c r="G100" s="2">
        <v>3029.25</v>
      </c>
      <c r="H100" s="2">
        <v>4476.7955883351151</v>
      </c>
      <c r="I100" s="4"/>
      <c r="J100" s="2">
        <v>132.62213903095378</v>
      </c>
      <c r="K100" s="2">
        <v>162.99993332464018</v>
      </c>
      <c r="L100" s="16">
        <v>152.8637809367012</v>
      </c>
      <c r="M100" s="4"/>
      <c r="N100" s="3">
        <f t="shared" si="25"/>
        <v>0.33378251950625509</v>
      </c>
      <c r="O100" s="4"/>
      <c r="P100" s="3">
        <f t="shared" si="26"/>
        <v>0.86758379400461638</v>
      </c>
      <c r="Q100" s="3">
        <f t="shared" si="27"/>
        <v>0.60379097946432458</v>
      </c>
      <c r="R100" s="4"/>
      <c r="S100" s="22">
        <f t="shared" si="28"/>
        <v>37.758854313758199</v>
      </c>
      <c r="T100" s="22">
        <f t="shared" si="45"/>
        <v>31.06009174749903</v>
      </c>
      <c r="U100" s="3">
        <f t="shared" si="46"/>
        <v>19.814223468212631</v>
      </c>
      <c r="V100" s="3">
        <f t="shared" si="29"/>
        <v>49.004722593044598</v>
      </c>
      <c r="W100" s="3">
        <f t="shared" si="30"/>
        <v>12.586284771252732</v>
      </c>
      <c r="X100" s="3">
        <f t="shared" si="47"/>
        <v>17.944630845545568</v>
      </c>
      <c r="Y100" s="4"/>
      <c r="Z100" s="3">
        <f t="shared" si="31"/>
        <v>0</v>
      </c>
      <c r="AA100" s="3">
        <f t="shared" si="32"/>
        <v>253.94545259679293</v>
      </c>
      <c r="AB100" s="4"/>
      <c r="AC100" s="3">
        <f t="shared" si="33"/>
        <v>-1.0710812466214006</v>
      </c>
      <c r="AD100" s="3">
        <f t="shared" si="34"/>
        <v>-1.3785788712139058</v>
      </c>
      <c r="AE100" s="3">
        <f t="shared" si="35"/>
        <v>-27.31546982278865</v>
      </c>
      <c r="AF100" s="4"/>
      <c r="AG100" s="3" t="e">
        <f t="shared" si="36"/>
        <v>#NUM!</v>
      </c>
      <c r="AH100" s="3" t="e">
        <f t="shared" si="37"/>
        <v>#NUM!</v>
      </c>
      <c r="AI100" s="3" t="e">
        <f t="shared" si="38"/>
        <v>#NUM!</v>
      </c>
      <c r="AJ100" s="4"/>
      <c r="AK100" s="3">
        <v>0</v>
      </c>
      <c r="AL100" s="3" t="e">
        <f t="shared" si="39"/>
        <v>#NUM!</v>
      </c>
      <c r="AM100" s="3">
        <f t="shared" si="40"/>
        <v>6307.8184681871817</v>
      </c>
      <c r="AN100" s="4"/>
      <c r="AO100" s="3">
        <f t="shared" si="41"/>
        <v>6307.8184681871817</v>
      </c>
      <c r="AP100" s="3">
        <f t="shared" si="42"/>
        <v>1028173.9897384446</v>
      </c>
      <c r="AQ100" s="3">
        <f t="shared" si="43"/>
        <v>7.5816587278829117E-2</v>
      </c>
      <c r="AR100" s="14">
        <f>'FAE(a_mean)'!AQ100</f>
        <v>0.14394625384757431</v>
      </c>
      <c r="AS100" s="4"/>
      <c r="AT100" s="3">
        <f t="shared" si="44"/>
        <v>0.14553451178126003</v>
      </c>
      <c r="AU100" s="4"/>
      <c r="AX100" s="23"/>
    </row>
    <row r="101" spans="1:50" s="3" customFormat="1">
      <c r="A101" s="3" t="s">
        <v>150</v>
      </c>
      <c r="B101" s="2" t="s">
        <v>23</v>
      </c>
      <c r="C101" s="3" t="s">
        <v>48</v>
      </c>
      <c r="D101" s="2">
        <v>7</v>
      </c>
      <c r="E101" s="4"/>
      <c r="F101" s="2">
        <v>1280.0579719646901</v>
      </c>
      <c r="G101" s="2">
        <v>3029.25</v>
      </c>
      <c r="H101" s="2">
        <v>4476.7955883351151</v>
      </c>
      <c r="I101" s="4"/>
      <c r="J101" s="2">
        <v>136.62582716033009</v>
      </c>
      <c r="K101" s="2">
        <v>162.99993332464018</v>
      </c>
      <c r="L101" s="16">
        <v>152.8637809367012</v>
      </c>
      <c r="M101" s="4"/>
      <c r="N101" s="3">
        <f t="shared" si="25"/>
        <v>0.42256597242376498</v>
      </c>
      <c r="O101" s="4"/>
      <c r="P101" s="3">
        <f t="shared" si="26"/>
        <v>0.89377500885513861</v>
      </c>
      <c r="Q101" s="3">
        <f t="shared" si="27"/>
        <v>0.66820868839868086</v>
      </c>
      <c r="R101" s="4"/>
      <c r="S101" s="22">
        <f t="shared" si="28"/>
        <v>37.758854313758199</v>
      </c>
      <c r="T101" s="22">
        <f t="shared" si="45"/>
        <v>31.06009174749903</v>
      </c>
      <c r="U101" s="3">
        <f t="shared" si="46"/>
        <v>17.568218501306731</v>
      </c>
      <c r="V101" s="3">
        <f t="shared" si="29"/>
        <v>51.250727559950498</v>
      </c>
      <c r="W101" s="3">
        <f t="shared" si="30"/>
        <v>12.586284771252732</v>
      </c>
      <c r="X101" s="3">
        <f t="shared" si="47"/>
        <v>20.190635812451468</v>
      </c>
      <c r="Y101" s="4"/>
      <c r="Z101" s="3">
        <f t="shared" si="31"/>
        <v>0</v>
      </c>
      <c r="AA101" s="3">
        <f t="shared" si="32"/>
        <v>253.94545259679293</v>
      </c>
      <c r="AB101" s="4"/>
      <c r="AC101" s="3">
        <f t="shared" si="33"/>
        <v>-1.1439517961552772</v>
      </c>
      <c r="AD101" s="3">
        <f t="shared" si="34"/>
        <v>-1.9043360771882594</v>
      </c>
      <c r="AE101" s="3">
        <f t="shared" si="35"/>
        <v>-33.455792303964664</v>
      </c>
      <c r="AF101" s="4"/>
      <c r="AG101" s="3" t="e">
        <f t="shared" si="36"/>
        <v>#NUM!</v>
      </c>
      <c r="AH101" s="3" t="e">
        <f t="shared" si="37"/>
        <v>#NUM!</v>
      </c>
      <c r="AI101" s="3" t="e">
        <f t="shared" si="38"/>
        <v>#NUM!</v>
      </c>
      <c r="AJ101" s="4"/>
      <c r="AK101" s="3">
        <v>0</v>
      </c>
      <c r="AL101" s="3" t="e">
        <f t="shared" si="39"/>
        <v>#NUM!</v>
      </c>
      <c r="AM101" s="3">
        <f t="shared" si="40"/>
        <v>7278.5035907198862</v>
      </c>
      <c r="AN101" s="4"/>
      <c r="AO101" s="3">
        <f t="shared" si="41"/>
        <v>7278.5035907198862</v>
      </c>
      <c r="AP101" s="3">
        <f t="shared" si="42"/>
        <v>1186395.5999904957</v>
      </c>
      <c r="AQ101" s="3">
        <f t="shared" si="43"/>
        <v>8.7483700668969558E-2</v>
      </c>
      <c r="AR101" s="14">
        <f>'FAE(a_mean)'!AQ101</f>
        <v>0.14394625384757431</v>
      </c>
      <c r="AS101" s="4"/>
      <c r="AT101" s="3">
        <f t="shared" si="44"/>
        <v>0.14553451178126003</v>
      </c>
      <c r="AU101" s="4"/>
      <c r="AX101" s="23"/>
    </row>
    <row r="102" spans="1:50" s="3" customFormat="1">
      <c r="A102" s="3" t="s">
        <v>151</v>
      </c>
      <c r="B102" s="2" t="s">
        <v>23</v>
      </c>
      <c r="C102" s="3" t="s">
        <v>48</v>
      </c>
      <c r="D102" s="2">
        <v>8</v>
      </c>
      <c r="E102" s="4"/>
      <c r="F102" s="2">
        <v>1562.8207118901466</v>
      </c>
      <c r="G102" s="2">
        <v>3029.25</v>
      </c>
      <c r="H102" s="2">
        <v>4476.7955883351151</v>
      </c>
      <c r="I102" s="4"/>
      <c r="J102" s="2">
        <v>140.05111045845553</v>
      </c>
      <c r="K102" s="2">
        <v>162.99993332464018</v>
      </c>
      <c r="L102" s="16">
        <v>152.8637809367012</v>
      </c>
      <c r="M102" s="4"/>
      <c r="N102" s="3">
        <f t="shared" si="25"/>
        <v>0.51591011368825501</v>
      </c>
      <c r="O102" s="4"/>
      <c r="P102" s="3">
        <f t="shared" si="26"/>
        <v>0.91618243118328191</v>
      </c>
      <c r="Q102" s="3">
        <f t="shared" si="27"/>
        <v>0.72993157019440946</v>
      </c>
      <c r="R102" s="4"/>
      <c r="S102" s="22">
        <f t="shared" si="28"/>
        <v>37.758854313758199</v>
      </c>
      <c r="T102" s="22">
        <f t="shared" si="45"/>
        <v>31.06009174749903</v>
      </c>
      <c r="U102" s="3">
        <f t="shared" si="46"/>
        <v>15.449358521320722</v>
      </c>
      <c r="V102" s="3">
        <f t="shared" si="29"/>
        <v>53.369587539936504</v>
      </c>
      <c r="W102" s="3">
        <f t="shared" si="30"/>
        <v>12.586284771252732</v>
      </c>
      <c r="X102" s="3">
        <f t="shared" si="47"/>
        <v>22.309495792437477</v>
      </c>
      <c r="Y102" s="4"/>
      <c r="Z102" s="3">
        <f t="shared" si="31"/>
        <v>0</v>
      </c>
      <c r="AA102" s="3">
        <f t="shared" si="32"/>
        <v>253.94545259679293</v>
      </c>
      <c r="AB102" s="4"/>
      <c r="AC102" s="3">
        <f t="shared" si="33"/>
        <v>-1.2070748031575902</v>
      </c>
      <c r="AD102" s="3">
        <f t="shared" si="34"/>
        <v>-2.5404624261713309</v>
      </c>
      <c r="AE102" s="3">
        <f t="shared" si="35"/>
        <v>-39.248514831865165</v>
      </c>
      <c r="AF102" s="4"/>
      <c r="AG102" s="3" t="e">
        <f t="shared" si="36"/>
        <v>#NUM!</v>
      </c>
      <c r="AH102" s="3" t="e">
        <f t="shared" si="37"/>
        <v>#NUM!</v>
      </c>
      <c r="AI102" s="3" t="e">
        <f t="shared" si="38"/>
        <v>#NUM!</v>
      </c>
      <c r="AJ102" s="4"/>
      <c r="AK102" s="3">
        <v>0</v>
      </c>
      <c r="AL102" s="3" t="e">
        <f t="shared" si="39"/>
        <v>#NUM!</v>
      </c>
      <c r="AM102" s="3">
        <f t="shared" si="40"/>
        <v>8194.2388137526905</v>
      </c>
      <c r="AN102" s="4"/>
      <c r="AO102" s="3">
        <f t="shared" si="41"/>
        <v>8194.2388137526905</v>
      </c>
      <c r="AP102" s="3">
        <f t="shared" si="42"/>
        <v>1335660.3802878673</v>
      </c>
      <c r="AQ102" s="3">
        <f t="shared" si="43"/>
        <v>9.8490345804925369E-2</v>
      </c>
      <c r="AR102" s="14">
        <f>'FAE(a_mean)'!AQ102</f>
        <v>0.14394625384757431</v>
      </c>
      <c r="AS102" s="4"/>
      <c r="AT102" s="3">
        <f t="shared" si="44"/>
        <v>0.14553451178126003</v>
      </c>
      <c r="AU102" s="4"/>
      <c r="AX102" s="23"/>
    </row>
    <row r="103" spans="1:50" s="3" customFormat="1">
      <c r="A103" s="3" t="s">
        <v>152</v>
      </c>
      <c r="B103" s="2" t="s">
        <v>23</v>
      </c>
      <c r="C103" s="3" t="s">
        <v>48</v>
      </c>
      <c r="D103" s="2">
        <v>9</v>
      </c>
      <c r="E103" s="4"/>
      <c r="F103" s="2">
        <v>1840.0823680364078</v>
      </c>
      <c r="G103" s="2">
        <v>3029.25</v>
      </c>
      <c r="H103" s="2">
        <v>4476.7955883351151</v>
      </c>
      <c r="I103" s="4"/>
      <c r="J103" s="2">
        <v>142.93729893943808</v>
      </c>
      <c r="K103" s="2">
        <v>162.99993332464018</v>
      </c>
      <c r="L103" s="16">
        <v>152.8637809367012</v>
      </c>
      <c r="M103" s="4"/>
      <c r="N103" s="3">
        <f t="shared" si="25"/>
        <v>0.60743826624953634</v>
      </c>
      <c r="O103" s="4"/>
      <c r="P103" s="3">
        <f t="shared" si="26"/>
        <v>0.93506321813815696</v>
      </c>
      <c r="Q103" s="3">
        <f t="shared" si="27"/>
        <v>0.78626260343353782</v>
      </c>
      <c r="R103" s="4"/>
      <c r="S103" s="22">
        <f t="shared" si="28"/>
        <v>37.758854313758199</v>
      </c>
      <c r="T103" s="22">
        <f t="shared" si="45"/>
        <v>31.06009174749903</v>
      </c>
      <c r="U103" s="3">
        <f t="shared" si="46"/>
        <v>13.551138746087933</v>
      </c>
      <c r="V103" s="3">
        <f t="shared" si="29"/>
        <v>55.267807315169293</v>
      </c>
      <c r="W103" s="3">
        <f t="shared" si="30"/>
        <v>12.586284771252732</v>
      </c>
      <c r="X103" s="3">
        <f t="shared" si="47"/>
        <v>24.207715567670267</v>
      </c>
      <c r="Y103" s="4"/>
      <c r="Z103" s="3">
        <f t="shared" si="31"/>
        <v>0</v>
      </c>
      <c r="AA103" s="3">
        <f t="shared" si="32"/>
        <v>253.94545259679293</v>
      </c>
      <c r="AB103" s="4"/>
      <c r="AC103" s="3">
        <f t="shared" si="33"/>
        <v>-1.2595144447389635</v>
      </c>
      <c r="AD103" s="3">
        <f t="shared" si="34"/>
        <v>-3.2792839725612564</v>
      </c>
      <c r="AE103" s="3">
        <f t="shared" si="35"/>
        <v>-44.438032100000001</v>
      </c>
      <c r="AF103" s="4"/>
      <c r="AG103" s="3" t="e">
        <f t="shared" si="36"/>
        <v>#NUM!</v>
      </c>
      <c r="AH103" s="3" t="e">
        <f t="shared" si="37"/>
        <v>#NUM!</v>
      </c>
      <c r="AI103" s="3" t="e">
        <f t="shared" si="38"/>
        <v>#NUM!</v>
      </c>
      <c r="AJ103" s="4"/>
      <c r="AK103" s="3">
        <v>0</v>
      </c>
      <c r="AL103" s="3" t="e">
        <f t="shared" si="39"/>
        <v>#NUM!</v>
      </c>
      <c r="AM103" s="3">
        <f t="shared" si="40"/>
        <v>9014.6170953083983</v>
      </c>
      <c r="AN103" s="4"/>
      <c r="AO103" s="3">
        <f t="shared" si="41"/>
        <v>9014.6170953083983</v>
      </c>
      <c r="AP103" s="3">
        <f t="shared" si="42"/>
        <v>1469381.9854824306</v>
      </c>
      <c r="AQ103" s="3">
        <f t="shared" si="43"/>
        <v>0.10835085176255789</v>
      </c>
      <c r="AR103" s="14">
        <f>'FAE(a_mean)'!AQ103</f>
        <v>0.14394625384757431</v>
      </c>
      <c r="AS103" s="4"/>
      <c r="AT103" s="3">
        <f t="shared" si="44"/>
        <v>0.14553451178126003</v>
      </c>
      <c r="AU103" s="4"/>
      <c r="AX103" s="23"/>
    </row>
    <row r="104" spans="1:50" s="3" customFormat="1">
      <c r="A104" s="3" t="s">
        <v>153</v>
      </c>
      <c r="B104" s="2" t="s">
        <v>23</v>
      </c>
      <c r="C104" s="3" t="s">
        <v>48</v>
      </c>
      <c r="D104" s="2">
        <v>10</v>
      </c>
      <c r="E104" s="4"/>
      <c r="F104" s="2">
        <v>2166.5333044271547</v>
      </c>
      <c r="G104" s="2">
        <v>3029.25</v>
      </c>
      <c r="H104" s="2">
        <v>4476.7955883351151</v>
      </c>
      <c r="I104" s="4"/>
      <c r="J104" s="2">
        <v>145.9567481063865</v>
      </c>
      <c r="K104" s="2">
        <v>162.99993332464018</v>
      </c>
      <c r="L104" s="16">
        <v>152.8637809367012</v>
      </c>
      <c r="M104" s="4"/>
      <c r="N104" s="3">
        <f t="shared" si="25"/>
        <v>0.71520452403306256</v>
      </c>
      <c r="O104" s="4"/>
      <c r="P104" s="3">
        <f t="shared" si="26"/>
        <v>0.95481576611548802</v>
      </c>
      <c r="Q104" s="3">
        <f t="shared" si="27"/>
        <v>0.84868562588713115</v>
      </c>
      <c r="R104" s="4"/>
      <c r="S104" s="22">
        <f t="shared" si="28"/>
        <v>37.758854313758199</v>
      </c>
      <c r="T104" s="22">
        <f t="shared" si="45"/>
        <v>31.06009174749903</v>
      </c>
      <c r="U104" s="3">
        <f t="shared" si="46"/>
        <v>11.491407552192175</v>
      </c>
      <c r="V104" s="3">
        <f t="shared" si="29"/>
        <v>57.32753850906505</v>
      </c>
      <c r="W104" s="3">
        <f t="shared" si="30"/>
        <v>12.586284771252732</v>
      </c>
      <c r="X104" s="3">
        <f t="shared" si="47"/>
        <v>26.267446761566024</v>
      </c>
      <c r="Y104" s="4"/>
      <c r="Z104" s="3">
        <f t="shared" si="31"/>
        <v>0</v>
      </c>
      <c r="AA104" s="3">
        <f t="shared" si="32"/>
        <v>253.94545259679293</v>
      </c>
      <c r="AB104" s="4"/>
      <c r="AC104" s="3">
        <f t="shared" si="33"/>
        <v>-1.3124874142836025</v>
      </c>
      <c r="AD104" s="3">
        <f t="shared" si="34"/>
        <v>-4.3570905491859833</v>
      </c>
      <c r="AE104" s="3">
        <f t="shared" si="35"/>
        <v>-50.069103242500965</v>
      </c>
      <c r="AF104" s="4"/>
      <c r="AG104" s="3" t="e">
        <f t="shared" si="36"/>
        <v>#NUM!</v>
      </c>
      <c r="AH104" s="3" t="e">
        <f t="shared" si="37"/>
        <v>#NUM!</v>
      </c>
      <c r="AI104" s="3" t="e">
        <f t="shared" si="38"/>
        <v>#NUM!</v>
      </c>
      <c r="AJ104" s="4"/>
      <c r="AK104" s="3">
        <v>0</v>
      </c>
      <c r="AL104" s="3" t="e">
        <f t="shared" si="39"/>
        <v>#NUM!</v>
      </c>
      <c r="AM104" s="3">
        <f t="shared" si="40"/>
        <v>9904.7978632901577</v>
      </c>
      <c r="AN104" s="4"/>
      <c r="AO104" s="3">
        <f t="shared" si="41"/>
        <v>9904.7978632901577</v>
      </c>
      <c r="AP104" s="3">
        <f t="shared" si="42"/>
        <v>1614481.3913103342</v>
      </c>
      <c r="AQ104" s="3">
        <f t="shared" si="43"/>
        <v>0.11905034608535826</v>
      </c>
      <c r="AR104" s="14">
        <f>'FAE(a_mean)'!AQ104</f>
        <v>0.14394625384757431</v>
      </c>
      <c r="AS104" s="4"/>
      <c r="AT104" s="3">
        <f t="shared" si="44"/>
        <v>0.14553451178126003</v>
      </c>
      <c r="AU104" s="4"/>
      <c r="AX104" s="23"/>
    </row>
    <row r="105" spans="1:50" s="3" customFormat="1">
      <c r="A105" s="3" t="s">
        <v>154</v>
      </c>
      <c r="B105" s="2" t="s">
        <v>23</v>
      </c>
      <c r="C105" s="3" t="s">
        <v>48</v>
      </c>
      <c r="D105" s="2">
        <v>11</v>
      </c>
      <c r="E105" s="4"/>
      <c r="F105" s="2">
        <v>2505.0964162620871</v>
      </c>
      <c r="G105" s="2">
        <v>3029.25</v>
      </c>
      <c r="H105" s="2">
        <v>4476.7955883351151</v>
      </c>
      <c r="I105" s="4"/>
      <c r="J105" s="2">
        <v>148.80611804486392</v>
      </c>
      <c r="K105" s="2">
        <v>162.99993332464018</v>
      </c>
      <c r="L105" s="16">
        <v>152.8637809367012</v>
      </c>
      <c r="M105" s="4"/>
      <c r="N105" s="3">
        <f t="shared" si="25"/>
        <v>0.82696918915972173</v>
      </c>
      <c r="O105" s="4"/>
      <c r="P105" s="3">
        <f t="shared" si="26"/>
        <v>0.97345569456039094</v>
      </c>
      <c r="Q105" s="3">
        <f t="shared" si="27"/>
        <v>0.91004727650025385</v>
      </c>
      <c r="R105" s="4"/>
      <c r="S105" s="22">
        <f t="shared" si="28"/>
        <v>37.758854313758199</v>
      </c>
      <c r="T105" s="22">
        <f t="shared" si="45"/>
        <v>31.06009174749903</v>
      </c>
      <c r="U105" s="3">
        <f t="shared" si="46"/>
        <v>9.5134758165085316</v>
      </c>
      <c r="V105" s="3">
        <f t="shared" si="29"/>
        <v>59.305470244748697</v>
      </c>
      <c r="W105" s="3">
        <f t="shared" si="30"/>
        <v>12.586284771252732</v>
      </c>
      <c r="X105" s="3">
        <f t="shared" si="47"/>
        <v>28.245378497249668</v>
      </c>
      <c r="Y105" s="4"/>
      <c r="Z105" s="3">
        <f t="shared" si="31"/>
        <v>0</v>
      </c>
      <c r="AA105" s="3">
        <f t="shared" si="32"/>
        <v>253.94545259679293</v>
      </c>
      <c r="AB105" s="4"/>
      <c r="AC105" s="3">
        <f t="shared" si="33"/>
        <v>-1.3598933313672454</v>
      </c>
      <c r="AD105" s="3">
        <f t="shared" si="34"/>
        <v>-5.8313643748018595</v>
      </c>
      <c r="AE105" s="3">
        <f t="shared" si="35"/>
        <v>-55.476543956926882</v>
      </c>
      <c r="AF105" s="4"/>
      <c r="AG105" s="3" t="e">
        <f t="shared" si="36"/>
        <v>#NUM!</v>
      </c>
      <c r="AH105" s="3" t="e">
        <f t="shared" si="37"/>
        <v>#NUM!</v>
      </c>
      <c r="AI105" s="3" t="e">
        <f t="shared" si="38"/>
        <v>#NUM!</v>
      </c>
      <c r="AJ105" s="4"/>
      <c r="AK105" s="3">
        <v>0</v>
      </c>
      <c r="AL105" s="3" t="e">
        <f t="shared" si="39"/>
        <v>#NUM!</v>
      </c>
      <c r="AM105" s="3">
        <f t="shared" si="40"/>
        <v>10759.626297555969</v>
      </c>
      <c r="AN105" s="4"/>
      <c r="AO105" s="3">
        <f t="shared" si="41"/>
        <v>10759.626297555969</v>
      </c>
      <c r="AP105" s="3">
        <f t="shared" si="42"/>
        <v>1753818.369099668</v>
      </c>
      <c r="AQ105" s="3">
        <f t="shared" si="43"/>
        <v>0.12932492436020906</v>
      </c>
      <c r="AR105" s="14">
        <f>'FAE(a_mean)'!AQ105</f>
        <v>0.14394625384757431</v>
      </c>
      <c r="AS105" s="4"/>
      <c r="AT105" s="3">
        <f t="shared" si="44"/>
        <v>0.14553451178126003</v>
      </c>
      <c r="AU105" s="4"/>
      <c r="AX105" s="23"/>
    </row>
    <row r="106" spans="1:50" s="3" customFormat="1">
      <c r="A106" s="3" t="s">
        <v>155</v>
      </c>
      <c r="B106" s="2" t="s">
        <v>23</v>
      </c>
      <c r="C106" s="3" t="s">
        <v>48</v>
      </c>
      <c r="D106" s="2">
        <v>12</v>
      </c>
      <c r="E106" s="4"/>
      <c r="F106" s="2">
        <v>2844.2061561111991</v>
      </c>
      <c r="G106" s="2">
        <v>3029.25</v>
      </c>
      <c r="H106" s="2">
        <v>4476.7955883351151</v>
      </c>
      <c r="I106" s="4"/>
      <c r="J106" s="2">
        <v>151.4689343670716</v>
      </c>
      <c r="K106" s="2">
        <v>162.99993332464018</v>
      </c>
      <c r="L106" s="16">
        <v>152.8637809367012</v>
      </c>
      <c r="M106" s="4"/>
      <c r="N106" s="3">
        <f t="shared" si="25"/>
        <v>0.93891430423741817</v>
      </c>
      <c r="O106" s="4"/>
      <c r="P106" s="3">
        <f t="shared" si="26"/>
        <v>0.99087523178425641</v>
      </c>
      <c r="Q106" s="3">
        <f t="shared" si="27"/>
        <v>0.96884079682814017</v>
      </c>
      <c r="R106" s="4"/>
      <c r="S106" s="22">
        <f t="shared" si="28"/>
        <v>37.758854313758199</v>
      </c>
      <c r="T106" s="22">
        <f t="shared" si="45"/>
        <v>31.06009174749903</v>
      </c>
      <c r="U106" s="3">
        <f t="shared" si="46"/>
        <v>7.6623738070790672</v>
      </c>
      <c r="V106" s="3">
        <f t="shared" si="29"/>
        <v>61.156572254178158</v>
      </c>
      <c r="W106" s="3">
        <f t="shared" si="30"/>
        <v>12.586284771252732</v>
      </c>
      <c r="X106" s="3">
        <f t="shared" si="47"/>
        <v>30.096480506679132</v>
      </c>
      <c r="Y106" s="4"/>
      <c r="Z106" s="3">
        <f t="shared" si="31"/>
        <v>0</v>
      </c>
      <c r="AA106" s="3">
        <f t="shared" si="32"/>
        <v>253.94545259679293</v>
      </c>
      <c r="AB106" s="4"/>
      <c r="AC106" s="3">
        <f t="shared" si="33"/>
        <v>-1.4014816885290735</v>
      </c>
      <c r="AD106" s="3">
        <f t="shared" si="34"/>
        <v>-7.9005864408496542</v>
      </c>
      <c r="AE106" s="3">
        <f t="shared" si="35"/>
        <v>-60.537246604930431</v>
      </c>
      <c r="AF106" s="4"/>
      <c r="AG106" s="3" t="e">
        <f t="shared" si="36"/>
        <v>#NUM!</v>
      </c>
      <c r="AH106" s="3" t="e">
        <f t="shared" si="37"/>
        <v>#NUM!</v>
      </c>
      <c r="AI106" s="3" t="e">
        <f t="shared" si="38"/>
        <v>#NUM!</v>
      </c>
      <c r="AJ106" s="4"/>
      <c r="AK106" s="3">
        <v>0</v>
      </c>
      <c r="AL106" s="3" t="e">
        <f t="shared" si="39"/>
        <v>#NUM!</v>
      </c>
      <c r="AM106" s="3">
        <f t="shared" si="40"/>
        <v>11559.641082616263</v>
      </c>
      <c r="AN106" s="4"/>
      <c r="AO106" s="3">
        <f t="shared" si="41"/>
        <v>11559.641082616263</v>
      </c>
      <c r="AP106" s="3">
        <f t="shared" si="42"/>
        <v>1884220.7257232224</v>
      </c>
      <c r="AQ106" s="3">
        <f t="shared" si="43"/>
        <v>0.13894067203617369</v>
      </c>
      <c r="AR106" s="14">
        <f>'FAE(a_mean)'!AQ106</f>
        <v>0.14394625384757431</v>
      </c>
      <c r="AS106" s="4"/>
      <c r="AT106" s="3">
        <f t="shared" si="44"/>
        <v>0.14553451178126003</v>
      </c>
      <c r="AU106" s="4"/>
      <c r="AX106" s="23"/>
    </row>
    <row r="107" spans="1:50" s="3" customFormat="1">
      <c r="A107" s="3" t="s">
        <v>156</v>
      </c>
      <c r="B107" s="2" t="s">
        <v>23</v>
      </c>
      <c r="C107" s="3" t="s">
        <v>48</v>
      </c>
      <c r="D107" s="2">
        <v>13</v>
      </c>
      <c r="E107" s="4"/>
      <c r="F107" s="2">
        <v>3229.5184036651244</v>
      </c>
      <c r="G107" s="2">
        <v>3029.25</v>
      </c>
      <c r="H107" s="2">
        <v>4476.7955883351151</v>
      </c>
      <c r="I107" s="4"/>
      <c r="J107" s="2">
        <v>154.33756089023743</v>
      </c>
      <c r="K107" s="2">
        <v>162.99993332464018</v>
      </c>
      <c r="L107" s="16">
        <v>152.8637809367012</v>
      </c>
      <c r="M107" s="4"/>
      <c r="N107" s="3">
        <f t="shared" si="25"/>
        <v>1.0661115469720639</v>
      </c>
      <c r="O107" s="4"/>
      <c r="P107" s="3">
        <f t="shared" si="26"/>
        <v>1.0096411324154444</v>
      </c>
      <c r="Q107" s="3">
        <f t="shared" si="27"/>
        <v>1.0330926922701078</v>
      </c>
      <c r="R107" s="4"/>
      <c r="S107" s="22">
        <f t="shared" si="28"/>
        <v>37.758854313758199</v>
      </c>
      <c r="T107" s="22">
        <f t="shared" si="45"/>
        <v>31.06009174749903</v>
      </c>
      <c r="U107" s="3">
        <f t="shared" si="46"/>
        <v>5.6884778620664562</v>
      </c>
      <c r="V107" s="3">
        <f t="shared" si="29"/>
        <v>63.130468199190773</v>
      </c>
      <c r="W107" s="3">
        <f t="shared" si="30"/>
        <v>12.586284771252732</v>
      </c>
      <c r="X107" s="3">
        <f t="shared" si="47"/>
        <v>32.070376451691743</v>
      </c>
      <c r="Y107" s="4"/>
      <c r="Z107" s="3">
        <f t="shared" si="31"/>
        <v>0</v>
      </c>
      <c r="AA107" s="3">
        <f t="shared" si="32"/>
        <v>253.94545259679293</v>
      </c>
      <c r="AB107" s="4"/>
      <c r="AC107" s="3">
        <f t="shared" si="33"/>
        <v>-1.4431418943557739</v>
      </c>
      <c r="AD107" s="3">
        <f t="shared" si="34"/>
        <v>-11.590737544347212</v>
      </c>
      <c r="AE107" s="3">
        <f t="shared" si="35"/>
        <v>-65.933653926041629</v>
      </c>
      <c r="AF107" s="4"/>
      <c r="AG107" s="3" t="e">
        <f t="shared" si="36"/>
        <v>#NUM!</v>
      </c>
      <c r="AH107" s="3" t="e">
        <f t="shared" si="37"/>
        <v>#NUM!</v>
      </c>
      <c r="AI107" s="3" t="e">
        <f t="shared" si="38"/>
        <v>#NUM!</v>
      </c>
      <c r="AJ107" s="4"/>
      <c r="AK107" s="3">
        <v>0</v>
      </c>
      <c r="AL107" s="3" t="e">
        <f t="shared" si="39"/>
        <v>#NUM!</v>
      </c>
      <c r="AM107" s="3">
        <f t="shared" si="40"/>
        <v>12412.725316838107</v>
      </c>
      <c r="AN107" s="4"/>
      <c r="AO107" s="3">
        <f t="shared" si="41"/>
        <v>12412.725316838107</v>
      </c>
      <c r="AP107" s="3">
        <f t="shared" si="42"/>
        <v>2023273.3990216847</v>
      </c>
      <c r="AQ107" s="3">
        <f t="shared" si="43"/>
        <v>0.14919428596407441</v>
      </c>
      <c r="AR107" s="14">
        <f>'FAE(a_mean)'!AQ107</f>
        <v>0.14394625384757431</v>
      </c>
      <c r="AS107" s="4"/>
      <c r="AT107" s="3">
        <f t="shared" si="44"/>
        <v>0.14553451178126003</v>
      </c>
      <c r="AU107" s="4"/>
      <c r="AX107" s="23"/>
    </row>
    <row r="108" spans="1:50" s="3" customFormat="1">
      <c r="A108" s="3" t="s">
        <v>157</v>
      </c>
      <c r="B108" s="2" t="s">
        <v>23</v>
      </c>
      <c r="C108" s="3" t="s">
        <v>48</v>
      </c>
      <c r="D108" s="2">
        <v>14</v>
      </c>
      <c r="E108" s="4"/>
      <c r="F108" s="2">
        <v>3600.9634709360712</v>
      </c>
      <c r="G108" s="2">
        <v>3029.25</v>
      </c>
      <c r="H108" s="2">
        <v>4476.7955883351151</v>
      </c>
      <c r="I108" s="4"/>
      <c r="J108" s="2">
        <v>156.99398322023703</v>
      </c>
      <c r="K108" s="2">
        <v>162.99993332464018</v>
      </c>
      <c r="L108" s="16">
        <v>152.8637809367012</v>
      </c>
      <c r="M108" s="4"/>
      <c r="N108" s="3">
        <f t="shared" si="25"/>
        <v>1.1887310294416344</v>
      </c>
      <c r="O108" s="4"/>
      <c r="P108" s="3">
        <f t="shared" si="26"/>
        <v>1.0270188416001962</v>
      </c>
      <c r="Q108" s="3">
        <f t="shared" si="27"/>
        <v>1.0929730073889072</v>
      </c>
      <c r="R108" s="4"/>
      <c r="S108" s="22">
        <f t="shared" si="28"/>
        <v>37.758854313758199</v>
      </c>
      <c r="T108" s="22">
        <f t="shared" si="45"/>
        <v>31.06009174749903</v>
      </c>
      <c r="U108" s="3">
        <f t="shared" si="46"/>
        <v>3.8943647536843073</v>
      </c>
      <c r="V108" s="3">
        <f t="shared" si="29"/>
        <v>64.924581307572922</v>
      </c>
      <c r="W108" s="3">
        <f t="shared" si="30"/>
        <v>12.586284771252732</v>
      </c>
      <c r="X108" s="3">
        <f t="shared" si="47"/>
        <v>33.864489560073892</v>
      </c>
      <c r="Y108" s="4"/>
      <c r="Z108" s="3">
        <f t="shared" si="31"/>
        <v>0</v>
      </c>
      <c r="AA108" s="3">
        <f t="shared" si="32"/>
        <v>253.94545259679293</v>
      </c>
      <c r="AB108" s="4"/>
      <c r="AC108" s="3">
        <f t="shared" si="33"/>
        <v>-1.478810074707624</v>
      </c>
      <c r="AD108" s="3">
        <f t="shared" si="34"/>
        <v>-18.190015540863257</v>
      </c>
      <c r="AE108" s="3">
        <f t="shared" si="35"/>
        <v>-70.838555391307665</v>
      </c>
      <c r="AF108" s="4"/>
      <c r="AG108" s="3" t="e">
        <f t="shared" si="36"/>
        <v>#NUM!</v>
      </c>
      <c r="AH108" s="3" t="e">
        <f t="shared" si="37"/>
        <v>#NUM!</v>
      </c>
      <c r="AI108" s="3" t="e">
        <f t="shared" si="38"/>
        <v>#NUM!</v>
      </c>
      <c r="AJ108" s="4"/>
      <c r="AK108" s="3">
        <v>0</v>
      </c>
      <c r="AL108" s="3" t="e">
        <f t="shared" si="39"/>
        <v>#NUM!</v>
      </c>
      <c r="AM108" s="3">
        <f t="shared" si="40"/>
        <v>13188.110468744775</v>
      </c>
      <c r="AN108" s="4"/>
      <c r="AO108" s="3">
        <f t="shared" si="41"/>
        <v>13188.110468744775</v>
      </c>
      <c r="AP108" s="3">
        <f t="shared" si="42"/>
        <v>2149661.1270833877</v>
      </c>
      <c r="AQ108" s="3">
        <f t="shared" si="43"/>
        <v>0.15851399868896124</v>
      </c>
      <c r="AR108" s="14">
        <f>'FAE(a_mean)'!AQ108</f>
        <v>0.14394625384757431</v>
      </c>
      <c r="AS108" s="4"/>
      <c r="AT108" s="3">
        <f t="shared" si="44"/>
        <v>0.14553451178126003</v>
      </c>
      <c r="AU108" s="4"/>
      <c r="AX108" s="23"/>
    </row>
    <row r="109" spans="1:50" s="3" customFormat="1">
      <c r="A109" s="3" t="s">
        <v>158</v>
      </c>
      <c r="B109" s="2" t="s">
        <v>23</v>
      </c>
      <c r="C109" s="3" t="s">
        <v>48</v>
      </c>
      <c r="D109" s="2">
        <v>15</v>
      </c>
      <c r="E109" s="4"/>
      <c r="F109" s="2">
        <v>4014.8835909784666</v>
      </c>
      <c r="G109" s="2">
        <v>3029.25</v>
      </c>
      <c r="H109" s="2">
        <v>4476.7955883351151</v>
      </c>
      <c r="I109" s="4"/>
      <c r="J109" s="2">
        <v>159.86738468344365</v>
      </c>
      <c r="K109" s="2">
        <v>162.99993332464018</v>
      </c>
      <c r="L109" s="16">
        <v>152.8637809367012</v>
      </c>
      <c r="M109" s="4"/>
      <c r="N109" s="3">
        <f t="shared" si="25"/>
        <v>1.3253721518456603</v>
      </c>
      <c r="O109" s="4"/>
      <c r="P109" s="3">
        <f t="shared" si="26"/>
        <v>1.045815978800384</v>
      </c>
      <c r="Q109" s="3">
        <f t="shared" si="27"/>
        <v>1.1577843550314042</v>
      </c>
      <c r="R109" s="4"/>
      <c r="S109" s="22">
        <f t="shared" si="28"/>
        <v>37.758854313758199</v>
      </c>
      <c r="T109" s="22">
        <f t="shared" si="45"/>
        <v>31.06009174749903</v>
      </c>
      <c r="U109" s="3">
        <f t="shared" si="46"/>
        <v>2.0009831880134286</v>
      </c>
      <c r="V109" s="3">
        <f t="shared" si="29"/>
        <v>66.8179628732438</v>
      </c>
      <c r="W109" s="3">
        <f t="shared" si="30"/>
        <v>12.586284771252732</v>
      </c>
      <c r="X109" s="3">
        <f t="shared" si="47"/>
        <v>35.757871125744771</v>
      </c>
      <c r="Y109" s="4"/>
      <c r="Z109" s="3">
        <f t="shared" si="31"/>
        <v>0</v>
      </c>
      <c r="AA109" s="3">
        <f t="shared" si="32"/>
        <v>253.94545259679293</v>
      </c>
      <c r="AB109" s="4"/>
      <c r="AC109" s="3">
        <f t="shared" si="33"/>
        <v>-1.5143744396769416</v>
      </c>
      <c r="AD109" s="3">
        <f t="shared" si="34"/>
        <v>-37.988747731301615</v>
      </c>
      <c r="AE109" s="3">
        <f t="shared" si="35"/>
        <v>-76.014845544017803</v>
      </c>
      <c r="AF109" s="4"/>
      <c r="AG109" s="3" t="e">
        <f t="shared" si="36"/>
        <v>#NUM!</v>
      </c>
      <c r="AH109" s="3" t="e">
        <f t="shared" si="37"/>
        <v>#NUM!</v>
      </c>
      <c r="AI109" s="3" t="e">
        <f t="shared" si="38"/>
        <v>#NUM!</v>
      </c>
      <c r="AJ109" s="4"/>
      <c r="AK109" s="3">
        <v>0</v>
      </c>
      <c r="AL109" s="3" t="e">
        <f t="shared" si="39"/>
        <v>#NUM!</v>
      </c>
      <c r="AM109" s="3">
        <f t="shared" si="40"/>
        <v>14006.397758468029</v>
      </c>
      <c r="AN109" s="4"/>
      <c r="AO109" s="3">
        <f t="shared" si="41"/>
        <v>14006.397758468029</v>
      </c>
      <c r="AP109" s="3">
        <f t="shared" si="42"/>
        <v>2283041.9007486785</v>
      </c>
      <c r="AQ109" s="3">
        <f t="shared" si="43"/>
        <v>0.16834937204876074</v>
      </c>
      <c r="AR109" s="14">
        <f>'FAE(a_mean)'!AQ109</f>
        <v>0.14394625384757431</v>
      </c>
      <c r="AS109" s="4"/>
      <c r="AT109" s="3">
        <f t="shared" si="44"/>
        <v>0.14553451178126003</v>
      </c>
      <c r="AU109" s="4"/>
      <c r="AX109" s="23"/>
    </row>
    <row r="110" spans="1:50" s="3" customFormat="1">
      <c r="A110" s="3" t="s">
        <v>159</v>
      </c>
      <c r="B110" s="2" t="s">
        <v>23</v>
      </c>
      <c r="C110" s="3" t="s">
        <v>48</v>
      </c>
      <c r="D110" s="2">
        <v>16</v>
      </c>
      <c r="E110" s="4"/>
      <c r="F110" s="2">
        <v>4476.7955883351151</v>
      </c>
      <c r="G110" s="2">
        <v>3029.25</v>
      </c>
      <c r="H110" s="2">
        <v>4476.7955883351151</v>
      </c>
      <c r="I110" s="4"/>
      <c r="J110" s="2">
        <v>162.99993332464018</v>
      </c>
      <c r="K110" s="2">
        <v>162.99993332464018</v>
      </c>
      <c r="L110" s="16">
        <v>152.8637809367012</v>
      </c>
      <c r="M110" s="4"/>
      <c r="N110" s="3">
        <f t="shared" si="25"/>
        <v>1.4778560991450409</v>
      </c>
      <c r="O110" s="4"/>
      <c r="P110" s="3">
        <f t="shared" si="26"/>
        <v>1.0663083977501264</v>
      </c>
      <c r="Q110" s="3">
        <f t="shared" si="27"/>
        <v>1.2281876743479119</v>
      </c>
      <c r="R110" s="4"/>
      <c r="S110" s="22">
        <f t="shared" si="28"/>
        <v>37.758854313758199</v>
      </c>
      <c r="T110" s="22">
        <f t="shared" si="45"/>
        <v>31.06009174749903</v>
      </c>
      <c r="U110" s="3">
        <f t="shared" si="46"/>
        <v>0</v>
      </c>
      <c r="V110" s="3">
        <f t="shared" si="29"/>
        <v>68.818946061257236</v>
      </c>
      <c r="W110" s="3">
        <f t="shared" si="30"/>
        <v>12.586284771252732</v>
      </c>
      <c r="X110" s="3">
        <f t="shared" si="47"/>
        <v>37.758854313758199</v>
      </c>
      <c r="Y110" s="4"/>
      <c r="Z110" s="3">
        <f t="shared" si="31"/>
        <v>0</v>
      </c>
      <c r="AA110" s="3">
        <f t="shared" si="32"/>
        <v>253.94545259679293</v>
      </c>
      <c r="AB110" s="4"/>
      <c r="AC110" s="3">
        <f t="shared" si="33"/>
        <v>-1.5498330322950045</v>
      </c>
      <c r="AD110" s="3" t="e">
        <f t="shared" si="34"/>
        <v>#DIV/0!</v>
      </c>
      <c r="AE110" s="3">
        <f t="shared" si="35"/>
        <v>-81.485306310959174</v>
      </c>
      <c r="AF110" s="4"/>
      <c r="AG110" s="3" t="e">
        <f t="shared" si="36"/>
        <v>#NUM!</v>
      </c>
      <c r="AH110" s="3" t="e">
        <f t="shared" si="37"/>
        <v>#DIV/0!</v>
      </c>
      <c r="AI110" s="3" t="e">
        <f t="shared" si="38"/>
        <v>#NUM!</v>
      </c>
      <c r="AJ110" s="4"/>
      <c r="AK110" s="3">
        <v>0</v>
      </c>
      <c r="AL110" s="3" t="e">
        <f t="shared" si="39"/>
        <v>#NUM!</v>
      </c>
      <c r="AM110" s="3">
        <f t="shared" si="40"/>
        <v>14871.188638124213</v>
      </c>
      <c r="AN110" s="4"/>
      <c r="AO110" s="3">
        <f t="shared" si="41"/>
        <v>14871.188638124213</v>
      </c>
      <c r="AP110" s="3">
        <f t="shared" si="42"/>
        <v>2424002.7564723934</v>
      </c>
      <c r="AQ110" s="3">
        <f t="shared" si="43"/>
        <v>0.17874369356198455</v>
      </c>
      <c r="AR110" s="14">
        <f>'FAE(a_mean)'!AQ110</f>
        <v>0.14394625384757431</v>
      </c>
      <c r="AS110" s="4"/>
      <c r="AT110" s="3">
        <f t="shared" si="44"/>
        <v>0.14553451178126003</v>
      </c>
      <c r="AU110" s="4"/>
      <c r="AX110" s="23"/>
    </row>
    <row r="111" spans="1:50">
      <c r="A111" s="7" t="s">
        <v>160</v>
      </c>
      <c r="B111" s="8" t="s">
        <v>24</v>
      </c>
      <c r="C111" s="7" t="s">
        <v>48</v>
      </c>
      <c r="D111" s="8">
        <v>1</v>
      </c>
      <c r="E111" s="4"/>
      <c r="F111" s="8">
        <v>67.719026859224329</v>
      </c>
      <c r="G111" s="8">
        <v>15988.999999999998</v>
      </c>
      <c r="H111" s="8">
        <v>4902.8201557618859</v>
      </c>
      <c r="I111" s="4"/>
      <c r="J111" s="8">
        <v>83.487774609116769</v>
      </c>
      <c r="K111" s="8">
        <v>154</v>
      </c>
      <c r="L111" s="17">
        <v>199.58064620726697</v>
      </c>
      <c r="M111" s="4"/>
      <c r="N111" s="7">
        <f t="shared" si="25"/>
        <v>4.2353509825019909E-3</v>
      </c>
      <c r="O111" s="4"/>
      <c r="P111" s="7">
        <f t="shared" si="26"/>
        <v>0.41831598501997874</v>
      </c>
      <c r="Q111" s="7">
        <f t="shared" si="27"/>
        <v>0.25254273156423279</v>
      </c>
      <c r="R111" s="4"/>
      <c r="S111" s="12">
        <f t="shared" si="28"/>
        <v>39.514651623388986</v>
      </c>
      <c r="T111" s="12">
        <f t="shared" si="45"/>
        <v>71.358518878691058</v>
      </c>
      <c r="U111" s="7">
        <f t="shared" si="46"/>
        <v>34.870669596782157</v>
      </c>
      <c r="V111" s="7">
        <f t="shared" si="29"/>
        <v>76.002500905297879</v>
      </c>
      <c r="W111" s="7">
        <f t="shared" si="30"/>
        <v>13.171550541129662</v>
      </c>
      <c r="X111" s="7">
        <f t="shared" si="47"/>
        <v>4.6439820266068255</v>
      </c>
      <c r="Y111" s="4"/>
      <c r="Z111" s="7">
        <f t="shared" si="31"/>
        <v>0</v>
      </c>
      <c r="AA111" s="7">
        <f t="shared" si="32"/>
        <v>0</v>
      </c>
      <c r="AB111" s="4"/>
      <c r="AC111" s="7">
        <f t="shared" si="33"/>
        <v>-1.3121888120265763</v>
      </c>
      <c r="AD111" s="7">
        <f t="shared" si="34"/>
        <v>-2.1045345885323736</v>
      </c>
      <c r="AE111" s="7">
        <f t="shared" si="35"/>
        <v>-73.38653029171229</v>
      </c>
      <c r="AF111" s="4"/>
      <c r="AG111" s="7" t="e">
        <f t="shared" si="36"/>
        <v>#NUM!</v>
      </c>
      <c r="AH111" s="7" t="e">
        <f t="shared" si="37"/>
        <v>#NUM!</v>
      </c>
      <c r="AI111" s="7" t="e">
        <f t="shared" si="38"/>
        <v>#NUM!</v>
      </c>
      <c r="AJ111" s="4"/>
      <c r="AK111" s="7">
        <v>0</v>
      </c>
      <c r="AL111" s="7" t="e">
        <f t="shared" si="39"/>
        <v>#NUM!</v>
      </c>
      <c r="AM111" s="7">
        <f t="shared" si="40"/>
        <v>14319.707953598034</v>
      </c>
      <c r="AN111" s="4"/>
      <c r="AO111" s="7">
        <f t="shared" si="41"/>
        <v>14319.707953598034</v>
      </c>
      <c r="AP111" s="7">
        <f t="shared" si="42"/>
        <v>2205235.024854097</v>
      </c>
      <c r="AQ111" s="7">
        <f t="shared" si="43"/>
        <v>2.8131158405528496E-2</v>
      </c>
      <c r="AR111" s="15">
        <f>'FAE(a_mean)'!AQ111</f>
        <v>0.11938686691315803</v>
      </c>
      <c r="AS111" s="4"/>
      <c r="AT111" s="7">
        <f t="shared" si="44"/>
        <v>0.12749334880417584</v>
      </c>
      <c r="AU111" s="4"/>
      <c r="AX111" s="21"/>
    </row>
    <row r="112" spans="1:50">
      <c r="A112" s="7" t="s">
        <v>161</v>
      </c>
      <c r="B112" s="8" t="s">
        <v>24</v>
      </c>
      <c r="C112" s="7" t="s">
        <v>48</v>
      </c>
      <c r="D112" s="8">
        <v>2</v>
      </c>
      <c r="E112" s="4"/>
      <c r="F112" s="8">
        <v>193.97933228122162</v>
      </c>
      <c r="G112" s="8">
        <v>15988.999999999998</v>
      </c>
      <c r="H112" s="8">
        <v>4902.8201557618859</v>
      </c>
      <c r="I112" s="4"/>
      <c r="J112" s="8">
        <v>98.30420272182451</v>
      </c>
      <c r="K112" s="8">
        <v>154</v>
      </c>
      <c r="L112" s="17">
        <v>199.58064620726697</v>
      </c>
      <c r="M112" s="4"/>
      <c r="N112" s="7">
        <f t="shared" si="25"/>
        <v>1.213204905129912E-2</v>
      </c>
      <c r="O112" s="4"/>
      <c r="P112" s="7">
        <f t="shared" si="26"/>
        <v>0.49255378509865322</v>
      </c>
      <c r="Q112" s="7">
        <f t="shared" si="27"/>
        <v>0.28609784698687979</v>
      </c>
      <c r="R112" s="4"/>
      <c r="S112" s="12">
        <f t="shared" si="28"/>
        <v>39.514651623388986</v>
      </c>
      <c r="T112" s="12">
        <f t="shared" si="45"/>
        <v>71.358518878691058</v>
      </c>
      <c r="U112" s="7">
        <f t="shared" si="46"/>
        <v>31.654826090057995</v>
      </c>
      <c r="V112" s="7">
        <f t="shared" si="29"/>
        <v>79.218344412022049</v>
      </c>
      <c r="W112" s="7">
        <f t="shared" si="30"/>
        <v>13.171550541129662</v>
      </c>
      <c r="X112" s="7">
        <f t="shared" si="47"/>
        <v>7.8598255333309908</v>
      </c>
      <c r="Y112" s="4"/>
      <c r="Z112" s="7">
        <f t="shared" si="31"/>
        <v>0</v>
      </c>
      <c r="AA112" s="7">
        <f t="shared" si="32"/>
        <v>0</v>
      </c>
      <c r="AB112" s="4"/>
      <c r="AC112" s="7">
        <f t="shared" si="33"/>
        <v>-1.4297763257203686</v>
      </c>
      <c r="AD112" s="7">
        <f t="shared" si="34"/>
        <v>-2.7459134374493415</v>
      </c>
      <c r="AE112" s="7">
        <f t="shared" si="35"/>
        <v>-86.921412320812252</v>
      </c>
      <c r="AF112" s="4"/>
      <c r="AG112" s="7" t="e">
        <f t="shared" si="36"/>
        <v>#NUM!</v>
      </c>
      <c r="AH112" s="7" t="e">
        <f t="shared" si="37"/>
        <v>#NUM!</v>
      </c>
      <c r="AI112" s="7" t="e">
        <f t="shared" si="38"/>
        <v>#NUM!</v>
      </c>
      <c r="AJ112" s="4"/>
      <c r="AK112" s="7">
        <v>0</v>
      </c>
      <c r="AL112" s="7" t="e">
        <f t="shared" si="39"/>
        <v>#NUM!</v>
      </c>
      <c r="AM112" s="7">
        <f t="shared" si="40"/>
        <v>16558.846760492375</v>
      </c>
      <c r="AN112" s="4"/>
      <c r="AO112" s="7">
        <f t="shared" si="41"/>
        <v>16558.846760492375</v>
      </c>
      <c r="AP112" s="7">
        <f t="shared" si="42"/>
        <v>2550062.4011158259</v>
      </c>
      <c r="AQ112" s="7">
        <f t="shared" si="43"/>
        <v>3.2529960997929402E-2</v>
      </c>
      <c r="AR112" s="15">
        <f>'FAE(a_mean)'!AQ112</f>
        <v>0.11938686691315803</v>
      </c>
      <c r="AS112" s="4"/>
      <c r="AT112" s="7">
        <f t="shared" si="44"/>
        <v>0.12749334880417584</v>
      </c>
      <c r="AU112" s="4"/>
      <c r="AX112" s="21"/>
    </row>
    <row r="113" spans="1:50">
      <c r="A113" s="7" t="s">
        <v>162</v>
      </c>
      <c r="B113" s="8" t="s">
        <v>24</v>
      </c>
      <c r="C113" s="7" t="s">
        <v>48</v>
      </c>
      <c r="D113" s="8">
        <v>3</v>
      </c>
      <c r="E113" s="4"/>
      <c r="F113" s="8">
        <v>346.66630724557564</v>
      </c>
      <c r="G113" s="8">
        <v>15988.999999999998</v>
      </c>
      <c r="H113" s="8">
        <v>4902.8201557618859</v>
      </c>
      <c r="I113" s="4"/>
      <c r="J113" s="8">
        <v>107.1460555281114</v>
      </c>
      <c r="K113" s="8">
        <v>154</v>
      </c>
      <c r="L113" s="17">
        <v>199.58064620726697</v>
      </c>
      <c r="M113" s="4"/>
      <c r="N113" s="7">
        <f t="shared" si="25"/>
        <v>2.1681550268658183E-2</v>
      </c>
      <c r="O113" s="4"/>
      <c r="P113" s="7">
        <f t="shared" si="26"/>
        <v>0.53685594051458729</v>
      </c>
      <c r="Q113" s="7">
        <f t="shared" si="27"/>
        <v>0.311879334544445</v>
      </c>
      <c r="R113" s="4"/>
      <c r="S113" s="12">
        <f t="shared" si="28"/>
        <v>39.514651623388986</v>
      </c>
      <c r="T113" s="12">
        <f t="shared" si="45"/>
        <v>71.358518878691058</v>
      </c>
      <c r="U113" s="7">
        <f t="shared" si="46"/>
        <v>29.007354989036017</v>
      </c>
      <c r="V113" s="7">
        <f t="shared" si="29"/>
        <v>81.865815513044026</v>
      </c>
      <c r="W113" s="7">
        <f t="shared" si="30"/>
        <v>13.171550541129662</v>
      </c>
      <c r="X113" s="7">
        <f t="shared" si="47"/>
        <v>10.507296634352969</v>
      </c>
      <c r="Y113" s="4"/>
      <c r="Z113" s="7">
        <f t="shared" si="31"/>
        <v>0</v>
      </c>
      <c r="AA113" s="7">
        <f t="shared" si="32"/>
        <v>0</v>
      </c>
      <c r="AB113" s="4"/>
      <c r="AC113" s="7">
        <f t="shared" si="33"/>
        <v>-1.5196479974372192</v>
      </c>
      <c r="AD113" s="7">
        <f t="shared" si="34"/>
        <v>-3.3806640266845562</v>
      </c>
      <c r="AE113" s="7">
        <f t="shared" si="35"/>
        <v>-98.064121520702855</v>
      </c>
      <c r="AF113" s="4"/>
      <c r="AG113" s="7" t="e">
        <f t="shared" si="36"/>
        <v>#NUM!</v>
      </c>
      <c r="AH113" s="7" t="e">
        <f t="shared" si="37"/>
        <v>#NUM!</v>
      </c>
      <c r="AI113" s="7" t="e">
        <f t="shared" si="38"/>
        <v>#NUM!</v>
      </c>
      <c r="AJ113" s="4"/>
      <c r="AK113" s="7">
        <v>0</v>
      </c>
      <c r="AL113" s="7" t="e">
        <f t="shared" si="39"/>
        <v>#NUM!</v>
      </c>
      <c r="AM113" s="7">
        <f t="shared" si="40"/>
        <v>18402.237233329233</v>
      </c>
      <c r="AN113" s="4"/>
      <c r="AO113" s="7">
        <f t="shared" si="41"/>
        <v>18402.237233329233</v>
      </c>
      <c r="AP113" s="7">
        <f t="shared" si="42"/>
        <v>2833944.5339327022</v>
      </c>
      <c r="AQ113" s="7">
        <f t="shared" si="43"/>
        <v>3.6151313441893596E-2</v>
      </c>
      <c r="AR113" s="15">
        <f>'FAE(a_mean)'!AQ113</f>
        <v>0.11938686691315803</v>
      </c>
      <c r="AS113" s="4"/>
      <c r="AT113" s="7">
        <f t="shared" si="44"/>
        <v>0.12749334880417584</v>
      </c>
      <c r="AU113" s="4"/>
      <c r="AX113" s="21"/>
    </row>
    <row r="114" spans="1:50">
      <c r="A114" s="7" t="s">
        <v>163</v>
      </c>
      <c r="B114" s="8" t="s">
        <v>24</v>
      </c>
      <c r="C114" s="7" t="s">
        <v>48</v>
      </c>
      <c r="D114" s="8">
        <v>4</v>
      </c>
      <c r="E114" s="4"/>
      <c r="F114" s="8">
        <v>545.65460790061934</v>
      </c>
      <c r="G114" s="8">
        <v>15988.999999999998</v>
      </c>
      <c r="H114" s="8">
        <v>4902.8201557618859</v>
      </c>
      <c r="I114" s="4"/>
      <c r="J114" s="8">
        <v>114.12006675828763</v>
      </c>
      <c r="K114" s="8">
        <v>154</v>
      </c>
      <c r="L114" s="17">
        <v>199.58064620726697</v>
      </c>
      <c r="M114" s="4"/>
      <c r="N114" s="7">
        <f t="shared" si="25"/>
        <v>3.4126875220502811E-2</v>
      </c>
      <c r="O114" s="4"/>
      <c r="P114" s="7">
        <f t="shared" si="26"/>
        <v>0.57179926474319831</v>
      </c>
      <c r="Q114" s="7">
        <f t="shared" si="27"/>
        <v>0.33711577864088976</v>
      </c>
      <c r="R114" s="4"/>
      <c r="S114" s="12">
        <f t="shared" si="28"/>
        <v>39.514651623388986</v>
      </c>
      <c r="T114" s="12">
        <f t="shared" si="45"/>
        <v>71.358518878691058</v>
      </c>
      <c r="U114" s="7">
        <f t="shared" si="46"/>
        <v>26.332263644172471</v>
      </c>
      <c r="V114" s="7">
        <f t="shared" si="29"/>
        <v>84.540906857907572</v>
      </c>
      <c r="W114" s="7">
        <f t="shared" si="30"/>
        <v>13.171550541129662</v>
      </c>
      <c r="X114" s="7">
        <f t="shared" si="47"/>
        <v>13.182387979216516</v>
      </c>
      <c r="Y114" s="4"/>
      <c r="Z114" s="7">
        <f t="shared" si="31"/>
        <v>0</v>
      </c>
      <c r="AA114" s="7">
        <f t="shared" si="32"/>
        <v>0</v>
      </c>
      <c r="AB114" s="4"/>
      <c r="AC114" s="7">
        <f t="shared" si="33"/>
        <v>-1.6047400633596094</v>
      </c>
      <c r="AD114" s="7">
        <f t="shared" si="34"/>
        <v>-4.1516779803916375</v>
      </c>
      <c r="AE114" s="7">
        <f t="shared" si="35"/>
        <v>-109.32307914537812</v>
      </c>
      <c r="AF114" s="4"/>
      <c r="AG114" s="7" t="e">
        <f t="shared" si="36"/>
        <v>#NUM!</v>
      </c>
      <c r="AH114" s="7" t="e">
        <f t="shared" si="37"/>
        <v>#NUM!</v>
      </c>
      <c r="AI114" s="7" t="e">
        <f t="shared" si="38"/>
        <v>#NUM!</v>
      </c>
      <c r="AJ114" s="4"/>
      <c r="AK114" s="7">
        <v>0</v>
      </c>
      <c r="AL114" s="7" t="e">
        <f t="shared" si="39"/>
        <v>#NUM!</v>
      </c>
      <c r="AM114" s="7">
        <f t="shared" si="40"/>
        <v>20264.859226515957</v>
      </c>
      <c r="AN114" s="4"/>
      <c r="AO114" s="7">
        <f t="shared" si="41"/>
        <v>20264.859226515957</v>
      </c>
      <c r="AP114" s="7">
        <f t="shared" si="42"/>
        <v>3120788.3208834575</v>
      </c>
      <c r="AQ114" s="7">
        <f t="shared" si="43"/>
        <v>3.9810446331317591E-2</v>
      </c>
      <c r="AR114" s="15">
        <f>'FAE(a_mean)'!AQ114</f>
        <v>0.11938686691315803</v>
      </c>
      <c r="AS114" s="4"/>
      <c r="AT114" s="7">
        <f t="shared" si="44"/>
        <v>0.12749334880417584</v>
      </c>
      <c r="AU114" s="4"/>
      <c r="AX114" s="21"/>
    </row>
    <row r="115" spans="1:50">
      <c r="A115" s="7" t="s">
        <v>164</v>
      </c>
      <c r="B115" s="8" t="s">
        <v>24</v>
      </c>
      <c r="C115" s="7" t="s">
        <v>48</v>
      </c>
      <c r="D115" s="8">
        <v>5</v>
      </c>
      <c r="E115" s="4"/>
      <c r="F115" s="8">
        <v>756.41595921541182</v>
      </c>
      <c r="G115" s="8">
        <v>15988.999999999998</v>
      </c>
      <c r="H115" s="8">
        <v>4902.8201557618859</v>
      </c>
      <c r="I115" s="4"/>
      <c r="J115" s="8">
        <v>119.15944351063278</v>
      </c>
      <c r="K115" s="8">
        <v>154</v>
      </c>
      <c r="L115" s="17">
        <v>199.58064620726697</v>
      </c>
      <c r="M115" s="4"/>
      <c r="N115" s="7">
        <f t="shared" si="25"/>
        <v>4.7308522059879413E-2</v>
      </c>
      <c r="O115" s="4"/>
      <c r="P115" s="7">
        <f t="shared" si="26"/>
        <v>0.59704909155812746</v>
      </c>
      <c r="Q115" s="7">
        <f t="shared" si="27"/>
        <v>0.35889671990007516</v>
      </c>
      <c r="R115" s="4"/>
      <c r="S115" s="12">
        <f t="shared" si="28"/>
        <v>39.514651623388986</v>
      </c>
      <c r="T115" s="12">
        <f t="shared" si="45"/>
        <v>71.358518878691058</v>
      </c>
      <c r="U115" s="7">
        <f t="shared" si="46"/>
        <v>23.993801057202162</v>
      </c>
      <c r="V115" s="7">
        <f t="shared" si="29"/>
        <v>86.879369444877881</v>
      </c>
      <c r="W115" s="7">
        <f t="shared" si="30"/>
        <v>13.171550541129662</v>
      </c>
      <c r="X115" s="7">
        <f t="shared" si="47"/>
        <v>15.520850566186823</v>
      </c>
      <c r="Y115" s="4"/>
      <c r="Z115" s="7">
        <f t="shared" si="31"/>
        <v>0</v>
      </c>
      <c r="AA115" s="7">
        <f t="shared" si="32"/>
        <v>0</v>
      </c>
      <c r="AB115" s="4"/>
      <c r="AC115" s="7">
        <f t="shared" si="33"/>
        <v>-1.6748317982907801</v>
      </c>
      <c r="AD115" s="7">
        <f t="shared" si="34"/>
        <v>-4.9665006888812639</v>
      </c>
      <c r="AE115" s="7">
        <f t="shared" si="35"/>
        <v>-119.16522947947452</v>
      </c>
      <c r="AF115" s="4"/>
      <c r="AG115" s="7" t="e">
        <f t="shared" si="36"/>
        <v>#NUM!</v>
      </c>
      <c r="AH115" s="7" t="e">
        <f t="shared" si="37"/>
        <v>#NUM!</v>
      </c>
      <c r="AI115" s="7" t="e">
        <f t="shared" si="38"/>
        <v>#NUM!</v>
      </c>
      <c r="AJ115" s="4"/>
      <c r="AK115" s="7">
        <v>0</v>
      </c>
      <c r="AL115" s="7" t="e">
        <f t="shared" si="39"/>
        <v>#NUM!</v>
      </c>
      <c r="AM115" s="7">
        <f t="shared" si="40"/>
        <v>21893.092166336333</v>
      </c>
      <c r="AN115" s="4"/>
      <c r="AO115" s="7">
        <f t="shared" si="41"/>
        <v>21893.092166336333</v>
      </c>
      <c r="AP115" s="7">
        <f t="shared" si="42"/>
        <v>3371536.1936157951</v>
      </c>
      <c r="AQ115" s="7">
        <f t="shared" si="43"/>
        <v>4.3009120417382127E-2</v>
      </c>
      <c r="AR115" s="15">
        <f>'FAE(a_mean)'!AQ115</f>
        <v>0.11938686691315803</v>
      </c>
      <c r="AS115" s="4"/>
      <c r="AT115" s="7">
        <f t="shared" si="44"/>
        <v>0.12749334880417584</v>
      </c>
      <c r="AU115" s="4"/>
      <c r="AX115" s="21"/>
    </row>
    <row r="116" spans="1:50">
      <c r="A116" s="7" t="s">
        <v>165</v>
      </c>
      <c r="B116" s="8" t="s">
        <v>24</v>
      </c>
      <c r="C116" s="7" t="s">
        <v>48</v>
      </c>
      <c r="D116" s="8">
        <v>6</v>
      </c>
      <c r="E116" s="4"/>
      <c r="F116" s="8">
        <v>993.01631938223306</v>
      </c>
      <c r="G116" s="8">
        <v>15988.999999999998</v>
      </c>
      <c r="H116" s="8">
        <v>4902.8201557618859</v>
      </c>
      <c r="I116" s="4"/>
      <c r="J116" s="8">
        <v>123.39932392837983</v>
      </c>
      <c r="K116" s="8">
        <v>154</v>
      </c>
      <c r="L116" s="17">
        <v>199.58064620726697</v>
      </c>
      <c r="M116" s="4"/>
      <c r="N116" s="7">
        <f t="shared" si="25"/>
        <v>6.2106217986255124E-2</v>
      </c>
      <c r="O116" s="4"/>
      <c r="P116" s="7">
        <f t="shared" si="26"/>
        <v>0.61829303729294527</v>
      </c>
      <c r="Q116" s="7">
        <f t="shared" si="27"/>
        <v>0.37992667710486555</v>
      </c>
      <c r="R116" s="4"/>
      <c r="S116" s="12">
        <f t="shared" si="28"/>
        <v>39.514651623388986</v>
      </c>
      <c r="T116" s="12">
        <f t="shared" si="45"/>
        <v>71.358518878691058</v>
      </c>
      <c r="U116" s="7">
        <f t="shared" si="46"/>
        <v>21.731310107463226</v>
      </c>
      <c r="V116" s="7">
        <f t="shared" si="29"/>
        <v>89.141860394616813</v>
      </c>
      <c r="W116" s="7">
        <f t="shared" si="30"/>
        <v>13.171550541129662</v>
      </c>
      <c r="X116" s="7">
        <f t="shared" si="47"/>
        <v>17.783341515925759</v>
      </c>
      <c r="Y116" s="4"/>
      <c r="Z116" s="7">
        <f t="shared" si="31"/>
        <v>0</v>
      </c>
      <c r="AA116" s="7">
        <f t="shared" si="32"/>
        <v>0</v>
      </c>
      <c r="AB116" s="4"/>
      <c r="AC116" s="7">
        <f t="shared" si="33"/>
        <v>-1.739146230970162</v>
      </c>
      <c r="AD116" s="7">
        <f t="shared" si="34"/>
        <v>-5.9217612195645497</v>
      </c>
      <c r="AE116" s="7">
        <f t="shared" si="35"/>
        <v>-128.68762944470686</v>
      </c>
      <c r="AF116" s="4"/>
      <c r="AG116" s="7" t="e">
        <f t="shared" si="36"/>
        <v>#NUM!</v>
      </c>
      <c r="AH116" s="7" t="e">
        <f t="shared" si="37"/>
        <v>#NUM!</v>
      </c>
      <c r="AI116" s="7" t="e">
        <f t="shared" si="38"/>
        <v>#NUM!</v>
      </c>
      <c r="AJ116" s="4"/>
      <c r="AK116" s="7">
        <v>0</v>
      </c>
      <c r="AL116" s="7" t="e">
        <f t="shared" si="39"/>
        <v>#NUM!</v>
      </c>
      <c r="AM116" s="7">
        <f t="shared" si="40"/>
        <v>23468.427307867591</v>
      </c>
      <c r="AN116" s="4"/>
      <c r="AO116" s="7">
        <f t="shared" si="41"/>
        <v>23468.427307867591</v>
      </c>
      <c r="AP116" s="7">
        <f t="shared" si="42"/>
        <v>3614137.8054116089</v>
      </c>
      <c r="AQ116" s="7">
        <f t="shared" si="43"/>
        <v>4.610387643837182E-2</v>
      </c>
      <c r="AR116" s="15">
        <f>'FAE(a_mean)'!AQ116</f>
        <v>0.11938686691315803</v>
      </c>
      <c r="AS116" s="4"/>
      <c r="AT116" s="7">
        <f t="shared" si="44"/>
        <v>0.12749334880417584</v>
      </c>
      <c r="AU116" s="4"/>
      <c r="AX116" s="21"/>
    </row>
    <row r="117" spans="1:50">
      <c r="A117" s="7" t="s">
        <v>166</v>
      </c>
      <c r="B117" s="8" t="s">
        <v>24</v>
      </c>
      <c r="C117" s="7" t="s">
        <v>48</v>
      </c>
      <c r="D117" s="8">
        <v>7</v>
      </c>
      <c r="E117" s="4"/>
      <c r="F117" s="8">
        <v>1257.2666178845946</v>
      </c>
      <c r="G117" s="8">
        <v>15988.999999999998</v>
      </c>
      <c r="H117" s="8">
        <v>4902.8201557618859</v>
      </c>
      <c r="I117" s="4"/>
      <c r="J117" s="8">
        <v>127.14349735668738</v>
      </c>
      <c r="K117" s="8">
        <v>154</v>
      </c>
      <c r="L117" s="17">
        <v>199.58064620726697</v>
      </c>
      <c r="M117" s="4"/>
      <c r="N117" s="7">
        <f t="shared" si="25"/>
        <v>7.863322395925916E-2</v>
      </c>
      <c r="O117" s="4"/>
      <c r="P117" s="7">
        <f t="shared" si="26"/>
        <v>0.63705324024578658</v>
      </c>
      <c r="Q117" s="7">
        <f t="shared" si="27"/>
        <v>0.40070463344460661</v>
      </c>
      <c r="R117" s="4"/>
      <c r="S117" s="12">
        <f t="shared" si="28"/>
        <v>39.514651623388986</v>
      </c>
      <c r="T117" s="12">
        <f t="shared" si="45"/>
        <v>71.358518878691058</v>
      </c>
      <c r="U117" s="7">
        <f t="shared" si="46"/>
        <v>19.504569627257407</v>
      </c>
      <c r="V117" s="7">
        <f t="shared" si="29"/>
        <v>91.368600874822633</v>
      </c>
      <c r="W117" s="7">
        <f t="shared" si="30"/>
        <v>13.171550541129662</v>
      </c>
      <c r="X117" s="7">
        <f t="shared" si="47"/>
        <v>20.010081996131579</v>
      </c>
      <c r="Y117" s="4"/>
      <c r="Z117" s="7">
        <f t="shared" si="31"/>
        <v>0</v>
      </c>
      <c r="AA117" s="7">
        <f t="shared" si="32"/>
        <v>0</v>
      </c>
      <c r="AB117" s="4"/>
      <c r="AC117" s="7">
        <f t="shared" si="33"/>
        <v>-1.7993343654013105</v>
      </c>
      <c r="AD117" s="7">
        <f t="shared" si="34"/>
        <v>-7.078318826246166</v>
      </c>
      <c r="AE117" s="7">
        <f t="shared" si="35"/>
        <v>-138.05956239044528</v>
      </c>
      <c r="AF117" s="4"/>
      <c r="AG117" s="7" t="e">
        <f t="shared" si="36"/>
        <v>#NUM!</v>
      </c>
      <c r="AH117" s="7" t="e">
        <f t="shared" si="37"/>
        <v>#NUM!</v>
      </c>
      <c r="AI117" s="7" t="e">
        <f t="shared" si="38"/>
        <v>#NUM!</v>
      </c>
      <c r="AJ117" s="4"/>
      <c r="AK117" s="7">
        <v>0</v>
      </c>
      <c r="AL117" s="7" t="e">
        <f t="shared" si="39"/>
        <v>#NUM!</v>
      </c>
      <c r="AM117" s="7">
        <f t="shared" si="40"/>
        <v>25018.869986961257</v>
      </c>
      <c r="AN117" s="4"/>
      <c r="AO117" s="7">
        <f t="shared" si="41"/>
        <v>25018.869986961257</v>
      </c>
      <c r="AP117" s="7">
        <f t="shared" si="42"/>
        <v>3852905.9779920336</v>
      </c>
      <c r="AQ117" s="7">
        <f t="shared" si="43"/>
        <v>4.9149731056748781E-2</v>
      </c>
      <c r="AR117" s="15">
        <f>'FAE(a_mean)'!AQ117</f>
        <v>0.11938686691315803</v>
      </c>
      <c r="AS117" s="4"/>
      <c r="AT117" s="7">
        <f t="shared" si="44"/>
        <v>0.12749334880417584</v>
      </c>
      <c r="AU117" s="4"/>
      <c r="AX117" s="21"/>
    </row>
    <row r="118" spans="1:50">
      <c r="A118" s="7" t="s">
        <v>167</v>
      </c>
      <c r="B118" s="8" t="s">
        <v>24</v>
      </c>
      <c r="C118" s="7" t="s">
        <v>48</v>
      </c>
      <c r="D118" s="8">
        <v>8</v>
      </c>
      <c r="E118" s="4"/>
      <c r="F118" s="8">
        <v>1591.7872741052288</v>
      </c>
      <c r="G118" s="8">
        <v>15988.999999999998</v>
      </c>
      <c r="H118" s="8">
        <v>4902.8201557618859</v>
      </c>
      <c r="I118" s="4"/>
      <c r="J118" s="8">
        <v>130.99977179746563</v>
      </c>
      <c r="K118" s="8">
        <v>154</v>
      </c>
      <c r="L118" s="17">
        <v>199.58064620726697</v>
      </c>
      <c r="M118" s="4"/>
      <c r="N118" s="7">
        <f t="shared" si="25"/>
        <v>9.9555148796374324E-2</v>
      </c>
      <c r="O118" s="4"/>
      <c r="P118" s="7">
        <f t="shared" si="26"/>
        <v>0.6563751259800048</v>
      </c>
      <c r="Q118" s="7">
        <f t="shared" si="27"/>
        <v>0.42427972373028033</v>
      </c>
      <c r="R118" s="4"/>
      <c r="S118" s="12">
        <f t="shared" si="28"/>
        <v>39.514651623388986</v>
      </c>
      <c r="T118" s="12">
        <f t="shared" si="45"/>
        <v>71.358518878691058</v>
      </c>
      <c r="U118" s="7">
        <f t="shared" si="46"/>
        <v>16.9993541053346</v>
      </c>
      <c r="V118" s="7">
        <f t="shared" si="29"/>
        <v>93.87381639674544</v>
      </c>
      <c r="W118" s="7">
        <f t="shared" si="30"/>
        <v>13.171550541129662</v>
      </c>
      <c r="X118" s="7">
        <f t="shared" si="47"/>
        <v>22.515297518054386</v>
      </c>
      <c r="Y118" s="4"/>
      <c r="Z118" s="7">
        <f t="shared" si="31"/>
        <v>0</v>
      </c>
      <c r="AA118" s="7">
        <f t="shared" si="32"/>
        <v>0</v>
      </c>
      <c r="AB118" s="4"/>
      <c r="AC118" s="7">
        <f t="shared" si="33"/>
        <v>-1.8636362336421495</v>
      </c>
      <c r="AD118" s="7">
        <f t="shared" si="34"/>
        <v>-8.7417171043194202</v>
      </c>
      <c r="AE118" s="7">
        <f t="shared" si="35"/>
        <v>-148.60354454498599</v>
      </c>
      <c r="AF118" s="4"/>
      <c r="AG118" s="7" t="e">
        <f t="shared" si="36"/>
        <v>#NUM!</v>
      </c>
      <c r="AH118" s="7" t="e">
        <f t="shared" si="37"/>
        <v>#NUM!</v>
      </c>
      <c r="AI118" s="7" t="e">
        <f t="shared" si="38"/>
        <v>#NUM!</v>
      </c>
      <c r="AJ118" s="4"/>
      <c r="AK118" s="7">
        <v>0</v>
      </c>
      <c r="AL118" s="7" t="e">
        <f t="shared" si="39"/>
        <v>#NUM!</v>
      </c>
      <c r="AM118" s="7">
        <f t="shared" si="40"/>
        <v>26763.210245758739</v>
      </c>
      <c r="AN118" s="4"/>
      <c r="AO118" s="7">
        <f t="shared" si="41"/>
        <v>26763.210245758739</v>
      </c>
      <c r="AP118" s="7">
        <f t="shared" si="42"/>
        <v>4121534.3778468459</v>
      </c>
      <c r="AQ118" s="7">
        <f t="shared" si="43"/>
        <v>5.2576498717959566E-2</v>
      </c>
      <c r="AR118" s="15">
        <f>'FAE(a_mean)'!AQ118</f>
        <v>0.11938686691315803</v>
      </c>
      <c r="AS118" s="4"/>
      <c r="AT118" s="7">
        <f t="shared" si="44"/>
        <v>0.12749334880417584</v>
      </c>
      <c r="AU118" s="4"/>
      <c r="AX118" s="21"/>
    </row>
    <row r="119" spans="1:50">
      <c r="A119" s="7" t="s">
        <v>168</v>
      </c>
      <c r="B119" s="8" t="s">
        <v>24</v>
      </c>
      <c r="C119" s="7" t="s">
        <v>48</v>
      </c>
      <c r="D119" s="8">
        <v>9</v>
      </c>
      <c r="E119" s="4"/>
      <c r="F119" s="8">
        <v>1840.4219078466131</v>
      </c>
      <c r="G119" s="8">
        <v>15988.999999999998</v>
      </c>
      <c r="H119" s="8">
        <v>4902.8201557618859</v>
      </c>
      <c r="I119" s="4"/>
      <c r="J119" s="8">
        <v>133.45500316077323</v>
      </c>
      <c r="K119" s="8">
        <v>154</v>
      </c>
      <c r="L119" s="17">
        <v>199.58064620726697</v>
      </c>
      <c r="M119" s="4"/>
      <c r="N119" s="7">
        <f t="shared" si="25"/>
        <v>0.11510550427460212</v>
      </c>
      <c r="O119" s="4"/>
      <c r="P119" s="7">
        <f t="shared" si="26"/>
        <v>0.66867707714594005</v>
      </c>
      <c r="Q119" s="7">
        <f t="shared" si="27"/>
        <v>0.4403889074877671</v>
      </c>
      <c r="R119" s="4"/>
      <c r="S119" s="12">
        <f t="shared" si="28"/>
        <v>39.514651623388986</v>
      </c>
      <c r="T119" s="12">
        <f t="shared" si="45"/>
        <v>71.358518878691058</v>
      </c>
      <c r="U119" s="7">
        <f t="shared" si="46"/>
        <v>15.304702703518398</v>
      </c>
      <c r="V119" s="7">
        <f t="shared" si="29"/>
        <v>95.568467798561642</v>
      </c>
      <c r="W119" s="7">
        <f t="shared" si="30"/>
        <v>13.171550541129662</v>
      </c>
      <c r="X119" s="7">
        <f t="shared" si="47"/>
        <v>24.209948919870588</v>
      </c>
      <c r="Y119" s="4"/>
      <c r="Z119" s="7">
        <f t="shared" si="31"/>
        <v>0</v>
      </c>
      <c r="AA119" s="7">
        <f t="shared" si="32"/>
        <v>0</v>
      </c>
      <c r="AB119" s="4"/>
      <c r="AC119" s="7">
        <f t="shared" si="33"/>
        <v>-1.9052216662663553</v>
      </c>
      <c r="AD119" s="7">
        <f t="shared" si="34"/>
        <v>-10.175696803547623</v>
      </c>
      <c r="AE119" s="7">
        <f t="shared" si="35"/>
        <v>-155.73601437943884</v>
      </c>
      <c r="AF119" s="4"/>
      <c r="AG119" s="7" t="e">
        <f t="shared" si="36"/>
        <v>#NUM!</v>
      </c>
      <c r="AH119" s="7" t="e">
        <f t="shared" si="37"/>
        <v>#NUM!</v>
      </c>
      <c r="AI119" s="7" t="e">
        <f t="shared" si="38"/>
        <v>#NUM!</v>
      </c>
      <c r="AJ119" s="4"/>
      <c r="AK119" s="7">
        <v>0</v>
      </c>
      <c r="AL119" s="7" t="e">
        <f t="shared" si="39"/>
        <v>#NUM!</v>
      </c>
      <c r="AM119" s="7">
        <f t="shared" si="40"/>
        <v>27943.168073317916</v>
      </c>
      <c r="AN119" s="4"/>
      <c r="AO119" s="7">
        <f t="shared" si="41"/>
        <v>27943.168073317916</v>
      </c>
      <c r="AP119" s="7">
        <f t="shared" si="42"/>
        <v>4303247.8832909595</v>
      </c>
      <c r="AQ119" s="7">
        <f t="shared" si="43"/>
        <v>5.4894533461857409E-2</v>
      </c>
      <c r="AR119" s="15">
        <f>'FAE(a_mean)'!AQ119</f>
        <v>0.11938686691315803</v>
      </c>
      <c r="AS119" s="4"/>
      <c r="AT119" s="7">
        <f t="shared" si="44"/>
        <v>0.12749334880417584</v>
      </c>
      <c r="AU119" s="4"/>
      <c r="AX119" s="21"/>
    </row>
    <row r="120" spans="1:50">
      <c r="A120" s="7" t="s">
        <v>169</v>
      </c>
      <c r="B120" s="8" t="s">
        <v>24</v>
      </c>
      <c r="C120" s="7" t="s">
        <v>48</v>
      </c>
      <c r="D120" s="8">
        <v>10</v>
      </c>
      <c r="E120" s="4"/>
      <c r="F120" s="8">
        <v>2166.7998148464926</v>
      </c>
      <c r="G120" s="8">
        <v>15988.999999999998</v>
      </c>
      <c r="H120" s="8">
        <v>4902.8201557618859</v>
      </c>
      <c r="I120" s="4"/>
      <c r="J120" s="8">
        <v>136.31900841975857</v>
      </c>
      <c r="K120" s="8">
        <v>154</v>
      </c>
      <c r="L120" s="17">
        <v>199.58064620726697</v>
      </c>
      <c r="M120" s="4"/>
      <c r="N120" s="7">
        <f t="shared" si="25"/>
        <v>0.13551815716095397</v>
      </c>
      <c r="O120" s="4"/>
      <c r="P120" s="7">
        <f t="shared" si="26"/>
        <v>0.6830271923169825</v>
      </c>
      <c r="Q120" s="7">
        <f t="shared" si="27"/>
        <v>0.46017372849975458</v>
      </c>
      <c r="R120" s="4"/>
      <c r="S120" s="12">
        <f t="shared" si="28"/>
        <v>39.514651623388986</v>
      </c>
      <c r="T120" s="12">
        <f t="shared" si="45"/>
        <v>71.358518878691058</v>
      </c>
      <c r="U120" s="7">
        <f t="shared" si="46"/>
        <v>13.245589300926259</v>
      </c>
      <c r="V120" s="7">
        <f t="shared" si="29"/>
        <v>97.627581201153788</v>
      </c>
      <c r="W120" s="7">
        <f t="shared" si="30"/>
        <v>13.171550541129662</v>
      </c>
      <c r="X120" s="7">
        <f t="shared" si="47"/>
        <v>26.269062322462727</v>
      </c>
      <c r="Y120" s="4"/>
      <c r="Z120" s="7">
        <f t="shared" si="31"/>
        <v>0</v>
      </c>
      <c r="AA120" s="7">
        <f t="shared" si="32"/>
        <v>0</v>
      </c>
      <c r="AB120" s="4"/>
      <c r="AC120" s="7">
        <f t="shared" si="33"/>
        <v>-1.9538078802905527</v>
      </c>
      <c r="AD120" s="7">
        <f t="shared" si="34"/>
        <v>-12.411862746700457</v>
      </c>
      <c r="AE120" s="7">
        <f t="shared" si="35"/>
        <v>-164.4024364022608</v>
      </c>
      <c r="AF120" s="4"/>
      <c r="AG120" s="7" t="e">
        <f t="shared" si="36"/>
        <v>#NUM!</v>
      </c>
      <c r="AH120" s="7" t="e">
        <f t="shared" si="37"/>
        <v>#NUM!</v>
      </c>
      <c r="AI120" s="7" t="e">
        <f t="shared" si="38"/>
        <v>#NUM!</v>
      </c>
      <c r="AJ120" s="4"/>
      <c r="AK120" s="7">
        <v>0</v>
      </c>
      <c r="AL120" s="7" t="e">
        <f t="shared" si="39"/>
        <v>#NUM!</v>
      </c>
      <c r="AM120" s="7">
        <f t="shared" si="40"/>
        <v>29376.894782313459</v>
      </c>
      <c r="AN120" s="4"/>
      <c r="AO120" s="7">
        <f t="shared" si="41"/>
        <v>29376.894782313459</v>
      </c>
      <c r="AP120" s="7">
        <f t="shared" si="42"/>
        <v>4524041.7964762729</v>
      </c>
      <c r="AQ120" s="7">
        <f t="shared" si="43"/>
        <v>5.7711098806044935E-2</v>
      </c>
      <c r="AR120" s="15">
        <f>'FAE(a_mean)'!AQ120</f>
        <v>0.11938686691315803</v>
      </c>
      <c r="AS120" s="4"/>
      <c r="AT120" s="7">
        <f t="shared" si="44"/>
        <v>0.12749334880417584</v>
      </c>
      <c r="AU120" s="4"/>
      <c r="AX120" s="21"/>
    </row>
    <row r="121" spans="1:50">
      <c r="A121" s="7" t="s">
        <v>170</v>
      </c>
      <c r="B121" s="8" t="s">
        <v>24</v>
      </c>
      <c r="C121" s="7" t="s">
        <v>48</v>
      </c>
      <c r="D121" s="8">
        <v>11</v>
      </c>
      <c r="E121" s="4"/>
      <c r="F121" s="8">
        <v>2415.9413485924997</v>
      </c>
      <c r="G121" s="8">
        <v>15988.999999999998</v>
      </c>
      <c r="H121" s="8">
        <v>4902.8201557618859</v>
      </c>
      <c r="I121" s="4"/>
      <c r="J121" s="8">
        <v>138.30279119977874</v>
      </c>
      <c r="K121" s="8">
        <v>154</v>
      </c>
      <c r="L121" s="17">
        <v>199.58064620726697</v>
      </c>
      <c r="M121" s="4"/>
      <c r="N121" s="7">
        <f t="shared" si="25"/>
        <v>0.1511002156853149</v>
      </c>
      <c r="O121" s="4"/>
      <c r="P121" s="7">
        <f t="shared" si="26"/>
        <v>0.69296694758744082</v>
      </c>
      <c r="Q121" s="7">
        <f t="shared" si="27"/>
        <v>0.47444793488711756</v>
      </c>
      <c r="R121" s="4"/>
      <c r="S121" s="12">
        <f t="shared" si="28"/>
        <v>39.514651623388986</v>
      </c>
      <c r="T121" s="12">
        <f t="shared" si="45"/>
        <v>71.358518878691058</v>
      </c>
      <c r="U121" s="7">
        <f t="shared" si="46"/>
        <v>11.776445610739952</v>
      </c>
      <c r="V121" s="7">
        <f t="shared" si="29"/>
        <v>99.096724891340088</v>
      </c>
      <c r="W121" s="7">
        <f t="shared" si="30"/>
        <v>13.171550541129662</v>
      </c>
      <c r="X121" s="7">
        <f t="shared" si="47"/>
        <v>27.738206012649034</v>
      </c>
      <c r="Y121" s="4"/>
      <c r="Z121" s="7">
        <f t="shared" si="31"/>
        <v>0</v>
      </c>
      <c r="AA121" s="7">
        <f t="shared" si="32"/>
        <v>0</v>
      </c>
      <c r="AB121" s="4"/>
      <c r="AC121" s="7">
        <f t="shared" si="33"/>
        <v>-1.9872391129151306</v>
      </c>
      <c r="AD121" s="7">
        <f t="shared" si="34"/>
        <v>-14.485337275962987</v>
      </c>
      <c r="AE121" s="7">
        <f t="shared" si="35"/>
        <v>-170.5857865836021</v>
      </c>
      <c r="AF121" s="4"/>
      <c r="AG121" s="7" t="e">
        <f t="shared" si="36"/>
        <v>#NUM!</v>
      </c>
      <c r="AH121" s="7" t="e">
        <f t="shared" si="37"/>
        <v>#NUM!</v>
      </c>
      <c r="AI121" s="7" t="e">
        <f t="shared" si="38"/>
        <v>#NUM!</v>
      </c>
      <c r="AJ121" s="4"/>
      <c r="AK121" s="7">
        <v>0</v>
      </c>
      <c r="AL121" s="7" t="e">
        <f t="shared" si="39"/>
        <v>#NUM!</v>
      </c>
      <c r="AM121" s="7">
        <f t="shared" si="40"/>
        <v>30399.835308717087</v>
      </c>
      <c r="AN121" s="4"/>
      <c r="AO121" s="7">
        <f t="shared" si="41"/>
        <v>30399.835308717087</v>
      </c>
      <c r="AP121" s="7">
        <f t="shared" si="42"/>
        <v>4681574.6375424312</v>
      </c>
      <c r="AQ121" s="7">
        <f t="shared" si="43"/>
        <v>5.9720672051598769E-2</v>
      </c>
      <c r="AR121" s="15">
        <f>'FAE(a_mean)'!AQ121</f>
        <v>0.11938686691315803</v>
      </c>
      <c r="AS121" s="4"/>
      <c r="AT121" s="7">
        <f t="shared" si="44"/>
        <v>0.12749334880417584</v>
      </c>
      <c r="AU121" s="4"/>
      <c r="AX121" s="21"/>
    </row>
    <row r="122" spans="1:50">
      <c r="A122" s="7" t="s">
        <v>171</v>
      </c>
      <c r="B122" s="8" t="s">
        <v>24</v>
      </c>
      <c r="C122" s="7" t="s">
        <v>48</v>
      </c>
      <c r="D122" s="8">
        <v>12</v>
      </c>
      <c r="E122" s="4"/>
      <c r="F122" s="8">
        <v>3003.9199565229142</v>
      </c>
      <c r="G122" s="8">
        <v>15988.999999999998</v>
      </c>
      <c r="H122" s="8">
        <v>4902.8201557618859</v>
      </c>
      <c r="I122" s="4"/>
      <c r="J122" s="8">
        <v>142.49908537797631</v>
      </c>
      <c r="K122" s="8">
        <v>154</v>
      </c>
      <c r="L122" s="17">
        <v>199.58064620726697</v>
      </c>
      <c r="M122" s="4"/>
      <c r="N122" s="7">
        <f t="shared" si="25"/>
        <v>0.18787416076821031</v>
      </c>
      <c r="O122" s="4"/>
      <c r="P122" s="7">
        <f t="shared" si="26"/>
        <v>0.71399250421300497</v>
      </c>
      <c r="Q122" s="7">
        <f t="shared" si="27"/>
        <v>0.50596503109669622</v>
      </c>
      <c r="R122" s="4"/>
      <c r="S122" s="12">
        <f t="shared" si="28"/>
        <v>39.514651623388986</v>
      </c>
      <c r="T122" s="12">
        <f t="shared" si="45"/>
        <v>71.358518878691058</v>
      </c>
      <c r="U122" s="7">
        <f t="shared" si="46"/>
        <v>8.5846919315956605</v>
      </c>
      <c r="V122" s="7">
        <f t="shared" si="29"/>
        <v>102.28847857048439</v>
      </c>
      <c r="W122" s="7">
        <f t="shared" si="30"/>
        <v>13.171550541129662</v>
      </c>
      <c r="X122" s="7">
        <f t="shared" si="47"/>
        <v>30.929959691793325</v>
      </c>
      <c r="Y122" s="4"/>
      <c r="Z122" s="7">
        <f t="shared" si="31"/>
        <v>0</v>
      </c>
      <c r="AA122" s="7">
        <f t="shared" si="32"/>
        <v>0</v>
      </c>
      <c r="AB122" s="4"/>
      <c r="AC122" s="7">
        <f t="shared" si="33"/>
        <v>-2.056559869398805</v>
      </c>
      <c r="AD122" s="7">
        <f t="shared" si="34"/>
        <v>-21.435746386003903</v>
      </c>
      <c r="AE122" s="7">
        <f t="shared" si="35"/>
        <v>-184.01927904765853</v>
      </c>
      <c r="AF122" s="4"/>
      <c r="AG122" s="7" t="e">
        <f t="shared" si="36"/>
        <v>#NUM!</v>
      </c>
      <c r="AH122" s="7" t="e">
        <f t="shared" si="37"/>
        <v>#NUM!</v>
      </c>
      <c r="AI122" s="7" t="e">
        <f t="shared" si="38"/>
        <v>#NUM!</v>
      </c>
      <c r="AJ122" s="4"/>
      <c r="AK122" s="7">
        <v>0</v>
      </c>
      <c r="AL122" s="7" t="e">
        <f t="shared" si="39"/>
        <v>#NUM!</v>
      </c>
      <c r="AM122" s="7">
        <f t="shared" si="40"/>
        <v>32622.200765890688</v>
      </c>
      <c r="AN122" s="4"/>
      <c r="AO122" s="7">
        <f t="shared" si="41"/>
        <v>32622.200765890688</v>
      </c>
      <c r="AP122" s="7">
        <f t="shared" si="42"/>
        <v>5023818.9179471657</v>
      </c>
      <c r="AQ122" s="7">
        <f t="shared" si="43"/>
        <v>6.4086523290556252E-2</v>
      </c>
      <c r="AR122" s="15">
        <f>'FAE(a_mean)'!AQ122</f>
        <v>0.11938686691315803</v>
      </c>
      <c r="AS122" s="4"/>
      <c r="AT122" s="7">
        <f t="shared" si="44"/>
        <v>0.12749334880417584</v>
      </c>
      <c r="AU122" s="4"/>
      <c r="AX122" s="21"/>
    </row>
    <row r="123" spans="1:50">
      <c r="A123" s="7" t="s">
        <v>172</v>
      </c>
      <c r="B123" s="8" t="s">
        <v>24</v>
      </c>
      <c r="C123" s="7" t="s">
        <v>48</v>
      </c>
      <c r="D123" s="8">
        <v>13</v>
      </c>
      <c r="E123" s="4"/>
      <c r="F123" s="8">
        <v>3349.3146810795924</v>
      </c>
      <c r="G123" s="8">
        <v>15988.999999999998</v>
      </c>
      <c r="H123" s="8">
        <v>4902.8201557618859</v>
      </c>
      <c r="I123" s="4"/>
      <c r="J123" s="8">
        <v>144.73264465045173</v>
      </c>
      <c r="K123" s="8">
        <v>154</v>
      </c>
      <c r="L123" s="17">
        <v>199.58064620726697</v>
      </c>
      <c r="M123" s="4"/>
      <c r="N123" s="7">
        <f t="shared" si="25"/>
        <v>0.20947618244290406</v>
      </c>
      <c r="O123" s="4"/>
      <c r="P123" s="7">
        <f t="shared" si="26"/>
        <v>0.72518376606589952</v>
      </c>
      <c r="Q123" s="7">
        <f t="shared" si="27"/>
        <v>0.52336115929694738</v>
      </c>
      <c r="R123" s="4"/>
      <c r="S123" s="12">
        <f t="shared" si="28"/>
        <v>39.514651623388986</v>
      </c>
      <c r="T123" s="12">
        <f t="shared" si="45"/>
        <v>71.358518878691058</v>
      </c>
      <c r="U123" s="7">
        <f t="shared" si="46"/>
        <v>6.8548793269006225</v>
      </c>
      <c r="V123" s="7">
        <f t="shared" si="29"/>
        <v>104.01829117517943</v>
      </c>
      <c r="W123" s="7">
        <f t="shared" si="30"/>
        <v>13.171550541129662</v>
      </c>
      <c r="X123" s="7">
        <f t="shared" si="47"/>
        <v>32.659772296488363</v>
      </c>
      <c r="Y123" s="4"/>
      <c r="Z123" s="7">
        <f t="shared" si="31"/>
        <v>0</v>
      </c>
      <c r="AA123" s="7">
        <f t="shared" si="32"/>
        <v>0</v>
      </c>
      <c r="AB123" s="4"/>
      <c r="AC123" s="7">
        <f t="shared" si="33"/>
        <v>-2.0923515894384952</v>
      </c>
      <c r="AD123" s="7">
        <f t="shared" si="34"/>
        <v>-27.907090215007216</v>
      </c>
      <c r="AE123" s="7">
        <f t="shared" si="35"/>
        <v>-191.29973578880359</v>
      </c>
      <c r="AF123" s="4"/>
      <c r="AG123" s="7" t="e">
        <f t="shared" si="36"/>
        <v>#NUM!</v>
      </c>
      <c r="AH123" s="7" t="e">
        <f t="shared" si="37"/>
        <v>#NUM!</v>
      </c>
      <c r="AI123" s="7" t="e">
        <f t="shared" si="38"/>
        <v>#NUM!</v>
      </c>
      <c r="AJ123" s="4"/>
      <c r="AK123" s="7">
        <v>0</v>
      </c>
      <c r="AL123" s="7" t="e">
        <f t="shared" si="39"/>
        <v>#NUM!</v>
      </c>
      <c r="AM123" s="7">
        <f t="shared" si="40"/>
        <v>33826.64075923265</v>
      </c>
      <c r="AN123" s="4"/>
      <c r="AO123" s="7">
        <f t="shared" si="41"/>
        <v>33826.64075923265</v>
      </c>
      <c r="AP123" s="7">
        <f t="shared" si="42"/>
        <v>5209302.6769218277</v>
      </c>
      <c r="AQ123" s="7">
        <f t="shared" si="43"/>
        <v>6.6452653406648673E-2</v>
      </c>
      <c r="AR123" s="15">
        <f>'FAE(a_mean)'!AQ123</f>
        <v>0.11938686691315803</v>
      </c>
      <c r="AS123" s="4"/>
      <c r="AT123" s="7">
        <f t="shared" si="44"/>
        <v>0.12749334880417584</v>
      </c>
      <c r="AU123" s="4"/>
      <c r="AX123" s="21"/>
    </row>
    <row r="124" spans="1:50">
      <c r="A124" s="7" t="s">
        <v>173</v>
      </c>
      <c r="B124" s="8" t="s">
        <v>24</v>
      </c>
      <c r="C124" s="7" t="s">
        <v>48</v>
      </c>
      <c r="D124" s="8">
        <v>14</v>
      </c>
      <c r="E124" s="4"/>
      <c r="F124" s="8">
        <v>3872.3532116516431</v>
      </c>
      <c r="G124" s="8">
        <v>15988.999999999998</v>
      </c>
      <c r="H124" s="8">
        <v>4902.8201557618859</v>
      </c>
      <c r="I124" s="4"/>
      <c r="J124" s="8">
        <v>147.8831475970388</v>
      </c>
      <c r="K124" s="8">
        <v>154</v>
      </c>
      <c r="L124" s="17">
        <v>199.58064620726697</v>
      </c>
      <c r="M124" s="4"/>
      <c r="N124" s="7">
        <f t="shared" si="25"/>
        <v>0.24218858037723706</v>
      </c>
      <c r="O124" s="4"/>
      <c r="P124" s="7">
        <f t="shared" si="26"/>
        <v>0.74096937958333053</v>
      </c>
      <c r="Q124" s="7">
        <f t="shared" si="27"/>
        <v>0.54849054722116108</v>
      </c>
      <c r="R124" s="4"/>
      <c r="S124" s="12">
        <f t="shared" si="28"/>
        <v>39.514651623388986</v>
      </c>
      <c r="T124" s="12">
        <f t="shared" si="45"/>
        <v>71.358518878691058</v>
      </c>
      <c r="U124" s="7">
        <f t="shared" si="46"/>
        <v>4.3972270752330118</v>
      </c>
      <c r="V124" s="7">
        <f t="shared" si="29"/>
        <v>106.47594342684704</v>
      </c>
      <c r="W124" s="7">
        <f t="shared" si="30"/>
        <v>13.171550541129662</v>
      </c>
      <c r="X124" s="7">
        <f t="shared" si="47"/>
        <v>35.117424548155974</v>
      </c>
      <c r="Y124" s="4"/>
      <c r="Z124" s="7">
        <f t="shared" si="31"/>
        <v>0</v>
      </c>
      <c r="AA124" s="7">
        <f t="shared" si="32"/>
        <v>0</v>
      </c>
      <c r="AB124" s="4"/>
      <c r="AC124" s="7">
        <f t="shared" si="33"/>
        <v>-2.141203231512868</v>
      </c>
      <c r="AD124" s="7">
        <f t="shared" si="34"/>
        <v>-45.856975228190073</v>
      </c>
      <c r="AE124" s="7">
        <f t="shared" si="35"/>
        <v>-201.64353306168692</v>
      </c>
      <c r="AF124" s="4"/>
      <c r="AG124" s="7" t="e">
        <f t="shared" si="36"/>
        <v>#NUM!</v>
      </c>
      <c r="AH124" s="7" t="e">
        <f t="shared" si="37"/>
        <v>#NUM!</v>
      </c>
      <c r="AI124" s="7" t="e">
        <f t="shared" si="38"/>
        <v>#NUM!</v>
      </c>
      <c r="AJ124" s="4"/>
      <c r="AK124" s="7">
        <v>0</v>
      </c>
      <c r="AL124" s="7" t="e">
        <f t="shared" si="39"/>
        <v>#NUM!</v>
      </c>
      <c r="AM124" s="7">
        <f t="shared" si="40"/>
        <v>35537.863497233942</v>
      </c>
      <c r="AN124" s="4"/>
      <c r="AO124" s="7">
        <f t="shared" si="41"/>
        <v>35537.863497233942</v>
      </c>
      <c r="AP124" s="7">
        <f t="shared" si="42"/>
        <v>5472830.9785740273</v>
      </c>
      <c r="AQ124" s="7">
        <f t="shared" si="43"/>
        <v>6.9814361485182566E-2</v>
      </c>
      <c r="AR124" s="15">
        <f>'FAE(a_mean)'!AQ124</f>
        <v>0.11938686691315803</v>
      </c>
      <c r="AS124" s="4"/>
      <c r="AT124" s="7">
        <f t="shared" si="44"/>
        <v>0.12749334880417584</v>
      </c>
      <c r="AU124" s="4"/>
      <c r="AX124" s="21"/>
    </row>
    <row r="125" spans="1:50">
      <c r="A125" s="7" t="s">
        <v>174</v>
      </c>
      <c r="B125" s="8" t="s">
        <v>24</v>
      </c>
      <c r="C125" s="7" t="s">
        <v>48</v>
      </c>
      <c r="D125" s="8">
        <v>15</v>
      </c>
      <c r="E125" s="4"/>
      <c r="F125" s="8">
        <v>4396.9513024398102</v>
      </c>
      <c r="G125" s="8">
        <v>15988.999999999998</v>
      </c>
      <c r="H125" s="8">
        <v>4902.8201557618859</v>
      </c>
      <c r="I125" s="4"/>
      <c r="J125" s="8">
        <v>150.83022049627192</v>
      </c>
      <c r="K125" s="8">
        <v>154</v>
      </c>
      <c r="L125" s="17">
        <v>199.58064620726697</v>
      </c>
      <c r="M125" s="4"/>
      <c r="N125" s="7">
        <f t="shared" si="25"/>
        <v>0.27499851788353308</v>
      </c>
      <c r="O125" s="4"/>
      <c r="P125" s="7">
        <f t="shared" si="26"/>
        <v>0.75573570565370785</v>
      </c>
      <c r="Q125" s="7">
        <f t="shared" si="27"/>
        <v>0.57251057431373586</v>
      </c>
      <c r="R125" s="4"/>
      <c r="S125" s="12">
        <f t="shared" si="28"/>
        <v>39.514651623388986</v>
      </c>
      <c r="T125" s="12">
        <f t="shared" si="45"/>
        <v>71.358518878691058</v>
      </c>
      <c r="U125" s="7">
        <f t="shared" si="46"/>
        <v>2.094029467144054</v>
      </c>
      <c r="V125" s="7">
        <f t="shared" si="29"/>
        <v>108.77914103493599</v>
      </c>
      <c r="W125" s="7">
        <f t="shared" si="30"/>
        <v>13.171550541129662</v>
      </c>
      <c r="X125" s="7">
        <f t="shared" si="47"/>
        <v>37.420622156244931</v>
      </c>
      <c r="Y125" s="4"/>
      <c r="Z125" s="7">
        <f t="shared" si="31"/>
        <v>0</v>
      </c>
      <c r="AA125" s="7">
        <f t="shared" si="32"/>
        <v>0</v>
      </c>
      <c r="AB125" s="4"/>
      <c r="AC125" s="7">
        <f t="shared" si="33"/>
        <v>-2.184981040816361</v>
      </c>
      <c r="AD125" s="7">
        <f t="shared" si="34"/>
        <v>-100.92372768927534</v>
      </c>
      <c r="AE125" s="7">
        <f t="shared" si="35"/>
        <v>-211.33725971536487</v>
      </c>
      <c r="AF125" s="4"/>
      <c r="AG125" s="7" t="e">
        <f t="shared" si="36"/>
        <v>#NUM!</v>
      </c>
      <c r="AH125" s="7" t="e">
        <f t="shared" si="37"/>
        <v>#NUM!</v>
      </c>
      <c r="AI125" s="7" t="e">
        <f t="shared" si="38"/>
        <v>#NUM!</v>
      </c>
      <c r="AJ125" s="4"/>
      <c r="AK125" s="7">
        <v>0</v>
      </c>
      <c r="AL125" s="7" t="e">
        <f t="shared" si="39"/>
        <v>#NUM!</v>
      </c>
      <c r="AM125" s="7">
        <f t="shared" si="40"/>
        <v>37141.542013752172</v>
      </c>
      <c r="AN125" s="4"/>
      <c r="AO125" s="7">
        <f t="shared" si="41"/>
        <v>37141.542013752172</v>
      </c>
      <c r="AP125" s="7">
        <f t="shared" si="42"/>
        <v>5719797.4701178344</v>
      </c>
      <c r="AQ125" s="7">
        <f t="shared" si="43"/>
        <v>7.2964798248690857E-2</v>
      </c>
      <c r="AR125" s="15">
        <f>'FAE(a_mean)'!AQ125</f>
        <v>0.11938686691315803</v>
      </c>
      <c r="AS125" s="4"/>
      <c r="AT125" s="7">
        <f t="shared" si="44"/>
        <v>0.12749334880417584</v>
      </c>
      <c r="AU125" s="4"/>
      <c r="AX125" s="21"/>
    </row>
    <row r="126" spans="1:50">
      <c r="A126" s="7" t="s">
        <v>175</v>
      </c>
      <c r="B126" s="8" t="s">
        <v>24</v>
      </c>
      <c r="C126" s="7" t="s">
        <v>48</v>
      </c>
      <c r="D126" s="8">
        <v>16</v>
      </c>
      <c r="E126" s="4"/>
      <c r="F126" s="8">
        <v>4902.8201557618859</v>
      </c>
      <c r="G126" s="8">
        <v>15988.999999999998</v>
      </c>
      <c r="H126" s="8">
        <v>4902.8201557618859</v>
      </c>
      <c r="I126" s="4"/>
      <c r="J126" s="8">
        <v>153.51855311908105</v>
      </c>
      <c r="K126" s="8">
        <v>154</v>
      </c>
      <c r="L126" s="17">
        <v>199.58064620726697</v>
      </c>
      <c r="M126" s="4"/>
      <c r="N126" s="7">
        <f t="shared" si="25"/>
        <v>0.3066370727226147</v>
      </c>
      <c r="O126" s="4"/>
      <c r="P126" s="7">
        <f t="shared" si="26"/>
        <v>0.7692056120494275</v>
      </c>
      <c r="Q126" s="7">
        <f t="shared" si="27"/>
        <v>0.59476925159633376</v>
      </c>
      <c r="R126" s="4"/>
      <c r="S126" s="12">
        <f t="shared" si="28"/>
        <v>39.514651623388986</v>
      </c>
      <c r="T126" s="12">
        <f t="shared" si="45"/>
        <v>71.358518878691058</v>
      </c>
      <c r="U126" s="7">
        <f t="shared" si="46"/>
        <v>0</v>
      </c>
      <c r="V126" s="7">
        <f t="shared" si="29"/>
        <v>110.87317050208004</v>
      </c>
      <c r="W126" s="7">
        <f t="shared" si="30"/>
        <v>13.171550541129662</v>
      </c>
      <c r="X126" s="7">
        <f t="shared" si="47"/>
        <v>39.514651623388986</v>
      </c>
      <c r="Y126" s="4"/>
      <c r="Z126" s="7">
        <f t="shared" si="31"/>
        <v>0</v>
      </c>
      <c r="AA126" s="7">
        <f t="shared" si="32"/>
        <v>0</v>
      </c>
      <c r="AB126" s="4"/>
      <c r="AC126" s="7">
        <f t="shared" si="33"/>
        <v>-2.2232045576912922</v>
      </c>
      <c r="AD126" s="7" t="e">
        <f t="shared" si="34"/>
        <v>#DIV/0!</v>
      </c>
      <c r="AE126" s="7">
        <f t="shared" si="35"/>
        <v>-220.1506369036488</v>
      </c>
      <c r="AF126" s="4"/>
      <c r="AG126" s="7" t="e">
        <f t="shared" si="36"/>
        <v>#NUM!</v>
      </c>
      <c r="AH126" s="7" t="e">
        <f t="shared" si="37"/>
        <v>#DIV/0!</v>
      </c>
      <c r="AI126" s="7" t="e">
        <f t="shared" si="38"/>
        <v>#NUM!</v>
      </c>
      <c r="AJ126" s="4"/>
      <c r="AK126" s="7">
        <v>0</v>
      </c>
      <c r="AL126" s="7" t="e">
        <f t="shared" si="39"/>
        <v>#NUM!</v>
      </c>
      <c r="AM126" s="7">
        <f t="shared" si="40"/>
        <v>38599.580202755598</v>
      </c>
      <c r="AN126" s="4"/>
      <c r="AO126" s="7">
        <f t="shared" si="41"/>
        <v>38599.580202755598</v>
      </c>
      <c r="AP126" s="7">
        <f t="shared" si="42"/>
        <v>5944335.3512243619</v>
      </c>
      <c r="AQ126" s="7">
        <f t="shared" si="43"/>
        <v>7.5829123651769997E-2</v>
      </c>
      <c r="AR126" s="15">
        <f>'FAE(a_mean)'!AQ126</f>
        <v>0.11938686691315803</v>
      </c>
      <c r="AS126" s="4"/>
      <c r="AT126" s="7">
        <f t="shared" si="44"/>
        <v>0.12749334880417584</v>
      </c>
      <c r="AU126" s="4"/>
      <c r="AX126" s="21"/>
    </row>
    <row r="127" spans="1:50" s="3" customFormat="1">
      <c r="A127" s="3" t="s">
        <v>176</v>
      </c>
      <c r="B127" s="2" t="s">
        <v>25</v>
      </c>
      <c r="C127" s="3" t="s">
        <v>49</v>
      </c>
      <c r="D127" s="2">
        <v>1</v>
      </c>
      <c r="E127" s="4"/>
      <c r="F127" s="2">
        <v>66.662772994950913</v>
      </c>
      <c r="G127" s="2">
        <v>14716.999999999998</v>
      </c>
      <c r="H127" s="2">
        <v>4487.8224946778573</v>
      </c>
      <c r="I127" s="4"/>
      <c r="J127" s="2">
        <v>24.130383963946986</v>
      </c>
      <c r="K127" s="2">
        <v>46.226339159049679</v>
      </c>
      <c r="L127" s="16">
        <v>78.249846866666417</v>
      </c>
      <c r="M127" s="4"/>
      <c r="N127" s="3">
        <f t="shared" si="25"/>
        <v>4.5296441526772382E-3</v>
      </c>
      <c r="O127" s="4"/>
      <c r="P127" s="3">
        <f t="shared" si="26"/>
        <v>0.30837611740076476</v>
      </c>
      <c r="Q127" s="3">
        <f t="shared" si="27"/>
        <v>0.24807023458189609</v>
      </c>
      <c r="R127" s="4"/>
      <c r="S127" s="22">
        <f t="shared" si="28"/>
        <v>37.805328099355975</v>
      </c>
      <c r="T127" s="22">
        <f t="shared" si="45"/>
        <v>68.461249441996273</v>
      </c>
      <c r="U127" s="3">
        <f t="shared" si="46"/>
        <v>33.197705883671574</v>
      </c>
      <c r="V127" s="3">
        <f t="shared" si="29"/>
        <v>73.068871657680674</v>
      </c>
      <c r="W127" s="3">
        <f t="shared" si="30"/>
        <v>12.601776033118657</v>
      </c>
      <c r="X127" s="3">
        <f t="shared" si="47"/>
        <v>4.6076222156844029</v>
      </c>
      <c r="Y127" s="4"/>
      <c r="Z127" s="3">
        <f t="shared" si="31"/>
        <v>0</v>
      </c>
      <c r="AA127" s="3">
        <f t="shared" si="32"/>
        <v>0</v>
      </c>
      <c r="AB127" s="4"/>
      <c r="AC127" s="3">
        <f t="shared" si="33"/>
        <v>-1.3228182830177218</v>
      </c>
      <c r="AD127" s="3">
        <f t="shared" si="34"/>
        <v>-2.1523561758272791</v>
      </c>
      <c r="AE127" s="3">
        <f t="shared" si="35"/>
        <v>-71.45328728201811</v>
      </c>
      <c r="AF127" s="4"/>
      <c r="AG127" s="3" t="e">
        <f t="shared" si="36"/>
        <v>#NUM!</v>
      </c>
      <c r="AH127" s="3" t="e">
        <f t="shared" si="37"/>
        <v>#NUM!</v>
      </c>
      <c r="AI127" s="3" t="e">
        <f t="shared" si="38"/>
        <v>#NUM!</v>
      </c>
      <c r="AJ127" s="4"/>
      <c r="AK127" s="3">
        <v>0</v>
      </c>
      <c r="AL127" s="3" t="e">
        <f t="shared" si="39"/>
        <v>#NUM!</v>
      </c>
      <c r="AM127" s="3">
        <f t="shared" si="40"/>
        <v>13304.093114277843</v>
      </c>
      <c r="AN127" s="4"/>
      <c r="AO127" s="3">
        <f t="shared" si="41"/>
        <v>13304.093114277843</v>
      </c>
      <c r="AP127" s="3">
        <f t="shared" si="42"/>
        <v>614999.520504185</v>
      </c>
      <c r="AQ127" s="3">
        <f t="shared" si="43"/>
        <v>9.3115036149608345E-3</v>
      </c>
      <c r="AR127" s="14">
        <f>'FAE(a_mean)'!AQ127</f>
        <v>3.9136228786841823E-2</v>
      </c>
      <c r="AS127" s="4"/>
      <c r="AT127" s="3">
        <f t="shared" si="44"/>
        <v>4.2632353606833914E-2</v>
      </c>
      <c r="AU127" s="4"/>
      <c r="AX127" s="23"/>
    </row>
    <row r="128" spans="1:50" s="3" customFormat="1">
      <c r="A128" s="3" t="s">
        <v>177</v>
      </c>
      <c r="B128" s="2" t="s">
        <v>25</v>
      </c>
      <c r="C128" s="3" t="s">
        <v>49</v>
      </c>
      <c r="D128" s="2">
        <v>2</v>
      </c>
      <c r="E128" s="4"/>
      <c r="F128" s="2">
        <v>171.24601126085807</v>
      </c>
      <c r="G128" s="2">
        <v>14716.999999999998</v>
      </c>
      <c r="H128" s="2">
        <v>4487.8224946778573</v>
      </c>
      <c r="I128" s="4"/>
      <c r="J128" s="2">
        <v>28.599051291261564</v>
      </c>
      <c r="K128" s="2">
        <v>46.226339159049679</v>
      </c>
      <c r="L128" s="16">
        <v>78.249846866666417</v>
      </c>
      <c r="M128" s="4"/>
      <c r="N128" s="3">
        <f t="shared" si="25"/>
        <v>1.1635932001145485E-2</v>
      </c>
      <c r="O128" s="4"/>
      <c r="P128" s="3">
        <f t="shared" si="26"/>
        <v>0.36548379883724025</v>
      </c>
      <c r="Q128" s="3">
        <f t="shared" si="27"/>
        <v>0.27835525325203764</v>
      </c>
      <c r="R128" s="4"/>
      <c r="S128" s="22">
        <f t="shared" si="28"/>
        <v>37.805328099355975</v>
      </c>
      <c r="T128" s="22">
        <f t="shared" si="45"/>
        <v>68.461249441996273</v>
      </c>
      <c r="U128" s="3">
        <f t="shared" si="46"/>
        <v>30.420414676612296</v>
      </c>
      <c r="V128" s="3">
        <f t="shared" si="29"/>
        <v>75.846162864739952</v>
      </c>
      <c r="W128" s="3">
        <f t="shared" si="30"/>
        <v>12.601776033118657</v>
      </c>
      <c r="X128" s="3">
        <f t="shared" si="47"/>
        <v>7.3849134227436792</v>
      </c>
      <c r="Y128" s="4"/>
      <c r="Z128" s="3">
        <f t="shared" si="31"/>
        <v>0</v>
      </c>
      <c r="AA128" s="3">
        <f t="shared" si="32"/>
        <v>0</v>
      </c>
      <c r="AB128" s="4"/>
      <c r="AC128" s="3">
        <f t="shared" si="33"/>
        <v>-1.4287713556115069</v>
      </c>
      <c r="AD128" s="3">
        <f t="shared" si="34"/>
        <v>-2.7337981336554757</v>
      </c>
      <c r="AE128" s="3">
        <f t="shared" si="35"/>
        <v>-83.163272867948336</v>
      </c>
      <c r="AF128" s="4"/>
      <c r="AG128" s="3" t="e">
        <f t="shared" si="36"/>
        <v>#NUM!</v>
      </c>
      <c r="AH128" s="3" t="e">
        <f t="shared" si="37"/>
        <v>#NUM!</v>
      </c>
      <c r="AI128" s="3" t="e">
        <f t="shared" si="38"/>
        <v>#NUM!</v>
      </c>
      <c r="AJ128" s="4"/>
      <c r="AK128" s="3">
        <v>0</v>
      </c>
      <c r="AL128" s="3" t="e">
        <f t="shared" si="39"/>
        <v>#NUM!</v>
      </c>
      <c r="AM128" s="3">
        <f t="shared" si="40"/>
        <v>15157.529807531895</v>
      </c>
      <c r="AN128" s="4"/>
      <c r="AO128" s="3">
        <f t="shared" si="41"/>
        <v>15157.529807531895</v>
      </c>
      <c r="AP128" s="3">
        <f t="shared" si="42"/>
        <v>700677.11369637435</v>
      </c>
      <c r="AQ128" s="3">
        <f t="shared" si="43"/>
        <v>1.0608719616163857E-2</v>
      </c>
      <c r="AR128" s="14">
        <f>'FAE(a_mean)'!AQ128</f>
        <v>3.9136228786841823E-2</v>
      </c>
      <c r="AS128" s="4"/>
      <c r="AT128" s="3">
        <f t="shared" si="44"/>
        <v>4.2632353606833914E-2</v>
      </c>
      <c r="AU128" s="4"/>
      <c r="AX128" s="23"/>
    </row>
    <row r="129" spans="1:50" s="3" customFormat="1">
      <c r="A129" s="3" t="s">
        <v>178</v>
      </c>
      <c r="B129" s="2" t="s">
        <v>25</v>
      </c>
      <c r="C129" s="3" t="s">
        <v>49</v>
      </c>
      <c r="D129" s="2">
        <v>3</v>
      </c>
      <c r="E129" s="4"/>
      <c r="F129" s="2">
        <v>380.50928003647499</v>
      </c>
      <c r="G129" s="2">
        <v>14716.999999999998</v>
      </c>
      <c r="H129" s="2">
        <v>4487.8224946778573</v>
      </c>
      <c r="I129" s="4"/>
      <c r="J129" s="2">
        <v>31.589461908094172</v>
      </c>
      <c r="K129" s="2">
        <v>46.226339159049679</v>
      </c>
      <c r="L129" s="16">
        <v>78.249846866666417</v>
      </c>
      <c r="M129" s="4"/>
      <c r="N129" s="3">
        <f t="shared" si="25"/>
        <v>2.5855084598523818E-2</v>
      </c>
      <c r="O129" s="4"/>
      <c r="P129" s="3">
        <f t="shared" si="26"/>
        <v>0.40369998374464472</v>
      </c>
      <c r="Q129" s="3">
        <f t="shared" si="27"/>
        <v>0.31383514819683511</v>
      </c>
      <c r="R129" s="4"/>
      <c r="S129" s="22">
        <f t="shared" si="28"/>
        <v>37.805328099355975</v>
      </c>
      <c r="T129" s="22">
        <f t="shared" si="45"/>
        <v>68.461249441996273</v>
      </c>
      <c r="U129" s="3">
        <f t="shared" si="46"/>
        <v>26.797090303292812</v>
      </c>
      <c r="V129" s="3">
        <f t="shared" si="29"/>
        <v>79.469487238059429</v>
      </c>
      <c r="W129" s="3">
        <f t="shared" si="30"/>
        <v>12.601776033118657</v>
      </c>
      <c r="X129" s="3">
        <f t="shared" si="47"/>
        <v>11.008237796063163</v>
      </c>
      <c r="Y129" s="4"/>
      <c r="Z129" s="3">
        <f t="shared" si="31"/>
        <v>0</v>
      </c>
      <c r="AA129" s="3">
        <f t="shared" si="32"/>
        <v>0</v>
      </c>
      <c r="AB129" s="4"/>
      <c r="AC129" s="3">
        <f t="shared" si="33"/>
        <v>-1.5558671974079363</v>
      </c>
      <c r="AD129" s="3">
        <f t="shared" si="34"/>
        <v>-3.6735487027929916</v>
      </c>
      <c r="AE129" s="3">
        <f t="shared" si="35"/>
        <v>-98.440416322287959</v>
      </c>
      <c r="AF129" s="4"/>
      <c r="AG129" s="3" t="e">
        <f t="shared" si="36"/>
        <v>#NUM!</v>
      </c>
      <c r="AH129" s="3" t="e">
        <f t="shared" si="37"/>
        <v>#NUM!</v>
      </c>
      <c r="AI129" s="3" t="e">
        <f t="shared" si="38"/>
        <v>#NUM!</v>
      </c>
      <c r="AJ129" s="4"/>
      <c r="AK129" s="3">
        <v>0</v>
      </c>
      <c r="AL129" s="3" t="e">
        <f t="shared" si="39"/>
        <v>#NUM!</v>
      </c>
      <c r="AM129" s="3">
        <f t="shared" si="40"/>
        <v>17575.570208913799</v>
      </c>
      <c r="AN129" s="4"/>
      <c r="AO129" s="3">
        <f t="shared" si="41"/>
        <v>17575.570208913799</v>
      </c>
      <c r="AP129" s="3">
        <f t="shared" si="42"/>
        <v>812454.26939093892</v>
      </c>
      <c r="AQ129" s="3">
        <f t="shared" si="43"/>
        <v>1.2301100430488241E-2</v>
      </c>
      <c r="AR129" s="14">
        <f>'FAE(a_mean)'!AQ129</f>
        <v>3.9136228786841823E-2</v>
      </c>
      <c r="AS129" s="4"/>
      <c r="AT129" s="3">
        <f t="shared" si="44"/>
        <v>4.2632353606833914E-2</v>
      </c>
      <c r="AU129" s="4"/>
      <c r="AX129" s="23"/>
    </row>
    <row r="130" spans="1:50" s="3" customFormat="1">
      <c r="A130" s="3" t="s">
        <v>179</v>
      </c>
      <c r="B130" s="2" t="s">
        <v>25</v>
      </c>
      <c r="C130" s="3" t="s">
        <v>49</v>
      </c>
      <c r="D130" s="2">
        <v>4</v>
      </c>
      <c r="E130" s="4"/>
      <c r="F130" s="2">
        <v>845.49304902245592</v>
      </c>
      <c r="G130" s="2">
        <v>14716.999999999998</v>
      </c>
      <c r="H130" s="2">
        <v>4487.8224946778573</v>
      </c>
      <c r="I130" s="4"/>
      <c r="J130" s="2">
        <v>34.369986178538127</v>
      </c>
      <c r="K130" s="2">
        <v>46.226339159049679</v>
      </c>
      <c r="L130" s="16">
        <v>78.249846866666417</v>
      </c>
      <c r="M130" s="4"/>
      <c r="N130" s="3">
        <f t="shared" si="25"/>
        <v>5.7450095061660392E-2</v>
      </c>
      <c r="O130" s="4"/>
      <c r="P130" s="3">
        <f t="shared" si="26"/>
        <v>0.43923390977496429</v>
      </c>
      <c r="Q130" s="3">
        <f t="shared" si="27"/>
        <v>0.36525923176500685</v>
      </c>
      <c r="R130" s="4"/>
      <c r="S130" s="22">
        <f t="shared" si="28"/>
        <v>37.805328099355975</v>
      </c>
      <c r="T130" s="22">
        <f t="shared" si="45"/>
        <v>68.461249441996273</v>
      </c>
      <c r="U130" s="3">
        <f t="shared" si="46"/>
        <v>21.396022744270073</v>
      </c>
      <c r="V130" s="3">
        <f t="shared" si="29"/>
        <v>84.870554797082178</v>
      </c>
      <c r="W130" s="3">
        <f t="shared" si="30"/>
        <v>12.601776033118657</v>
      </c>
      <c r="X130" s="3">
        <f t="shared" ref="X130:X166" si="48">(F130/3.14)^0.5</f>
        <v>16.409305355085902</v>
      </c>
      <c r="Y130" s="4"/>
      <c r="Z130" s="3">
        <f t="shared" si="31"/>
        <v>0</v>
      </c>
      <c r="AA130" s="3">
        <f t="shared" si="32"/>
        <v>0</v>
      </c>
      <c r="AB130" s="4"/>
      <c r="AC130" s="3">
        <f t="shared" si="33"/>
        <v>-1.725176300597999</v>
      </c>
      <c r="AD130" s="3">
        <f t="shared" si="34"/>
        <v>-5.6652172759890114</v>
      </c>
      <c r="AE130" s="3">
        <f t="shared" si="35"/>
        <v>-121.21311768829264</v>
      </c>
      <c r="AF130" s="4"/>
      <c r="AG130" s="3" t="e">
        <f t="shared" si="36"/>
        <v>#NUM!</v>
      </c>
      <c r="AH130" s="3" t="e">
        <f t="shared" si="37"/>
        <v>#NUM!</v>
      </c>
      <c r="AI130" s="3" t="e">
        <f t="shared" si="38"/>
        <v>#NUM!</v>
      </c>
      <c r="AJ130" s="4"/>
      <c r="AK130" s="3">
        <v>0</v>
      </c>
      <c r="AL130" s="3" t="e">
        <f t="shared" si="39"/>
        <v>#NUM!</v>
      </c>
      <c r="AM130" s="3">
        <f t="shared" si="40"/>
        <v>21179.994826394388</v>
      </c>
      <c r="AN130" s="4"/>
      <c r="AO130" s="3">
        <f t="shared" si="41"/>
        <v>21179.994826394388</v>
      </c>
      <c r="AP130" s="3">
        <f t="shared" si="42"/>
        <v>979073.62423182453</v>
      </c>
      <c r="AQ130" s="3">
        <f t="shared" si="43"/>
        <v>1.4823828779367972E-2</v>
      </c>
      <c r="AR130" s="14">
        <f>'FAE(a_mean)'!AQ130</f>
        <v>3.9136228786841823E-2</v>
      </c>
      <c r="AS130" s="4"/>
      <c r="AT130" s="3">
        <f t="shared" si="44"/>
        <v>4.2632353606833914E-2</v>
      </c>
      <c r="AU130" s="4"/>
      <c r="AX130" s="23"/>
    </row>
    <row r="131" spans="1:50" s="3" customFormat="1">
      <c r="A131" s="3" t="s">
        <v>180</v>
      </c>
      <c r="B131" s="2" t="s">
        <v>25</v>
      </c>
      <c r="C131" s="3" t="s">
        <v>49</v>
      </c>
      <c r="D131" s="2">
        <v>5</v>
      </c>
      <c r="E131" s="4"/>
      <c r="F131" s="2">
        <v>1983.7577138450176</v>
      </c>
      <c r="G131" s="2">
        <v>14716.999999999998</v>
      </c>
      <c r="H131" s="2">
        <v>4487.8224946778573</v>
      </c>
      <c r="I131" s="4"/>
      <c r="J131" s="2">
        <v>38.504852017140834</v>
      </c>
      <c r="K131" s="2">
        <v>46.226339159049679</v>
      </c>
      <c r="L131" s="16">
        <v>78.249846866666417</v>
      </c>
      <c r="M131" s="4"/>
      <c r="N131" s="3">
        <f t="shared" ref="N131:N166" si="49">F131/G131</f>
        <v>0.1347936205643146</v>
      </c>
      <c r="O131" s="4"/>
      <c r="P131" s="3">
        <f t="shared" ref="P131:P166" si="50">J131/L131</f>
        <v>0.49207574914173385</v>
      </c>
      <c r="Q131" s="3">
        <f t="shared" ref="Q131:Q166" si="51">(J131*((1/G131)^0.5-(N131/H131)^0.5)^2+AQ131)/AT131</f>
        <v>0.45020536573205139</v>
      </c>
      <c r="R131" s="4"/>
      <c r="S131" s="22">
        <f t="shared" ref="S131:S166" si="52">(H131/3.14)^0.5</f>
        <v>37.805328099355975</v>
      </c>
      <c r="T131" s="22">
        <f t="shared" si="45"/>
        <v>68.461249441996273</v>
      </c>
      <c r="U131" s="3">
        <f t="shared" si="46"/>
        <v>12.670293335860869</v>
      </c>
      <c r="V131" s="3">
        <f t="shared" ref="V131:V166" si="53">T131+X131</f>
        <v>93.596284205491372</v>
      </c>
      <c r="W131" s="3">
        <f t="shared" ref="W131:W166" si="54">(1/3)*S131</f>
        <v>12.601776033118657</v>
      </c>
      <c r="X131" s="3">
        <f t="shared" si="48"/>
        <v>25.135034763495106</v>
      </c>
      <c r="Y131" s="4"/>
      <c r="Z131" s="3">
        <f t="shared" ref="Z131:Z166" si="55">MAX(0,SIGN(W131-T131)*((W131-T131)/2)^2)</f>
        <v>0</v>
      </c>
      <c r="AA131" s="3">
        <f t="shared" ref="AA131:AA166" si="56">MAX(0,SIGN(2*S131-T131-W131)*((2*S131-T131-W131)/2)^2)</f>
        <v>0</v>
      </c>
      <c r="AB131" s="4"/>
      <c r="AC131" s="3">
        <f t="shared" ref="AC131:AC166" si="57">(U131^2-V131^2-(U131+X131-W131)^2)/(2*(U131+X131-W131)*V131)</f>
        <v>-1.9574201621886942</v>
      </c>
      <c r="AD131" s="3">
        <f t="shared" ref="AD131:AD166" si="58">(U131^2-V131^2+(U131+X131-W131)^2)/(2*(U131+X131-W131)*U131)</f>
        <v>-12.470405976816268</v>
      </c>
      <c r="AE131" s="3">
        <f t="shared" ref="AE131:AE166" si="59">(U131^2-V131^2+(U131+X131-W131)^2)/(2*(U131+X131-W131))</f>
        <v>-158.00370174353469</v>
      </c>
      <c r="AF131" s="4"/>
      <c r="AG131" s="3" t="e">
        <f t="shared" ref="AG131:AG166" si="60">V131^2*ACOS(AC131)</f>
        <v>#NUM!</v>
      </c>
      <c r="AH131" s="3" t="e">
        <f t="shared" ref="AH131:AH166" si="61">U131^2*ACOS(AD131)</f>
        <v>#NUM!</v>
      </c>
      <c r="AI131" s="3" t="e">
        <f t="shared" ref="AI131:AI166" si="62">(S131-W131)*(U131^2-AE131^2)^0.5</f>
        <v>#NUM!</v>
      </c>
      <c r="AJ131" s="4"/>
      <c r="AK131" s="3">
        <v>0</v>
      </c>
      <c r="AL131" s="3" t="e">
        <f t="shared" ref="AL131:AL166" si="63">AG131-AH131+AI131</f>
        <v>#NUM!</v>
      </c>
      <c r="AM131" s="3">
        <f t="shared" ref="AM131:AM166" si="64">3.14*(V131^2-U131^2)</f>
        <v>27003.146183315232</v>
      </c>
      <c r="AN131" s="4"/>
      <c r="AO131" s="3">
        <f t="shared" ref="AO131:AO166" si="65">IF(X131^2&lt;=Z131,AK131,IF(X131^2&lt;=AA131,AL131,AM131))</f>
        <v>27003.146183315232</v>
      </c>
      <c r="AP131" s="3">
        <f t="shared" ref="AP131:AP194" si="66">AO131*K131</f>
        <v>1248256.5938313277</v>
      </c>
      <c r="AQ131" s="3">
        <f t="shared" ref="AQ131:AQ194" si="67">AP131/(G131*H131)</f>
        <v>1.8899438777334809E-2</v>
      </c>
      <c r="AR131" s="14">
        <f>'FAE(a_mean)'!AQ131</f>
        <v>3.9136228786841823E-2</v>
      </c>
      <c r="AS131" s="4"/>
      <c r="AT131" s="3">
        <f t="shared" ref="AT131:AT166" si="68">L131*((1/G131)^0.5-(1/H131)^0.5)^2+AR131</f>
        <v>4.2632353606833914E-2</v>
      </c>
      <c r="AU131" s="4"/>
      <c r="AX131" s="23"/>
    </row>
    <row r="132" spans="1:50" s="3" customFormat="1">
      <c r="A132" s="3" t="s">
        <v>181</v>
      </c>
      <c r="B132" s="2" t="s">
        <v>25</v>
      </c>
      <c r="C132" s="3" t="s">
        <v>49</v>
      </c>
      <c r="D132" s="2">
        <v>6</v>
      </c>
      <c r="E132" s="4"/>
      <c r="F132" s="2">
        <v>4487.8224946778573</v>
      </c>
      <c r="G132" s="2">
        <v>14716.999999999998</v>
      </c>
      <c r="H132" s="2">
        <v>4487.8224946778573</v>
      </c>
      <c r="I132" s="4"/>
      <c r="J132" s="2">
        <v>46.226339159049679</v>
      </c>
      <c r="K132" s="2">
        <v>46.226339159049679</v>
      </c>
      <c r="L132" s="16">
        <v>78.249846866666417</v>
      </c>
      <c r="M132" s="4"/>
      <c r="N132" s="3">
        <f t="shared" si="49"/>
        <v>0.30494139394427244</v>
      </c>
      <c r="O132" s="4"/>
      <c r="P132" s="3">
        <f t="shared" si="50"/>
        <v>0.59075309422415745</v>
      </c>
      <c r="Q132" s="3">
        <f t="shared" si="51"/>
        <v>0.58212770173196227</v>
      </c>
      <c r="R132" s="4"/>
      <c r="S132" s="22">
        <f t="shared" si="52"/>
        <v>37.805328099355975</v>
      </c>
      <c r="T132" s="22">
        <f t="shared" ref="T132:T166" si="69">(G132/3.14)^0.5</f>
        <v>68.461249441996273</v>
      </c>
      <c r="U132" s="3">
        <f t="shared" ref="U132:U166" si="70">S132-X132</f>
        <v>0</v>
      </c>
      <c r="V132" s="3">
        <f t="shared" si="53"/>
        <v>106.26657754135225</v>
      </c>
      <c r="W132" s="3">
        <f t="shared" si="54"/>
        <v>12.601776033118657</v>
      </c>
      <c r="X132" s="3">
        <f t="shared" si="48"/>
        <v>37.805328099355975</v>
      </c>
      <c r="Y132" s="4"/>
      <c r="Z132" s="3">
        <f t="shared" si="55"/>
        <v>0</v>
      </c>
      <c r="AA132" s="3">
        <f t="shared" si="56"/>
        <v>0</v>
      </c>
      <c r="AB132" s="4"/>
      <c r="AC132" s="3">
        <f t="shared" si="57"/>
        <v>-2.2267531320290153</v>
      </c>
      <c r="AD132" s="3" t="e">
        <f t="shared" si="58"/>
        <v>#DIV/0!</v>
      </c>
      <c r="AE132" s="3">
        <f t="shared" si="59"/>
        <v>-211.42588230397303</v>
      </c>
      <c r="AF132" s="4"/>
      <c r="AG132" s="3" t="e">
        <f t="shared" si="60"/>
        <v>#NUM!</v>
      </c>
      <c r="AH132" s="3" t="e">
        <f t="shared" si="61"/>
        <v>#DIV/0!</v>
      </c>
      <c r="AI132" s="3" t="e">
        <f t="shared" si="62"/>
        <v>#NUM!</v>
      </c>
      <c r="AJ132" s="4"/>
      <c r="AK132" s="3">
        <v>0</v>
      </c>
      <c r="AL132" s="3" t="e">
        <f t="shared" si="63"/>
        <v>#NUM!</v>
      </c>
      <c r="AM132" s="3">
        <f t="shared" si="64"/>
        <v>35458.718477386006</v>
      </c>
      <c r="AN132" s="4"/>
      <c r="AO132" s="3">
        <f t="shared" si="65"/>
        <v>35458.718477386006</v>
      </c>
      <c r="AP132" s="3">
        <f t="shared" si="66"/>
        <v>1639126.7464809071</v>
      </c>
      <c r="AQ132" s="3">
        <f t="shared" si="67"/>
        <v>2.4817474024570556E-2</v>
      </c>
      <c r="AR132" s="14">
        <f>'FAE(a_mean)'!AQ132</f>
        <v>3.9136228786841823E-2</v>
      </c>
      <c r="AS132" s="4"/>
      <c r="AT132" s="3">
        <f t="shared" si="68"/>
        <v>4.2632353606833914E-2</v>
      </c>
      <c r="AU132" s="4"/>
      <c r="AX132" s="23"/>
    </row>
    <row r="133" spans="1:50">
      <c r="A133" s="7" t="s">
        <v>182</v>
      </c>
      <c r="B133" s="8" t="s">
        <v>26</v>
      </c>
      <c r="C133" s="7" t="s">
        <v>47</v>
      </c>
      <c r="D133" s="8">
        <v>1</v>
      </c>
      <c r="E133" s="4"/>
      <c r="F133" s="8">
        <v>1.7898931188843853E-4</v>
      </c>
      <c r="G133" s="8">
        <v>2.8452000000000007E-4</v>
      </c>
      <c r="H133" s="8">
        <v>1.317458422013864E-2</v>
      </c>
      <c r="I133" s="4"/>
      <c r="J133" s="8">
        <v>2.9273340151950302</v>
      </c>
      <c r="K133" s="8">
        <v>12.533748181124542</v>
      </c>
      <c r="L133" s="17">
        <v>3.4651752094754635</v>
      </c>
      <c r="M133" s="4"/>
      <c r="N133" s="7">
        <f>F133/G133</f>
        <v>0.62909219699296526</v>
      </c>
      <c r="O133" s="4"/>
      <c r="P133" s="7">
        <f t="shared" si="50"/>
        <v>0.84478672454722759</v>
      </c>
      <c r="Q133" s="7">
        <f t="shared" si="51"/>
        <v>0.86922766733640855</v>
      </c>
      <c r="R133" s="4"/>
      <c r="S133" s="12">
        <f t="shared" si="52"/>
        <v>6.4774435224422292E-2</v>
      </c>
      <c r="T133" s="12">
        <f t="shared" si="69"/>
        <v>9.5190054610843084E-3</v>
      </c>
      <c r="U133" s="7">
        <f t="shared" si="70"/>
        <v>5.7224404392063631E-2</v>
      </c>
      <c r="V133" s="7">
        <f t="shared" si="53"/>
        <v>1.7069036293442967E-2</v>
      </c>
      <c r="W133" s="7">
        <f t="shared" si="54"/>
        <v>2.1591478408140762E-2</v>
      </c>
      <c r="X133" s="7">
        <f t="shared" si="48"/>
        <v>7.5500308323586604E-3</v>
      </c>
      <c r="Y133" s="4"/>
      <c r="Z133" s="7">
        <f t="shared" si="55"/>
        <v>3.6436150764352481E-5</v>
      </c>
      <c r="AA133" s="7">
        <f t="shared" si="56"/>
        <v>2.4225289880996535E-3</v>
      </c>
      <c r="AB133" s="4"/>
      <c r="AC133" s="7">
        <f t="shared" si="57"/>
        <v>0.75873399954971632</v>
      </c>
      <c r="AD133" s="7">
        <f t="shared" si="58"/>
        <v>0.98094188289096262</v>
      </c>
      <c r="AE133" s="7">
        <f t="shared" si="59"/>
        <v>5.6133814991664775E-2</v>
      </c>
      <c r="AF133" s="4"/>
      <c r="AG133" s="7">
        <f t="shared" si="60"/>
        <v>2.0669353557940516E-4</v>
      </c>
      <c r="AH133" s="7">
        <f t="shared" si="61"/>
        <v>6.4033864787873748E-4</v>
      </c>
      <c r="AI133" s="7">
        <f t="shared" si="62"/>
        <v>4.8014180400695369E-4</v>
      </c>
      <c r="AJ133" s="4"/>
      <c r="AK133" s="7">
        <v>0</v>
      </c>
      <c r="AL133" s="7">
        <f t="shared" si="63"/>
        <v>4.649669170762134E-5</v>
      </c>
      <c r="AM133" s="7">
        <f t="shared" si="64"/>
        <v>-9.3675006382442135E-3</v>
      </c>
      <c r="AN133" s="4"/>
      <c r="AO133" s="7">
        <f t="shared" si="65"/>
        <v>4.649669170762134E-5</v>
      </c>
      <c r="AP133" s="7">
        <f t="shared" si="66"/>
        <v>5.8277782511870755E-4</v>
      </c>
      <c r="AQ133" s="7">
        <f t="shared" si="67"/>
        <v>155.47239910669018</v>
      </c>
      <c r="AR133" s="15">
        <f>'FAE(a_mean)'!AQ133</f>
        <v>554.45672581433314</v>
      </c>
      <c r="AS133" s="4"/>
      <c r="AT133" s="7">
        <f t="shared" si="68"/>
        <v>9416.9322922608408</v>
      </c>
      <c r="AU133" s="4"/>
      <c r="AX133" s="21"/>
    </row>
    <row r="134" spans="1:50">
      <c r="A134" s="7" t="s">
        <v>183</v>
      </c>
      <c r="B134" s="8" t="s">
        <v>26</v>
      </c>
      <c r="C134" s="7" t="s">
        <v>47</v>
      </c>
      <c r="D134" s="8">
        <v>2</v>
      </c>
      <c r="E134" s="4"/>
      <c r="F134" s="8">
        <v>5.0328715849750065E-4</v>
      </c>
      <c r="G134" s="8">
        <v>2.8452000000000007E-4</v>
      </c>
      <c r="H134" s="8">
        <v>1.317458422013864E-2</v>
      </c>
      <c r="I134" s="4"/>
      <c r="J134" s="8">
        <v>4.2113255665912002</v>
      </c>
      <c r="K134" s="8">
        <v>12.533748181124542</v>
      </c>
      <c r="L134" s="17">
        <v>3.4651752094754635</v>
      </c>
      <c r="M134" s="4"/>
      <c r="N134" s="7">
        <f t="shared" si="49"/>
        <v>1.7688990527818802</v>
      </c>
      <c r="O134" s="4"/>
      <c r="P134" s="7">
        <f t="shared" si="50"/>
        <v>1.2153283202175178</v>
      </c>
      <c r="Q134" s="7">
        <f t="shared" si="51"/>
        <v>1.1769794116243446</v>
      </c>
      <c r="R134" s="4"/>
      <c r="S134" s="12">
        <f t="shared" si="52"/>
        <v>6.4774435224422292E-2</v>
      </c>
      <c r="T134" s="12">
        <f t="shared" si="69"/>
        <v>9.5190054610843084E-3</v>
      </c>
      <c r="U134" s="7">
        <f t="shared" si="70"/>
        <v>5.2114161350870263E-2</v>
      </c>
      <c r="V134" s="7">
        <f t="shared" si="53"/>
        <v>2.2179279334636339E-2</v>
      </c>
      <c r="W134" s="7">
        <f t="shared" si="54"/>
        <v>2.1591478408140762E-2</v>
      </c>
      <c r="X134" s="7">
        <f t="shared" si="48"/>
        <v>1.2660273873552031E-2</v>
      </c>
      <c r="Y134" s="4"/>
      <c r="Z134" s="7">
        <f t="shared" si="55"/>
        <v>3.6436150764352481E-5</v>
      </c>
      <c r="AA134" s="7">
        <f t="shared" si="56"/>
        <v>2.4225289880996535E-3</v>
      </c>
      <c r="AB134" s="4"/>
      <c r="AC134" s="7">
        <f t="shared" si="57"/>
        <v>0.1875182972280815</v>
      </c>
      <c r="AD134" s="7">
        <f t="shared" si="58"/>
        <v>0.90842827138900006</v>
      </c>
      <c r="AE134" s="7">
        <f t="shared" si="59"/>
        <v>4.7341977510858509E-2</v>
      </c>
      <c r="AF134" s="4"/>
      <c r="AG134" s="7">
        <f t="shared" si="60"/>
        <v>6.7991338990882136E-4</v>
      </c>
      <c r="AH134" s="7">
        <f t="shared" si="61"/>
        <v>1.1713276280412002E-3</v>
      </c>
      <c r="AI134" s="7">
        <f t="shared" si="62"/>
        <v>9.4077714071137783E-4</v>
      </c>
      <c r="AJ134" s="4"/>
      <c r="AK134" s="7">
        <v>0</v>
      </c>
      <c r="AL134" s="7">
        <f t="shared" si="63"/>
        <v>4.4936290257899898E-4</v>
      </c>
      <c r="AM134" s="7">
        <f t="shared" si="64"/>
        <v>-6.9832512979122402E-3</v>
      </c>
      <c r="AN134" s="4"/>
      <c r="AO134" s="7">
        <f t="shared" si="65"/>
        <v>4.4936290257899898E-4</v>
      </c>
      <c r="AP134" s="7">
        <f t="shared" si="66"/>
        <v>5.6322014628643734E-3</v>
      </c>
      <c r="AQ134" s="7">
        <f t="shared" si="67"/>
        <v>1502.5483742545803</v>
      </c>
      <c r="AR134" s="15">
        <f>'FAE(a_mean)'!AQ134</f>
        <v>554.45672581433314</v>
      </c>
      <c r="AS134" s="4"/>
      <c r="AT134" s="7">
        <f t="shared" si="68"/>
        <v>9416.9322922608408</v>
      </c>
      <c r="AU134" s="4"/>
      <c r="AX134" s="21"/>
    </row>
    <row r="135" spans="1:50">
      <c r="A135" s="7" t="s">
        <v>184</v>
      </c>
      <c r="B135" s="8" t="s">
        <v>26</v>
      </c>
      <c r="C135" s="7" t="s">
        <v>47</v>
      </c>
      <c r="D135" s="8">
        <v>3</v>
      </c>
      <c r="E135" s="4"/>
      <c r="F135" s="8">
        <v>9.3248811911186445E-4</v>
      </c>
      <c r="G135" s="8">
        <v>2.8452000000000007E-4</v>
      </c>
      <c r="H135" s="8">
        <v>1.317458422013864E-2</v>
      </c>
      <c r="I135" s="4"/>
      <c r="J135" s="8">
        <v>5.1982057747225889</v>
      </c>
      <c r="K135" s="8">
        <v>12.533748181124542</v>
      </c>
      <c r="L135" s="17">
        <v>3.4651752094754635</v>
      </c>
      <c r="M135" s="4"/>
      <c r="N135" s="7">
        <f t="shared" si="49"/>
        <v>3.2774079822573605</v>
      </c>
      <c r="O135" s="4"/>
      <c r="P135" s="7">
        <f t="shared" si="50"/>
        <v>1.5001278320669564</v>
      </c>
      <c r="Q135" s="7">
        <f t="shared" si="51"/>
        <v>1.4114795268814468</v>
      </c>
      <c r="R135" s="4"/>
      <c r="S135" s="12">
        <f t="shared" si="52"/>
        <v>6.4774435224422292E-2</v>
      </c>
      <c r="T135" s="12">
        <f t="shared" si="69"/>
        <v>9.5190054610843084E-3</v>
      </c>
      <c r="U135" s="7">
        <f t="shared" si="70"/>
        <v>4.7541596265891474E-2</v>
      </c>
      <c r="V135" s="7">
        <f t="shared" si="53"/>
        <v>2.6751844419615124E-2</v>
      </c>
      <c r="W135" s="7">
        <f t="shared" si="54"/>
        <v>2.1591478408140762E-2</v>
      </c>
      <c r="X135" s="7">
        <f t="shared" si="48"/>
        <v>1.7232838958530818E-2</v>
      </c>
      <c r="Y135" s="4"/>
      <c r="Z135" s="7">
        <f t="shared" si="55"/>
        <v>3.6436150764352481E-5</v>
      </c>
      <c r="AA135" s="7">
        <f t="shared" si="56"/>
        <v>2.4225289880996535E-3</v>
      </c>
      <c r="AB135" s="4"/>
      <c r="AC135" s="7">
        <f t="shared" si="57"/>
        <v>-0.13859893629512476</v>
      </c>
      <c r="AD135" s="7">
        <f t="shared" si="58"/>
        <v>0.83032928501207082</v>
      </c>
      <c r="AE135" s="7">
        <f t="shared" si="59"/>
        <v>3.9475179635790197E-2</v>
      </c>
      <c r="AF135" s="4"/>
      <c r="AG135" s="7">
        <f t="shared" si="60"/>
        <v>1.2236681751752079E-3</v>
      </c>
      <c r="AH135" s="7">
        <f t="shared" si="61"/>
        <v>1.336001731014453E-3</v>
      </c>
      <c r="AI135" s="7">
        <f t="shared" si="62"/>
        <v>1.1440742073487128E-3</v>
      </c>
      <c r="AJ135" s="4"/>
      <c r="AK135" s="7">
        <v>0</v>
      </c>
      <c r="AL135" s="7">
        <f t="shared" si="63"/>
        <v>1.0317406515094676E-3</v>
      </c>
      <c r="AM135" s="7">
        <f t="shared" si="64"/>
        <v>-4.849862494365283E-3</v>
      </c>
      <c r="AN135" s="4"/>
      <c r="AO135" s="7">
        <f t="shared" si="65"/>
        <v>1.0317406515094676E-3</v>
      </c>
      <c r="AP135" s="7">
        <f t="shared" si="66"/>
        <v>1.2931577514249041E-2</v>
      </c>
      <c r="AQ135" s="7">
        <f t="shared" si="67"/>
        <v>3449.8625268813248</v>
      </c>
      <c r="AR135" s="15">
        <f>'FAE(a_mean)'!AQ135</f>
        <v>554.45672581433314</v>
      </c>
      <c r="AS135" s="4"/>
      <c r="AT135" s="7">
        <f t="shared" si="68"/>
        <v>9416.9322922608408</v>
      </c>
      <c r="AU135" s="4"/>
      <c r="AX135" s="21"/>
    </row>
    <row r="136" spans="1:50">
      <c r="A136" s="7" t="s">
        <v>185</v>
      </c>
      <c r="B136" s="8" t="s">
        <v>26</v>
      </c>
      <c r="C136" s="7" t="s">
        <v>47</v>
      </c>
      <c r="D136" s="8">
        <v>4</v>
      </c>
      <c r="E136" s="4"/>
      <c r="F136" s="8">
        <v>1.441032015994733E-3</v>
      </c>
      <c r="G136" s="8">
        <v>2.8452000000000007E-4</v>
      </c>
      <c r="H136" s="8">
        <v>1.317458422013864E-2</v>
      </c>
      <c r="I136" s="4"/>
      <c r="J136" s="8">
        <v>6.0576250166496113</v>
      </c>
      <c r="K136" s="8">
        <v>12.533748181124542</v>
      </c>
      <c r="L136" s="17">
        <v>3.4651752094754635</v>
      </c>
      <c r="M136" s="4"/>
      <c r="N136" s="7">
        <f t="shared" si="49"/>
        <v>5.0647828482874058</v>
      </c>
      <c r="O136" s="4"/>
      <c r="P136" s="7">
        <f t="shared" si="50"/>
        <v>1.7481439322563366</v>
      </c>
      <c r="Q136" s="7">
        <f t="shared" si="51"/>
        <v>1.6251809875802297</v>
      </c>
      <c r="R136" s="4"/>
      <c r="S136" s="12">
        <f t="shared" si="52"/>
        <v>6.4774435224422292E-2</v>
      </c>
      <c r="T136" s="12">
        <f t="shared" si="69"/>
        <v>9.5190054610843084E-3</v>
      </c>
      <c r="U136" s="7">
        <f t="shared" si="70"/>
        <v>4.3351844493399683E-2</v>
      </c>
      <c r="V136" s="7">
        <f t="shared" si="53"/>
        <v>3.0941596192106915E-2</v>
      </c>
      <c r="W136" s="7">
        <f t="shared" si="54"/>
        <v>2.1591478408140762E-2</v>
      </c>
      <c r="X136" s="7">
        <f t="shared" si="48"/>
        <v>2.1422590731022609E-2</v>
      </c>
      <c r="Y136" s="4"/>
      <c r="Z136" s="7">
        <f t="shared" si="55"/>
        <v>3.6436150764352481E-5</v>
      </c>
      <c r="AA136" s="7">
        <f t="shared" si="56"/>
        <v>2.4225289880996535E-3</v>
      </c>
      <c r="AB136" s="4"/>
      <c r="AC136" s="7">
        <f t="shared" si="57"/>
        <v>-0.35279272048984661</v>
      </c>
      <c r="AD136" s="7">
        <f t="shared" si="58"/>
        <v>0.74430482246914542</v>
      </c>
      <c r="AE136" s="7">
        <f t="shared" si="59"/>
        <v>3.2266986919369849E-2</v>
      </c>
      <c r="AF136" s="4"/>
      <c r="AG136" s="7">
        <f t="shared" si="60"/>
        <v>1.8490408183826836E-3</v>
      </c>
      <c r="AH136" s="7">
        <f t="shared" si="61"/>
        <v>1.3743980487765908E-3</v>
      </c>
      <c r="AI136" s="7">
        <f t="shared" si="62"/>
        <v>1.2502371958278769E-3</v>
      </c>
      <c r="AJ136" s="4"/>
      <c r="AK136" s="7">
        <v>0</v>
      </c>
      <c r="AL136" s="7">
        <f t="shared" si="63"/>
        <v>1.7248799654339697E-3</v>
      </c>
      <c r="AM136" s="7">
        <f t="shared" si="64"/>
        <v>-2.8950801446425405E-3</v>
      </c>
      <c r="AN136" s="4"/>
      <c r="AO136" s="7">
        <f t="shared" si="65"/>
        <v>1.7248799654339697E-3</v>
      </c>
      <c r="AP136" s="7">
        <f t="shared" si="66"/>
        <v>2.1619211129416182E-2</v>
      </c>
      <c r="AQ136" s="7">
        <f t="shared" si="67"/>
        <v>5767.5334856808267</v>
      </c>
      <c r="AR136" s="15">
        <f>'FAE(a_mean)'!AQ136</f>
        <v>554.45672581433314</v>
      </c>
      <c r="AS136" s="4"/>
      <c r="AT136" s="7">
        <f t="shared" si="68"/>
        <v>9416.9322922608408</v>
      </c>
      <c r="AU136" s="4"/>
      <c r="AX136" s="21"/>
    </row>
    <row r="137" spans="1:50">
      <c r="A137" s="7" t="s">
        <v>186</v>
      </c>
      <c r="B137" s="8" t="s">
        <v>26</v>
      </c>
      <c r="C137" s="7" t="s">
        <v>47</v>
      </c>
      <c r="D137" s="8">
        <v>5</v>
      </c>
      <c r="E137" s="4"/>
      <c r="F137" s="8">
        <v>2.0712276481229695E-3</v>
      </c>
      <c r="G137" s="8">
        <v>2.8452000000000007E-4</v>
      </c>
      <c r="H137" s="8">
        <v>1.317458422013864E-2</v>
      </c>
      <c r="I137" s="4"/>
      <c r="J137" s="8">
        <v>6.9010356293491304</v>
      </c>
      <c r="K137" s="8">
        <v>12.533748181124542</v>
      </c>
      <c r="L137" s="17">
        <v>3.4651752094754635</v>
      </c>
      <c r="M137" s="4"/>
      <c r="N137" s="7">
        <f t="shared" si="49"/>
        <v>7.2797260232073979</v>
      </c>
      <c r="O137" s="4"/>
      <c r="P137" s="7">
        <f t="shared" si="50"/>
        <v>1.99154017103619</v>
      </c>
      <c r="Q137" s="7">
        <f t="shared" si="51"/>
        <v>1.853655410860656</v>
      </c>
      <c r="R137" s="4"/>
      <c r="S137" s="12">
        <f t="shared" si="52"/>
        <v>6.4774435224422292E-2</v>
      </c>
      <c r="T137" s="12">
        <f t="shared" si="69"/>
        <v>9.5190054610843084E-3</v>
      </c>
      <c r="U137" s="7">
        <f t="shared" si="70"/>
        <v>3.9091237613345743E-2</v>
      </c>
      <c r="V137" s="7">
        <f t="shared" si="53"/>
        <v>3.5202203072160855E-2</v>
      </c>
      <c r="W137" s="7">
        <f t="shared" si="54"/>
        <v>2.1591478408140762E-2</v>
      </c>
      <c r="X137" s="7">
        <f t="shared" si="48"/>
        <v>2.5683197611076548E-2</v>
      </c>
      <c r="Y137" s="4"/>
      <c r="Z137" s="7">
        <f t="shared" si="55"/>
        <v>3.6436150764352481E-5</v>
      </c>
      <c r="AA137" s="7">
        <f t="shared" si="56"/>
        <v>2.4225289880996535E-3</v>
      </c>
      <c r="AB137" s="4"/>
      <c r="AC137" s="7">
        <f t="shared" si="57"/>
        <v>-0.51832165544581399</v>
      </c>
      <c r="AD137" s="7">
        <f t="shared" si="58"/>
        <v>0.63791514843382557</v>
      </c>
      <c r="AE137" s="7">
        <f t="shared" si="59"/>
        <v>2.4936892644579396E-2</v>
      </c>
      <c r="AF137" s="4"/>
      <c r="AG137" s="7">
        <f t="shared" si="60"/>
        <v>2.6217447004943254E-3</v>
      </c>
      <c r="AH137" s="7">
        <f t="shared" si="61"/>
        <v>1.3432344815192095E-3</v>
      </c>
      <c r="AI137" s="7">
        <f t="shared" si="62"/>
        <v>1.2999979691347338E-3</v>
      </c>
      <c r="AJ137" s="4"/>
      <c r="AK137" s="7">
        <v>0</v>
      </c>
      <c r="AL137" s="7">
        <f t="shared" si="63"/>
        <v>2.5785081881098499E-3</v>
      </c>
      <c r="AM137" s="7">
        <f t="shared" si="64"/>
        <v>-9.0723943700953403E-4</v>
      </c>
      <c r="AN137" s="4"/>
      <c r="AO137" s="7">
        <f t="shared" si="65"/>
        <v>2.5785081881098499E-3</v>
      </c>
      <c r="AP137" s="7">
        <f t="shared" si="66"/>
        <v>3.2318372312736571E-2</v>
      </c>
      <c r="AQ137" s="7">
        <f t="shared" si="67"/>
        <v>8621.8360790596471</v>
      </c>
      <c r="AR137" s="15">
        <f>'FAE(a_mean)'!AQ137</f>
        <v>554.45672581433314</v>
      </c>
      <c r="AS137" s="4"/>
      <c r="AT137" s="7">
        <f t="shared" si="68"/>
        <v>9416.9322922608408</v>
      </c>
      <c r="AU137" s="4"/>
      <c r="AX137" s="21"/>
    </row>
    <row r="138" spans="1:50">
      <c r="A138" s="7" t="s">
        <v>187</v>
      </c>
      <c r="B138" s="8" t="s">
        <v>26</v>
      </c>
      <c r="C138" s="7" t="s">
        <v>47</v>
      </c>
      <c r="D138" s="8">
        <v>6</v>
      </c>
      <c r="E138" s="4"/>
      <c r="F138" s="8">
        <v>2.6219155727527006E-3</v>
      </c>
      <c r="G138" s="8">
        <v>2.8452000000000007E-4</v>
      </c>
      <c r="H138" s="8">
        <v>1.317458422013864E-2</v>
      </c>
      <c r="I138" s="4"/>
      <c r="J138" s="8">
        <v>7.5160085407784827</v>
      </c>
      <c r="K138" s="8">
        <v>12.533748181124542</v>
      </c>
      <c r="L138" s="17">
        <v>3.4651752094754635</v>
      </c>
      <c r="M138" s="4"/>
      <c r="N138" s="7">
        <f t="shared" si="49"/>
        <v>9.2152241415461127</v>
      </c>
      <c r="O138" s="4"/>
      <c r="P138" s="7">
        <f t="shared" si="50"/>
        <v>2.1690125567752196</v>
      </c>
      <c r="Q138" s="7">
        <f t="shared" si="51"/>
        <v>2.0393729747894871</v>
      </c>
      <c r="R138" s="4"/>
      <c r="S138" s="12">
        <f t="shared" si="52"/>
        <v>6.4774435224422292E-2</v>
      </c>
      <c r="T138" s="12">
        <f t="shared" si="69"/>
        <v>9.5190054610843084E-3</v>
      </c>
      <c r="U138" s="7">
        <f t="shared" si="70"/>
        <v>3.5877982856088522E-2</v>
      </c>
      <c r="V138" s="7">
        <f t="shared" si="53"/>
        <v>3.8415457829418076E-2</v>
      </c>
      <c r="W138" s="7">
        <f t="shared" si="54"/>
        <v>2.1591478408140762E-2</v>
      </c>
      <c r="X138" s="7">
        <f t="shared" si="48"/>
        <v>2.8896452368333769E-2</v>
      </c>
      <c r="Y138" s="4"/>
      <c r="Z138" s="7">
        <f t="shared" si="55"/>
        <v>3.6436150764352481E-5</v>
      </c>
      <c r="AA138" s="7">
        <f t="shared" si="56"/>
        <v>2.4225289880996535E-3</v>
      </c>
      <c r="AB138" s="4"/>
      <c r="AC138" s="7">
        <f t="shared" si="57"/>
        <v>-0.61887217435205355</v>
      </c>
      <c r="AD138" s="7">
        <f t="shared" si="58"/>
        <v>0.54096404969339784</v>
      </c>
      <c r="AE138" s="7">
        <f t="shared" si="59"/>
        <v>1.9408698900659948E-2</v>
      </c>
      <c r="AF138" s="4"/>
      <c r="AG138" s="7">
        <f t="shared" si="60"/>
        <v>3.3028737912733667E-3</v>
      </c>
      <c r="AH138" s="7">
        <f t="shared" si="61"/>
        <v>1.2862171037167961E-3</v>
      </c>
      <c r="AI138" s="7">
        <f t="shared" si="62"/>
        <v>1.3030467493098199E-3</v>
      </c>
      <c r="AJ138" s="4"/>
      <c r="AK138" s="7">
        <v>0</v>
      </c>
      <c r="AL138" s="7">
        <f t="shared" si="63"/>
        <v>3.3197034368663905E-3</v>
      </c>
      <c r="AM138" s="7">
        <f t="shared" si="64"/>
        <v>5.9194572376513232E-4</v>
      </c>
      <c r="AN138" s="4"/>
      <c r="AO138" s="7">
        <f t="shared" si="65"/>
        <v>3.3197034368663905E-3</v>
      </c>
      <c r="AP138" s="7">
        <f t="shared" si="66"/>
        <v>4.1608326913697015E-2</v>
      </c>
      <c r="AQ138" s="7">
        <f t="shared" si="67"/>
        <v>11100.1931255196</v>
      </c>
      <c r="AR138" s="15">
        <f>'FAE(a_mean)'!AQ138</f>
        <v>554.45672581433314</v>
      </c>
      <c r="AS138" s="4"/>
      <c r="AT138" s="7">
        <f t="shared" si="68"/>
        <v>9416.9322922608408</v>
      </c>
      <c r="AU138" s="4"/>
      <c r="AX138" s="21"/>
    </row>
    <row r="139" spans="1:50">
      <c r="A139" s="7" t="s">
        <v>188</v>
      </c>
      <c r="B139" s="8" t="s">
        <v>26</v>
      </c>
      <c r="C139" s="7" t="s">
        <v>47</v>
      </c>
      <c r="D139" s="8">
        <v>7</v>
      </c>
      <c r="E139" s="4"/>
      <c r="F139" s="8">
        <v>3.3798074263355414E-3</v>
      </c>
      <c r="G139" s="8">
        <v>2.8452000000000007E-4</v>
      </c>
      <c r="H139" s="8">
        <v>1.317458422013864E-2</v>
      </c>
      <c r="I139" s="4"/>
      <c r="J139" s="8">
        <v>8.2366513594932371</v>
      </c>
      <c r="K139" s="8">
        <v>12.533748181124542</v>
      </c>
      <c r="L139" s="17">
        <v>3.4651752094754635</v>
      </c>
      <c r="M139" s="4"/>
      <c r="N139" s="7">
        <f t="shared" si="49"/>
        <v>11.878980129114089</v>
      </c>
      <c r="O139" s="4"/>
      <c r="P139" s="7">
        <f t="shared" si="50"/>
        <v>2.3769797662670138</v>
      </c>
      <c r="Q139" s="7">
        <f t="shared" si="51"/>
        <v>2.2879019099402842</v>
      </c>
      <c r="R139" s="4"/>
      <c r="S139" s="12">
        <f t="shared" si="52"/>
        <v>6.4774435224422292E-2</v>
      </c>
      <c r="T139" s="12">
        <f t="shared" si="69"/>
        <v>9.5190054610843084E-3</v>
      </c>
      <c r="U139" s="7">
        <f t="shared" si="70"/>
        <v>3.1966329643230838E-2</v>
      </c>
      <c r="V139" s="7">
        <f t="shared" si="53"/>
        <v>4.232711104227576E-2</v>
      </c>
      <c r="W139" s="7">
        <f t="shared" si="54"/>
        <v>2.1591478408140762E-2</v>
      </c>
      <c r="X139" s="7">
        <f t="shared" si="48"/>
        <v>3.2808105581191453E-2</v>
      </c>
      <c r="Y139" s="4"/>
      <c r="Z139" s="7">
        <f t="shared" si="55"/>
        <v>3.6436150764352481E-5</v>
      </c>
      <c r="AA139" s="7">
        <f t="shared" si="56"/>
        <v>2.4225289880996535E-3</v>
      </c>
      <c r="AB139" s="4"/>
      <c r="AC139" s="7">
        <f t="shared" si="57"/>
        <v>-0.72067286370936579</v>
      </c>
      <c r="AD139" s="7">
        <f t="shared" si="58"/>
        <v>0.39663472880394385</v>
      </c>
      <c r="AE139" s="7">
        <f t="shared" si="59"/>
        <v>1.2678956488900335E-2</v>
      </c>
      <c r="AF139" s="4"/>
      <c r="AG139" s="7">
        <f t="shared" si="60"/>
        <v>4.2560316818521004E-3</v>
      </c>
      <c r="AH139" s="7">
        <f t="shared" si="61"/>
        <v>1.188354401925196E-3</v>
      </c>
      <c r="AI139" s="7">
        <f t="shared" si="62"/>
        <v>1.2671753693596678E-3</v>
      </c>
      <c r="AJ139" s="4"/>
      <c r="AK139" s="7">
        <v>0</v>
      </c>
      <c r="AL139" s="7">
        <f t="shared" si="63"/>
        <v>4.3348526492865717E-3</v>
      </c>
      <c r="AM139" s="7">
        <f t="shared" si="64"/>
        <v>2.4169776287418943E-3</v>
      </c>
      <c r="AN139" s="4"/>
      <c r="AO139" s="7">
        <f t="shared" si="65"/>
        <v>4.3348526492865717E-3</v>
      </c>
      <c r="AP139" s="7">
        <f t="shared" si="66"/>
        <v>5.4331951508438468E-2</v>
      </c>
      <c r="AQ139" s="7">
        <f t="shared" si="67"/>
        <v>14494.578354014529</v>
      </c>
      <c r="AR139" s="15">
        <f>'FAE(a_mean)'!AQ139</f>
        <v>554.45672581433314</v>
      </c>
      <c r="AS139" s="4"/>
      <c r="AT139" s="7">
        <f t="shared" si="68"/>
        <v>9416.9322922608408</v>
      </c>
      <c r="AU139" s="4"/>
      <c r="AX139" s="21"/>
    </row>
    <row r="140" spans="1:50">
      <c r="A140" s="7" t="s">
        <v>189</v>
      </c>
      <c r="B140" s="8" t="s">
        <v>26</v>
      </c>
      <c r="C140" s="7" t="s">
        <v>47</v>
      </c>
      <c r="D140" s="8">
        <v>8</v>
      </c>
      <c r="E140" s="4"/>
      <c r="F140" s="8">
        <v>4.1260207737491015E-3</v>
      </c>
      <c r="G140" s="8">
        <v>2.8452000000000007E-4</v>
      </c>
      <c r="H140" s="8">
        <v>1.317458422013864E-2</v>
      </c>
      <c r="I140" s="4"/>
      <c r="J140" s="8">
        <v>8.841843446927605</v>
      </c>
      <c r="K140" s="8">
        <v>12.533748181124542</v>
      </c>
      <c r="L140" s="17">
        <v>3.4651752094754635</v>
      </c>
      <c r="M140" s="4"/>
      <c r="N140" s="7">
        <f t="shared" si="49"/>
        <v>14.501689771366161</v>
      </c>
      <c r="O140" s="4"/>
      <c r="P140" s="7">
        <f t="shared" si="50"/>
        <v>2.5516295461048353</v>
      </c>
      <c r="Q140" s="7">
        <f t="shared" si="51"/>
        <v>2.5331268398357598</v>
      </c>
      <c r="R140" s="4"/>
      <c r="S140" s="12">
        <f t="shared" si="52"/>
        <v>6.4774435224422292E-2</v>
      </c>
      <c r="T140" s="12">
        <f t="shared" si="69"/>
        <v>9.5190054610843084E-3</v>
      </c>
      <c r="U140" s="7">
        <f t="shared" si="70"/>
        <v>2.8525030336932537E-2</v>
      </c>
      <c r="V140" s="7">
        <f t="shared" si="53"/>
        <v>4.5768410348574061E-2</v>
      </c>
      <c r="W140" s="7">
        <f t="shared" si="54"/>
        <v>2.1591478408140762E-2</v>
      </c>
      <c r="X140" s="7">
        <f t="shared" si="48"/>
        <v>3.6249404887489754E-2</v>
      </c>
      <c r="Y140" s="4"/>
      <c r="Z140" s="7">
        <f t="shared" si="55"/>
        <v>3.6436150764352481E-5</v>
      </c>
      <c r="AA140" s="7">
        <f t="shared" si="56"/>
        <v>2.4225289880996535E-3</v>
      </c>
      <c r="AB140" s="4"/>
      <c r="AC140" s="7">
        <f t="shared" si="57"/>
        <v>-0.79584432714998221</v>
      </c>
      <c r="AD140" s="7">
        <f t="shared" si="58"/>
        <v>0.23692970692290211</v>
      </c>
      <c r="AE140" s="7">
        <f t="shared" si="59"/>
        <v>6.7584270776963173E-3</v>
      </c>
      <c r="AF140" s="4"/>
      <c r="AG140" s="7">
        <f t="shared" si="60"/>
        <v>5.2184285247070961E-3</v>
      </c>
      <c r="AH140" s="7">
        <f t="shared" si="61"/>
        <v>1.0834862379825077E-3</v>
      </c>
      <c r="AI140" s="7">
        <f t="shared" si="62"/>
        <v>1.196721997671332E-3</v>
      </c>
      <c r="AJ140" s="4"/>
      <c r="AK140" s="7">
        <v>0</v>
      </c>
      <c r="AL140" s="7">
        <f t="shared" si="63"/>
        <v>5.3316642843959207E-3</v>
      </c>
      <c r="AM140" s="7">
        <f t="shared" si="64"/>
        <v>4.0225598945533752E-3</v>
      </c>
      <c r="AN140" s="4"/>
      <c r="AO140" s="7">
        <f t="shared" si="65"/>
        <v>5.3316642843959207E-3</v>
      </c>
      <c r="AP140" s="7">
        <f t="shared" si="66"/>
        <v>6.682573752691405E-2</v>
      </c>
      <c r="AQ140" s="7">
        <f t="shared" si="67"/>
        <v>17827.647668761296</v>
      </c>
      <c r="AR140" s="15">
        <f>'FAE(a_mean)'!AQ140</f>
        <v>554.45672581433314</v>
      </c>
      <c r="AS140" s="4"/>
      <c r="AT140" s="7">
        <f t="shared" si="68"/>
        <v>9416.9322922608408</v>
      </c>
      <c r="AU140" s="4"/>
      <c r="AX140" s="21"/>
    </row>
    <row r="141" spans="1:50">
      <c r="A141" s="7" t="s">
        <v>190</v>
      </c>
      <c r="B141" s="8" t="s">
        <v>26</v>
      </c>
      <c r="C141" s="7" t="s">
        <v>47</v>
      </c>
      <c r="D141" s="8">
        <v>9</v>
      </c>
      <c r="E141" s="4"/>
      <c r="F141" s="8">
        <v>4.8578730444966672E-3</v>
      </c>
      <c r="G141" s="8">
        <v>2.8452000000000007E-4</v>
      </c>
      <c r="H141" s="8">
        <v>1.317458422013864E-2</v>
      </c>
      <c r="I141" s="4"/>
      <c r="J141" s="8">
        <v>9.358731803034205</v>
      </c>
      <c r="K141" s="8">
        <v>12.533748181124542</v>
      </c>
      <c r="L141" s="17">
        <v>3.4651752094754635</v>
      </c>
      <c r="M141" s="4"/>
      <c r="N141" s="7">
        <f t="shared" si="49"/>
        <v>17.073924660820559</v>
      </c>
      <c r="O141" s="4"/>
      <c r="P141" s="7">
        <f t="shared" si="50"/>
        <v>2.700796132167548</v>
      </c>
      <c r="Q141" s="7">
        <f t="shared" si="51"/>
        <v>2.7792841335596319</v>
      </c>
      <c r="R141" s="4"/>
      <c r="S141" s="12">
        <f t="shared" si="52"/>
        <v>6.4774435224422292E-2</v>
      </c>
      <c r="T141" s="12">
        <f t="shared" si="69"/>
        <v>9.5190054610843084E-3</v>
      </c>
      <c r="U141" s="7">
        <f t="shared" si="70"/>
        <v>2.5441327970191489E-2</v>
      </c>
      <c r="V141" s="7">
        <f t="shared" si="53"/>
        <v>4.8852112715315109E-2</v>
      </c>
      <c r="W141" s="7">
        <f t="shared" si="54"/>
        <v>2.1591478408140762E-2</v>
      </c>
      <c r="X141" s="7">
        <f t="shared" si="48"/>
        <v>3.9333107254230802E-2</v>
      </c>
      <c r="Y141" s="4"/>
      <c r="Z141" s="7">
        <f t="shared" si="55"/>
        <v>3.6436150764352481E-5</v>
      </c>
      <c r="AA141" s="7">
        <f t="shared" si="56"/>
        <v>2.4225289880996535E-3</v>
      </c>
      <c r="AB141" s="4"/>
      <c r="AC141" s="7">
        <f t="shared" si="57"/>
        <v>-0.85420741877804685</v>
      </c>
      <c r="AD141" s="7">
        <f t="shared" si="58"/>
        <v>5.711650404336472E-2</v>
      </c>
      <c r="AE141" s="7">
        <f t="shared" si="59"/>
        <v>1.4531197118780102E-3</v>
      </c>
      <c r="AF141" s="4"/>
      <c r="AG141" s="7">
        <f t="shared" si="60"/>
        <v>6.1926150143232763E-3</v>
      </c>
      <c r="AH141" s="7">
        <f t="shared" si="61"/>
        <v>9.7972604103720271E-4</v>
      </c>
      <c r="AI141" s="7">
        <f t="shared" si="62"/>
        <v>1.0968382726846998E-3</v>
      </c>
      <c r="AJ141" s="4"/>
      <c r="AK141" s="7">
        <v>0</v>
      </c>
      <c r="AL141" s="7">
        <f t="shared" si="63"/>
        <v>6.3097272459707735E-3</v>
      </c>
      <c r="AM141" s="7">
        <f t="shared" si="64"/>
        <v>5.4613007282898335E-3</v>
      </c>
      <c r="AN141" s="4"/>
      <c r="AO141" s="7">
        <f t="shared" si="65"/>
        <v>6.3097272459707735E-3</v>
      </c>
      <c r="AP141" s="7">
        <f t="shared" si="66"/>
        <v>7.908453239257815E-2</v>
      </c>
      <c r="AQ141" s="7">
        <f t="shared" si="67"/>
        <v>21098.026474841219</v>
      </c>
      <c r="AR141" s="15">
        <f>'FAE(a_mean)'!AQ141</f>
        <v>554.45672581433314</v>
      </c>
      <c r="AS141" s="4"/>
      <c r="AT141" s="7">
        <f t="shared" si="68"/>
        <v>9416.9322922608408</v>
      </c>
      <c r="AU141" s="4"/>
      <c r="AX141" s="21"/>
    </row>
    <row r="142" spans="1:50">
      <c r="A142" s="7" t="s">
        <v>191</v>
      </c>
      <c r="B142" s="8" t="s">
        <v>26</v>
      </c>
      <c r="C142" s="7" t="s">
        <v>47</v>
      </c>
      <c r="D142" s="8">
        <v>10</v>
      </c>
      <c r="E142" s="4"/>
      <c r="F142" s="8">
        <v>5.9307869775176922E-3</v>
      </c>
      <c r="G142" s="8">
        <v>2.8452000000000007E-4</v>
      </c>
      <c r="H142" s="8">
        <v>1.317458422013864E-2</v>
      </c>
      <c r="I142" s="4"/>
      <c r="J142" s="8">
        <v>10.009634411584209</v>
      </c>
      <c r="K142" s="8">
        <v>12.533748181124542</v>
      </c>
      <c r="L142" s="17">
        <v>3.4651752094754635</v>
      </c>
      <c r="M142" s="4"/>
      <c r="N142" s="7">
        <f t="shared" si="49"/>
        <v>20.844886044979933</v>
      </c>
      <c r="O142" s="4"/>
      <c r="P142" s="7">
        <f t="shared" si="50"/>
        <v>2.8886373145614774</v>
      </c>
      <c r="Q142" s="7">
        <f t="shared" si="51"/>
        <v>3.1569505088448206</v>
      </c>
      <c r="R142" s="4"/>
      <c r="S142" s="12">
        <f t="shared" si="52"/>
        <v>6.4774435224422292E-2</v>
      </c>
      <c r="T142" s="12">
        <f t="shared" si="69"/>
        <v>9.5190054610843084E-3</v>
      </c>
      <c r="U142" s="7">
        <f t="shared" si="70"/>
        <v>2.1314273448034042E-2</v>
      </c>
      <c r="V142" s="7">
        <f t="shared" si="53"/>
        <v>5.2979167237472556E-2</v>
      </c>
      <c r="W142" s="7">
        <f t="shared" si="54"/>
        <v>2.1591478408140762E-2</v>
      </c>
      <c r="X142" s="7">
        <f t="shared" si="48"/>
        <v>4.3460161776388249E-2</v>
      </c>
      <c r="Y142" s="4"/>
      <c r="Z142" s="7">
        <f t="shared" si="55"/>
        <v>3.6436150764352481E-5</v>
      </c>
      <c r="AA142" s="7">
        <f t="shared" si="56"/>
        <v>2.4225289880996535E-3</v>
      </c>
      <c r="AB142" s="4"/>
      <c r="AC142" s="7">
        <f t="shared" si="57"/>
        <v>-0.92168612430395147</v>
      </c>
      <c r="AD142" s="7">
        <f t="shared" si="58"/>
        <v>-0.2649495192713836</v>
      </c>
      <c r="AE142" s="7">
        <f t="shared" si="59"/>
        <v>-5.6472065036754348E-3</v>
      </c>
      <c r="AF142" s="4"/>
      <c r="AG142" s="7">
        <f t="shared" si="60"/>
        <v>7.6995950797408997E-3</v>
      </c>
      <c r="AH142" s="7">
        <f t="shared" si="61"/>
        <v>8.354308162985759E-4</v>
      </c>
      <c r="AI142" s="7">
        <f t="shared" si="62"/>
        <v>8.875198789252785E-4</v>
      </c>
      <c r="AJ142" s="4"/>
      <c r="AK142" s="7">
        <v>0</v>
      </c>
      <c r="AL142" s="7">
        <f t="shared" si="63"/>
        <v>7.751684142367603E-3</v>
      </c>
      <c r="AM142" s="7">
        <f t="shared" si="64"/>
        <v>7.3868308728737416E-3</v>
      </c>
      <c r="AN142" s="4"/>
      <c r="AO142" s="7">
        <f t="shared" si="65"/>
        <v>7.751684142367603E-3</v>
      </c>
      <c r="AP142" s="7">
        <f t="shared" si="66"/>
        <v>9.7157657020051899E-2</v>
      </c>
      <c r="AQ142" s="7">
        <f t="shared" si="67"/>
        <v>25919.541508662554</v>
      </c>
      <c r="AR142" s="15">
        <f>'FAE(a_mean)'!AQ142</f>
        <v>554.45672581433314</v>
      </c>
      <c r="AS142" s="4"/>
      <c r="AT142" s="7">
        <f t="shared" si="68"/>
        <v>9416.9322922608408</v>
      </c>
      <c r="AU142" s="4"/>
      <c r="AX142" s="21"/>
    </row>
    <row r="143" spans="1:50">
      <c r="A143" s="7" t="s">
        <v>192</v>
      </c>
      <c r="B143" s="8" t="s">
        <v>26</v>
      </c>
      <c r="C143" s="7" t="s">
        <v>47</v>
      </c>
      <c r="D143" s="8">
        <v>11</v>
      </c>
      <c r="E143" s="4"/>
      <c r="F143" s="8">
        <v>6.7332112682021448E-3</v>
      </c>
      <c r="G143" s="8">
        <v>2.8452000000000007E-4</v>
      </c>
      <c r="H143" s="8">
        <v>1.317458422013864E-2</v>
      </c>
      <c r="I143" s="4"/>
      <c r="J143" s="8">
        <v>10.429654702135313</v>
      </c>
      <c r="K143" s="8">
        <v>12.533748181124542</v>
      </c>
      <c r="L143" s="17">
        <v>3.4651752094754635</v>
      </c>
      <c r="M143" s="4"/>
      <c r="N143" s="7">
        <f t="shared" si="49"/>
        <v>23.665159806699503</v>
      </c>
      <c r="O143" s="4"/>
      <c r="P143" s="7">
        <f t="shared" si="50"/>
        <v>3.0098491624941781</v>
      </c>
      <c r="Q143" s="7">
        <f t="shared" si="51"/>
        <v>3.4572321085999413</v>
      </c>
      <c r="R143" s="4"/>
      <c r="S143" s="12">
        <f t="shared" si="52"/>
        <v>6.4774435224422292E-2</v>
      </c>
      <c r="T143" s="12">
        <f t="shared" si="69"/>
        <v>9.5190054610843084E-3</v>
      </c>
      <c r="U143" s="7">
        <f t="shared" si="70"/>
        <v>1.8467472478086916E-2</v>
      </c>
      <c r="V143" s="7">
        <f t="shared" si="53"/>
        <v>5.5825968207419682E-2</v>
      </c>
      <c r="W143" s="7">
        <f t="shared" si="54"/>
        <v>2.1591478408140762E-2</v>
      </c>
      <c r="X143" s="7">
        <f t="shared" si="48"/>
        <v>4.6306962746335376E-2</v>
      </c>
      <c r="Y143" s="4"/>
      <c r="Z143" s="7">
        <f t="shared" si="55"/>
        <v>3.6436150764352481E-5</v>
      </c>
      <c r="AA143" s="7">
        <f t="shared" si="56"/>
        <v>2.4225289880996535E-3</v>
      </c>
      <c r="AB143" s="4"/>
      <c r="AC143" s="7">
        <f t="shared" si="57"/>
        <v>-0.96241765470289264</v>
      </c>
      <c r="AD143" s="7">
        <f t="shared" si="58"/>
        <v>-0.57100074685011437</v>
      </c>
      <c r="AE143" s="7">
        <f t="shared" si="59"/>
        <v>-1.0544940577421563E-2</v>
      </c>
      <c r="AF143" s="4"/>
      <c r="AG143" s="7">
        <f t="shared" si="60"/>
        <v>8.9337604516864493E-3</v>
      </c>
      <c r="AH143" s="7">
        <f t="shared" si="61"/>
        <v>7.4297911726541185E-4</v>
      </c>
      <c r="AI143" s="7">
        <f t="shared" si="62"/>
        <v>6.5469089371164048E-4</v>
      </c>
      <c r="AJ143" s="4"/>
      <c r="AK143" s="7">
        <v>0</v>
      </c>
      <c r="AL143" s="7">
        <f t="shared" si="63"/>
        <v>8.8454722281326777E-3</v>
      </c>
      <c r="AM143" s="7">
        <f t="shared" si="64"/>
        <v>8.7150423258201791E-3</v>
      </c>
      <c r="AN143" s="4"/>
      <c r="AO143" s="7">
        <f t="shared" si="65"/>
        <v>8.8454722281326777E-3</v>
      </c>
      <c r="AP143" s="7">
        <f t="shared" si="66"/>
        <v>0.11086692145054559</v>
      </c>
      <c r="AQ143" s="7">
        <f t="shared" si="67"/>
        <v>29576.873924429601</v>
      </c>
      <c r="AR143" s="15">
        <f>'FAE(a_mean)'!AQ143</f>
        <v>554.45672581433314</v>
      </c>
      <c r="AS143" s="4"/>
      <c r="AT143" s="7">
        <f t="shared" si="68"/>
        <v>9416.9322922608408</v>
      </c>
      <c r="AU143" s="4"/>
      <c r="AX143" s="21"/>
    </row>
    <row r="144" spans="1:50">
      <c r="A144" s="7" t="s">
        <v>193</v>
      </c>
      <c r="B144" s="8" t="s">
        <v>26</v>
      </c>
      <c r="C144" s="7" t="s">
        <v>47</v>
      </c>
      <c r="D144" s="8">
        <v>12</v>
      </c>
      <c r="E144" s="4"/>
      <c r="F144" s="8">
        <v>7.6449072895611219E-3</v>
      </c>
      <c r="G144" s="8">
        <v>2.8452000000000007E-4</v>
      </c>
      <c r="H144" s="8">
        <v>1.317458422013864E-2</v>
      </c>
      <c r="I144" s="4"/>
      <c r="J144" s="8">
        <v>10.850282171617689</v>
      </c>
      <c r="K144" s="8">
        <v>12.533748181124542</v>
      </c>
      <c r="L144" s="17">
        <v>3.4651752094754635</v>
      </c>
      <c r="M144" s="4"/>
      <c r="N144" s="7">
        <f t="shared" si="49"/>
        <v>26.869489981586952</v>
      </c>
      <c r="O144" s="4"/>
      <c r="P144" s="7">
        <f t="shared" si="50"/>
        <v>3.1312362335814288</v>
      </c>
      <c r="Q144" s="7">
        <f t="shared" si="51"/>
        <v>3.8272456490540114</v>
      </c>
      <c r="R144" s="4"/>
      <c r="S144" s="12">
        <f t="shared" si="52"/>
        <v>6.4774435224422292E-2</v>
      </c>
      <c r="T144" s="12">
        <f t="shared" si="69"/>
        <v>9.5190054610843084E-3</v>
      </c>
      <c r="U144" s="7">
        <f t="shared" si="70"/>
        <v>1.5431919579405762E-2</v>
      </c>
      <c r="V144" s="7">
        <f t="shared" si="53"/>
        <v>5.8861521106100836E-2</v>
      </c>
      <c r="W144" s="7">
        <f t="shared" si="54"/>
        <v>2.1591478408140762E-2</v>
      </c>
      <c r="X144" s="7">
        <f t="shared" si="48"/>
        <v>4.934251564501653E-2</v>
      </c>
      <c r="Y144" s="4"/>
      <c r="Z144" s="7">
        <f t="shared" si="55"/>
        <v>3.6436150764352481E-5</v>
      </c>
      <c r="AA144" s="7">
        <f t="shared" si="56"/>
        <v>2.4225289880996535E-3</v>
      </c>
      <c r="AB144" s="4"/>
      <c r="AC144" s="7">
        <f t="shared" si="57"/>
        <v>-1.0015094012981869</v>
      </c>
      <c r="AD144" s="7">
        <f t="shared" si="58"/>
        <v>-1.0217400281966267</v>
      </c>
      <c r="AE144" s="7">
        <f t="shared" si="59"/>
        <v>-1.5767409946190119E-2</v>
      </c>
      <c r="AF144" s="4"/>
      <c r="AG144" s="7" t="e">
        <f t="shared" si="60"/>
        <v>#NUM!</v>
      </c>
      <c r="AH144" s="7" t="e">
        <f t="shared" si="61"/>
        <v>#NUM!</v>
      </c>
      <c r="AI144" s="7" t="e">
        <f t="shared" si="62"/>
        <v>#NUM!</v>
      </c>
      <c r="AJ144" s="4"/>
      <c r="AK144" s="7">
        <v>0</v>
      </c>
      <c r="AL144" s="7" t="e">
        <f t="shared" si="63"/>
        <v>#NUM!</v>
      </c>
      <c r="AM144" s="7">
        <f t="shared" si="64"/>
        <v>1.0131318408558741E-2</v>
      </c>
      <c r="AN144" s="4"/>
      <c r="AO144" s="7">
        <f t="shared" si="65"/>
        <v>1.0131318408558741E-2</v>
      </c>
      <c r="AP144" s="7">
        <f t="shared" si="66"/>
        <v>0.12698339367566672</v>
      </c>
      <c r="AQ144" s="7">
        <f t="shared" si="67"/>
        <v>33876.396819738002</v>
      </c>
      <c r="AR144" s="15">
        <f>'FAE(a_mean)'!AQ144</f>
        <v>554.45672581433314</v>
      </c>
      <c r="AS144" s="4"/>
      <c r="AT144" s="7">
        <f t="shared" si="68"/>
        <v>9416.9322922608408</v>
      </c>
      <c r="AU144" s="4"/>
      <c r="AX144" s="21"/>
    </row>
    <row r="145" spans="1:50">
      <c r="A145" s="7" t="s">
        <v>194</v>
      </c>
      <c r="B145" s="8" t="s">
        <v>26</v>
      </c>
      <c r="C145" s="7" t="s">
        <v>47</v>
      </c>
      <c r="D145" s="8">
        <v>13</v>
      </c>
      <c r="E145" s="4"/>
      <c r="F145" s="8">
        <v>8.6797826361966618E-3</v>
      </c>
      <c r="G145" s="8">
        <v>2.8452000000000007E-4</v>
      </c>
      <c r="H145" s="8">
        <v>1.317458422013864E-2</v>
      </c>
      <c r="I145" s="4"/>
      <c r="J145" s="8">
        <v>11.266550498960536</v>
      </c>
      <c r="K145" s="8">
        <v>12.533748181124542</v>
      </c>
      <c r="L145" s="17">
        <v>3.4651752094754635</v>
      </c>
      <c r="M145" s="4"/>
      <c r="N145" s="7">
        <f t="shared" si="49"/>
        <v>30.506757472925134</v>
      </c>
      <c r="O145" s="4"/>
      <c r="P145" s="7">
        <f t="shared" si="50"/>
        <v>3.2513653185998623</v>
      </c>
      <c r="Q145" s="7">
        <f t="shared" si="51"/>
        <v>4.2822354022515352</v>
      </c>
      <c r="R145" s="4"/>
      <c r="S145" s="12">
        <f t="shared" si="52"/>
        <v>6.4774435224422292E-2</v>
      </c>
      <c r="T145" s="12">
        <f t="shared" si="69"/>
        <v>9.5190054610843084E-3</v>
      </c>
      <c r="U145" s="7">
        <f t="shared" si="70"/>
        <v>1.2198185966321995E-2</v>
      </c>
      <c r="V145" s="7">
        <f t="shared" si="53"/>
        <v>6.2095254719184603E-2</v>
      </c>
      <c r="W145" s="7">
        <f t="shared" si="54"/>
        <v>2.1591478408140762E-2</v>
      </c>
      <c r="X145" s="7">
        <f t="shared" si="48"/>
        <v>5.2576249258100297E-2</v>
      </c>
      <c r="Y145" s="4"/>
      <c r="Z145" s="7">
        <f t="shared" si="55"/>
        <v>3.6436150764352481E-5</v>
      </c>
      <c r="AA145" s="7">
        <f t="shared" si="56"/>
        <v>2.4225289880996535E-3</v>
      </c>
      <c r="AB145" s="4"/>
      <c r="AC145" s="7">
        <f t="shared" si="57"/>
        <v>-1.0389488427806408</v>
      </c>
      <c r="AD145" s="7">
        <f t="shared" si="58"/>
        <v>-1.7486892129105762</v>
      </c>
      <c r="AE145" s="7">
        <f t="shared" si="59"/>
        <v>-2.1330836216384447E-2</v>
      </c>
      <c r="AF145" s="4"/>
      <c r="AG145" s="7" t="e">
        <f t="shared" si="60"/>
        <v>#NUM!</v>
      </c>
      <c r="AH145" s="7" t="e">
        <f t="shared" si="61"/>
        <v>#NUM!</v>
      </c>
      <c r="AI145" s="7" t="e">
        <f t="shared" si="62"/>
        <v>#NUM!</v>
      </c>
      <c r="AJ145" s="4"/>
      <c r="AK145" s="7">
        <v>0</v>
      </c>
      <c r="AL145" s="7" t="e">
        <f t="shared" si="63"/>
        <v>#NUM!</v>
      </c>
      <c r="AM145" s="7">
        <f t="shared" si="64"/>
        <v>1.1640058241802332E-2</v>
      </c>
      <c r="AN145" s="4"/>
      <c r="AO145" s="7">
        <f t="shared" si="65"/>
        <v>1.1640058241802332E-2</v>
      </c>
      <c r="AP145" s="7">
        <f t="shared" si="66"/>
        <v>0.1458935588163737</v>
      </c>
      <c r="AQ145" s="7">
        <f t="shared" si="67"/>
        <v>38921.215986168289</v>
      </c>
      <c r="AR145" s="15">
        <f>'FAE(a_mean)'!AQ145</f>
        <v>554.45672581433314</v>
      </c>
      <c r="AS145" s="4"/>
      <c r="AT145" s="7">
        <f t="shared" si="68"/>
        <v>9416.9322922608408</v>
      </c>
      <c r="AU145" s="4"/>
      <c r="AX145" s="21"/>
    </row>
    <row r="146" spans="1:50">
      <c r="A146" s="7" t="s">
        <v>195</v>
      </c>
      <c r="B146" s="8" t="s">
        <v>26</v>
      </c>
      <c r="C146" s="7" t="s">
        <v>47</v>
      </c>
      <c r="D146" s="8">
        <v>14</v>
      </c>
      <c r="E146" s="4"/>
      <c r="F146" s="8">
        <v>9.5037293955959664E-3</v>
      </c>
      <c r="G146" s="8">
        <v>2.8452000000000007E-4</v>
      </c>
      <c r="H146" s="8">
        <v>1.317458422013864E-2</v>
      </c>
      <c r="I146" s="4"/>
      <c r="J146" s="8">
        <v>11.558386430219992</v>
      </c>
      <c r="K146" s="8">
        <v>12.533748181124542</v>
      </c>
      <c r="L146" s="17">
        <v>3.4651752094754635</v>
      </c>
      <c r="M146" s="4"/>
      <c r="N146" s="7">
        <f t="shared" si="49"/>
        <v>33.402676070560815</v>
      </c>
      <c r="O146" s="4"/>
      <c r="P146" s="7">
        <f t="shared" si="50"/>
        <v>3.3355849939748436</v>
      </c>
      <c r="Q146" s="7">
        <f t="shared" si="51"/>
        <v>4.6350769929815678</v>
      </c>
      <c r="R146" s="4"/>
      <c r="S146" s="12">
        <f t="shared" si="52"/>
        <v>6.4774435224422292E-2</v>
      </c>
      <c r="T146" s="12">
        <f t="shared" si="69"/>
        <v>9.5190054610843084E-3</v>
      </c>
      <c r="U146" s="7">
        <f t="shared" si="70"/>
        <v>9.7592971930569594E-3</v>
      </c>
      <c r="V146" s="7">
        <f t="shared" si="53"/>
        <v>6.4534143492449639E-2</v>
      </c>
      <c r="W146" s="7">
        <f t="shared" si="54"/>
        <v>2.1591478408140762E-2</v>
      </c>
      <c r="X146" s="7">
        <f t="shared" si="48"/>
        <v>5.5015138031365332E-2</v>
      </c>
      <c r="Y146" s="4"/>
      <c r="Z146" s="7">
        <f t="shared" si="55"/>
        <v>3.6436150764352481E-5</v>
      </c>
      <c r="AA146" s="7">
        <f t="shared" si="56"/>
        <v>2.4225289880996535E-3</v>
      </c>
      <c r="AB146" s="4"/>
      <c r="AC146" s="7">
        <f t="shared" si="57"/>
        <v>-1.0647036940095345</v>
      </c>
      <c r="AD146" s="7">
        <f t="shared" si="58"/>
        <v>-2.6156375448870897</v>
      </c>
      <c r="AE146" s="7">
        <f t="shared" si="59"/>
        <v>-2.552678414987097E-2</v>
      </c>
      <c r="AF146" s="4"/>
      <c r="AG146" s="7" t="e">
        <f t="shared" si="60"/>
        <v>#NUM!</v>
      </c>
      <c r="AH146" s="7" t="e">
        <f t="shared" si="61"/>
        <v>#NUM!</v>
      </c>
      <c r="AI146" s="7" t="e">
        <f t="shared" si="62"/>
        <v>#NUM!</v>
      </c>
      <c r="AJ146" s="4"/>
      <c r="AK146" s="7">
        <v>0</v>
      </c>
      <c r="AL146" s="7" t="e">
        <f t="shared" si="63"/>
        <v>#NUM!</v>
      </c>
      <c r="AM146" s="7">
        <f t="shared" si="64"/>
        <v>1.2777953035049248E-2</v>
      </c>
      <c r="AN146" s="4"/>
      <c r="AO146" s="7">
        <f t="shared" si="65"/>
        <v>1.2777953035049248E-2</v>
      </c>
      <c r="AP146" s="7">
        <f t="shared" si="66"/>
        <v>0.16015564561154333</v>
      </c>
      <c r="AQ146" s="7">
        <f t="shared" si="67"/>
        <v>42726.029338256987</v>
      </c>
      <c r="AR146" s="15">
        <f>'FAE(a_mean)'!AQ146</f>
        <v>554.45672581433314</v>
      </c>
      <c r="AS146" s="4"/>
      <c r="AT146" s="7">
        <f t="shared" si="68"/>
        <v>9416.9322922608408</v>
      </c>
      <c r="AU146" s="4"/>
      <c r="AX146" s="21"/>
    </row>
    <row r="147" spans="1:50">
      <c r="A147" s="7" t="s">
        <v>196</v>
      </c>
      <c r="B147" s="8" t="s">
        <v>26</v>
      </c>
      <c r="C147" s="7" t="s">
        <v>47</v>
      </c>
      <c r="D147" s="8">
        <v>15</v>
      </c>
      <c r="E147" s="4"/>
      <c r="F147" s="8">
        <v>1.0596480881774934E-2</v>
      </c>
      <c r="G147" s="8">
        <v>2.8452000000000007E-4</v>
      </c>
      <c r="H147" s="8">
        <v>1.317458422013864E-2</v>
      </c>
      <c r="I147" s="4"/>
      <c r="J147" s="8">
        <v>11.899149161051959</v>
      </c>
      <c r="K147" s="8">
        <v>12.533748181124542</v>
      </c>
      <c r="L147" s="17">
        <v>3.4651752094754635</v>
      </c>
      <c r="M147" s="4"/>
      <c r="N147" s="7">
        <f t="shared" si="49"/>
        <v>37.2433603324017</v>
      </c>
      <c r="O147" s="4"/>
      <c r="P147" s="7">
        <f t="shared" si="50"/>
        <v>3.4339242438633217</v>
      </c>
      <c r="Q147" s="7">
        <f t="shared" si="51"/>
        <v>5.0941393713167633</v>
      </c>
      <c r="R147" s="4"/>
      <c r="S147" s="12">
        <f t="shared" si="52"/>
        <v>6.4774435224422292E-2</v>
      </c>
      <c r="T147" s="12">
        <f t="shared" si="69"/>
        <v>9.5190054610843084E-3</v>
      </c>
      <c r="U147" s="7">
        <f t="shared" si="70"/>
        <v>6.6824784657133346E-3</v>
      </c>
      <c r="V147" s="7">
        <f t="shared" si="53"/>
        <v>6.7610962219793264E-2</v>
      </c>
      <c r="W147" s="7">
        <f t="shared" si="54"/>
        <v>2.1591478408140762E-2</v>
      </c>
      <c r="X147" s="7">
        <f t="shared" si="48"/>
        <v>5.8091956758708957E-2</v>
      </c>
      <c r="Y147" s="4"/>
      <c r="Z147" s="7">
        <f t="shared" si="55"/>
        <v>3.6436150764352481E-5</v>
      </c>
      <c r="AA147" s="7">
        <f t="shared" si="56"/>
        <v>2.4225289880996535E-3</v>
      </c>
      <c r="AB147" s="4"/>
      <c r="AC147" s="7">
        <f t="shared" si="57"/>
        <v>-1.0945444799612962</v>
      </c>
      <c r="AD147" s="7">
        <f t="shared" si="58"/>
        <v>-4.6120984638257232</v>
      </c>
      <c r="AE147" s="7">
        <f t="shared" si="59"/>
        <v>-3.0820248666264944E-2</v>
      </c>
      <c r="AF147" s="4"/>
      <c r="AG147" s="7" t="e">
        <f t="shared" si="60"/>
        <v>#NUM!</v>
      </c>
      <c r="AH147" s="7" t="e">
        <f t="shared" si="61"/>
        <v>#NUM!</v>
      </c>
      <c r="AI147" s="7" t="e">
        <f t="shared" si="62"/>
        <v>#NUM!</v>
      </c>
      <c r="AJ147" s="4"/>
      <c r="AK147" s="7">
        <v>0</v>
      </c>
      <c r="AL147" s="7" t="e">
        <f t="shared" si="63"/>
        <v>#NUM!</v>
      </c>
      <c r="AM147" s="7">
        <f t="shared" si="64"/>
        <v>1.4213482218662593E-2</v>
      </c>
      <c r="AN147" s="4"/>
      <c r="AO147" s="7">
        <f t="shared" si="65"/>
        <v>1.4213482218662593E-2</v>
      </c>
      <c r="AP147" s="7">
        <f t="shared" si="66"/>
        <v>0.17814820690560829</v>
      </c>
      <c r="AQ147" s="7">
        <f t="shared" si="67"/>
        <v>47526.051833781166</v>
      </c>
      <c r="AR147" s="15">
        <f>'FAE(a_mean)'!AQ147</f>
        <v>554.45672581433314</v>
      </c>
      <c r="AS147" s="4"/>
      <c r="AT147" s="7">
        <f t="shared" si="68"/>
        <v>9416.9322922608408</v>
      </c>
      <c r="AU147" s="4"/>
      <c r="AX147" s="21"/>
    </row>
    <row r="148" spans="1:50">
      <c r="A148" s="7" t="s">
        <v>197</v>
      </c>
      <c r="B148" s="8" t="s">
        <v>26</v>
      </c>
      <c r="C148" s="7" t="s">
        <v>47</v>
      </c>
      <c r="D148" s="8">
        <v>16</v>
      </c>
      <c r="E148" s="4"/>
      <c r="F148" s="8">
        <v>1.1602731076124974E-2</v>
      </c>
      <c r="G148" s="8">
        <v>2.8452000000000007E-4</v>
      </c>
      <c r="H148" s="8">
        <v>1.317458422013864E-2</v>
      </c>
      <c r="I148" s="4"/>
      <c r="J148" s="8">
        <v>12.172491424662212</v>
      </c>
      <c r="K148" s="8">
        <v>12.533748181124542</v>
      </c>
      <c r="L148" s="17">
        <v>3.4651752094754635</v>
      </c>
      <c r="M148" s="4"/>
      <c r="N148" s="7">
        <f t="shared" si="49"/>
        <v>40.780019246889395</v>
      </c>
      <c r="O148" s="4"/>
      <c r="P148" s="7">
        <f t="shared" si="50"/>
        <v>3.5128069112859683</v>
      </c>
      <c r="Q148" s="7">
        <f t="shared" si="51"/>
        <v>5.510664350089634</v>
      </c>
      <c r="R148" s="4"/>
      <c r="S148" s="12">
        <f t="shared" si="52"/>
        <v>6.4774435224422292E-2</v>
      </c>
      <c r="T148" s="12">
        <f t="shared" si="69"/>
        <v>9.5190054610843084E-3</v>
      </c>
      <c r="U148" s="7">
        <f t="shared" si="70"/>
        <v>3.9867943309798218E-3</v>
      </c>
      <c r="V148" s="7">
        <f t="shared" si="53"/>
        <v>7.0306646354526783E-2</v>
      </c>
      <c r="W148" s="7">
        <f t="shared" si="54"/>
        <v>2.1591478408140762E-2</v>
      </c>
      <c r="X148" s="7">
        <f t="shared" si="48"/>
        <v>6.078764089344247E-2</v>
      </c>
      <c r="Y148" s="4"/>
      <c r="Z148" s="7">
        <f t="shared" si="55"/>
        <v>3.6436150764352481E-5</v>
      </c>
      <c r="AA148" s="7">
        <f t="shared" si="56"/>
        <v>2.4225289880996535E-3</v>
      </c>
      <c r="AB148" s="4"/>
      <c r="AC148" s="7">
        <f t="shared" si="57"/>
        <v>-1.1185422295783964</v>
      </c>
      <c r="AD148" s="7">
        <f t="shared" si="58"/>
        <v>-8.8938613852639588</v>
      </c>
      <c r="AE148" s="7">
        <f t="shared" si="59"/>
        <v>-3.5457996151290694E-2</v>
      </c>
      <c r="AF148" s="4"/>
      <c r="AG148" s="7" t="e">
        <f t="shared" si="60"/>
        <v>#NUM!</v>
      </c>
      <c r="AH148" s="7" t="e">
        <f t="shared" si="61"/>
        <v>#NUM!</v>
      </c>
      <c r="AI148" s="7" t="e">
        <f t="shared" si="62"/>
        <v>#NUM!</v>
      </c>
      <c r="AJ148" s="4"/>
      <c r="AK148" s="7">
        <v>0</v>
      </c>
      <c r="AL148" s="7" t="e">
        <f t="shared" si="63"/>
        <v>#NUM!</v>
      </c>
      <c r="AM148" s="7">
        <f t="shared" si="64"/>
        <v>1.5471188176710497E-2</v>
      </c>
      <c r="AN148" s="4"/>
      <c r="AO148" s="7">
        <f t="shared" si="65"/>
        <v>1.5471188176710497E-2</v>
      </c>
      <c r="AP148" s="7">
        <f t="shared" si="66"/>
        <v>0.19391197666968071</v>
      </c>
      <c r="AQ148" s="7">
        <f t="shared" si="67"/>
        <v>51731.481413547051</v>
      </c>
      <c r="AR148" s="15">
        <f>'FAE(a_mean)'!AQ148</f>
        <v>554.45672581433314</v>
      </c>
      <c r="AS148" s="4"/>
      <c r="AT148" s="7">
        <f t="shared" si="68"/>
        <v>9416.9322922608408</v>
      </c>
      <c r="AU148" s="4"/>
      <c r="AX148" s="21"/>
    </row>
    <row r="149" spans="1:50">
      <c r="A149" s="7" t="s">
        <v>198</v>
      </c>
      <c r="B149" s="8" t="s">
        <v>26</v>
      </c>
      <c r="C149" s="7" t="s">
        <v>47</v>
      </c>
      <c r="D149" s="8">
        <v>17</v>
      </c>
      <c r="E149" s="4"/>
      <c r="F149" s="8">
        <v>1.317458422013864E-2</v>
      </c>
      <c r="G149" s="8">
        <v>2.8452000000000007E-4</v>
      </c>
      <c r="H149" s="8">
        <v>1.317458422013864E-2</v>
      </c>
      <c r="I149" s="4"/>
      <c r="J149" s="8">
        <v>12.533748181124542</v>
      </c>
      <c r="K149" s="8">
        <v>12.533748181124542</v>
      </c>
      <c r="L149" s="17">
        <v>3.4651752094754635</v>
      </c>
      <c r="M149" s="4"/>
      <c r="N149" s="7">
        <f t="shared" si="49"/>
        <v>46.304597990083778</v>
      </c>
      <c r="O149" s="4"/>
      <c r="P149" s="7">
        <f t="shared" si="50"/>
        <v>3.6170604438272611</v>
      </c>
      <c r="Q149" s="7">
        <f t="shared" si="51"/>
        <v>6.1539277175833558</v>
      </c>
      <c r="R149" s="4"/>
      <c r="S149" s="12">
        <f t="shared" si="52"/>
        <v>6.4774435224422292E-2</v>
      </c>
      <c r="T149" s="12">
        <f t="shared" si="69"/>
        <v>9.5190054610843084E-3</v>
      </c>
      <c r="U149" s="7">
        <f t="shared" si="70"/>
        <v>0</v>
      </c>
      <c r="V149" s="7">
        <f t="shared" si="53"/>
        <v>7.4293440685506598E-2</v>
      </c>
      <c r="W149" s="7">
        <f t="shared" si="54"/>
        <v>2.1591478408140762E-2</v>
      </c>
      <c r="X149" s="7">
        <f t="shared" si="48"/>
        <v>6.4774435224422292E-2</v>
      </c>
      <c r="Y149" s="4"/>
      <c r="Z149" s="7">
        <f t="shared" si="55"/>
        <v>3.6436150764352481E-5</v>
      </c>
      <c r="AA149" s="7">
        <f t="shared" si="56"/>
        <v>2.4225289880996535E-3</v>
      </c>
      <c r="AB149" s="4"/>
      <c r="AC149" s="7">
        <f t="shared" si="57"/>
        <v>-1.1508414464107459</v>
      </c>
      <c r="AD149" s="7" t="e">
        <f t="shared" si="58"/>
        <v>#DIV/0!</v>
      </c>
      <c r="AE149" s="7">
        <f t="shared" si="59"/>
        <v>-4.2317013921057856E-2</v>
      </c>
      <c r="AF149" s="4"/>
      <c r="AG149" s="7" t="e">
        <f t="shared" si="60"/>
        <v>#NUM!</v>
      </c>
      <c r="AH149" s="7" t="e">
        <f t="shared" si="61"/>
        <v>#DIV/0!</v>
      </c>
      <c r="AI149" s="7" t="e">
        <f t="shared" si="62"/>
        <v>#NUM!</v>
      </c>
      <c r="AJ149" s="4"/>
      <c r="AK149" s="7">
        <v>0</v>
      </c>
      <c r="AL149" s="7" t="e">
        <f t="shared" si="63"/>
        <v>#NUM!</v>
      </c>
      <c r="AM149" s="7">
        <f t="shared" si="64"/>
        <v>1.7331278132717384E-2</v>
      </c>
      <c r="AN149" s="4"/>
      <c r="AO149" s="7">
        <f t="shared" si="65"/>
        <v>1.7331278132717384E-2</v>
      </c>
      <c r="AP149" s="7">
        <f t="shared" si="66"/>
        <v>0.21722587577251007</v>
      </c>
      <c r="AQ149" s="7">
        <f t="shared" si="67"/>
        <v>57951.120647949756</v>
      </c>
      <c r="AR149" s="15">
        <f>'FAE(a_mean)'!AQ149</f>
        <v>554.45672581433314</v>
      </c>
      <c r="AS149" s="4"/>
      <c r="AT149" s="7">
        <f t="shared" si="68"/>
        <v>9416.9322922608408</v>
      </c>
      <c r="AU149" s="4"/>
      <c r="AX149" s="21"/>
    </row>
    <row r="150" spans="1:50" s="3" customFormat="1">
      <c r="A150" s="3" t="s">
        <v>199</v>
      </c>
      <c r="B150" s="2" t="s">
        <v>27</v>
      </c>
      <c r="C150" s="3" t="s">
        <v>47</v>
      </c>
      <c r="D150" s="2">
        <v>1</v>
      </c>
      <c r="E150" s="4"/>
      <c r="F150" s="2">
        <v>1.856401873078433E-4</v>
      </c>
      <c r="G150" s="2">
        <v>2.964000000000001E-4</v>
      </c>
      <c r="H150" s="2">
        <v>1.3177825693432937E-2</v>
      </c>
      <c r="I150" s="4"/>
      <c r="J150" s="2">
        <v>2.6887423036646894</v>
      </c>
      <c r="K150" s="2">
        <v>11</v>
      </c>
      <c r="L150" s="16">
        <v>3.2355550957366659</v>
      </c>
      <c r="M150" s="4"/>
      <c r="N150" s="3">
        <f t="shared" si="49"/>
        <v>0.62631642141647514</v>
      </c>
      <c r="O150" s="4"/>
      <c r="P150" s="3">
        <f t="shared" si="50"/>
        <v>0.83099876964157238</v>
      </c>
      <c r="Q150" s="3">
        <f t="shared" si="51"/>
        <v>0.85641003196162258</v>
      </c>
      <c r="R150" s="4"/>
      <c r="S150" s="22">
        <f t="shared" si="52"/>
        <v>6.4782403281899339E-2</v>
      </c>
      <c r="T150" s="22">
        <f t="shared" si="69"/>
        <v>9.71570401250464E-3</v>
      </c>
      <c r="U150" s="3">
        <f t="shared" si="70"/>
        <v>5.7093380017500951E-2</v>
      </c>
      <c r="V150" s="3">
        <f t="shared" si="53"/>
        <v>1.740472727690303E-2</v>
      </c>
      <c r="W150" s="3">
        <f t="shared" si="54"/>
        <v>2.159413442729978E-2</v>
      </c>
      <c r="X150" s="3">
        <f t="shared" si="48"/>
        <v>7.6890232643983883E-3</v>
      </c>
      <c r="Y150" s="4"/>
      <c r="Z150" s="3">
        <f t="shared" si="55"/>
        <v>3.5274277279782557E-5</v>
      </c>
      <c r="AA150" s="3">
        <f t="shared" si="56"/>
        <v>2.4135096902617821E-3</v>
      </c>
      <c r="AB150" s="4"/>
      <c r="AC150" s="3">
        <f t="shared" si="57"/>
        <v>0.72604225473725748</v>
      </c>
      <c r="AD150" s="3">
        <f t="shared" si="58"/>
        <v>0.97778124666462529</v>
      </c>
      <c r="AE150" s="3">
        <f t="shared" si="59"/>
        <v>5.5824836289809283E-2</v>
      </c>
      <c r="AF150" s="4"/>
      <c r="AG150" s="3">
        <f t="shared" si="60"/>
        <v>2.2969175869141001E-4</v>
      </c>
      <c r="AH150" s="3">
        <f t="shared" si="61"/>
        <v>6.8842046170642041E-4</v>
      </c>
      <c r="AI150" s="3">
        <f t="shared" si="62"/>
        <v>5.1689284676741045E-4</v>
      </c>
      <c r="AJ150" s="4"/>
      <c r="AK150" s="3">
        <v>0</v>
      </c>
      <c r="AL150" s="3">
        <f t="shared" si="63"/>
        <v>5.8164143752400047E-5</v>
      </c>
      <c r="AM150" s="3">
        <f t="shared" si="64"/>
        <v>-9.2841306621517308E-3</v>
      </c>
      <c r="AN150" s="4"/>
      <c r="AO150" s="3">
        <f t="shared" si="65"/>
        <v>5.8164143752400047E-5</v>
      </c>
      <c r="AP150" s="3">
        <f t="shared" si="66"/>
        <v>6.3980558127640051E-4</v>
      </c>
      <c r="AQ150" s="3">
        <f t="shared" si="67"/>
        <v>163.80458970312179</v>
      </c>
      <c r="AR150" s="14">
        <f>'FAE(a_mean)'!AQ150</f>
        <v>530.95321263534004</v>
      </c>
      <c r="AS150" s="4"/>
      <c r="AT150" s="3">
        <f t="shared" si="68"/>
        <v>8418.3661836109222</v>
      </c>
      <c r="AU150" s="4"/>
      <c r="AX150" s="23"/>
    </row>
    <row r="151" spans="1:50" s="3" customFormat="1">
      <c r="A151" s="3" t="s">
        <v>200</v>
      </c>
      <c r="B151" s="2" t="s">
        <v>27</v>
      </c>
      <c r="C151" s="3" t="s">
        <v>47</v>
      </c>
      <c r="D151" s="2">
        <v>2</v>
      </c>
      <c r="E151" s="4"/>
      <c r="F151" s="2">
        <v>5.1259971973049425E-4</v>
      </c>
      <c r="G151" s="2">
        <v>2.964000000000001E-4</v>
      </c>
      <c r="H151" s="2">
        <v>1.3177825693432937E-2</v>
      </c>
      <c r="I151" s="4"/>
      <c r="J151" s="2">
        <v>3.8569194909567508</v>
      </c>
      <c r="K151" s="2">
        <v>11</v>
      </c>
      <c r="L151" s="16">
        <v>3.2355550957366659</v>
      </c>
      <c r="M151" s="4"/>
      <c r="N151" s="3">
        <f t="shared" si="49"/>
        <v>1.7294187575252837</v>
      </c>
      <c r="O151" s="4"/>
      <c r="P151" s="3">
        <f t="shared" si="50"/>
        <v>1.1920425944960191</v>
      </c>
      <c r="Q151" s="3">
        <f t="shared" si="51"/>
        <v>1.154702305164053</v>
      </c>
      <c r="R151" s="4"/>
      <c r="S151" s="22">
        <f t="shared" si="52"/>
        <v>6.4782403281899339E-2</v>
      </c>
      <c r="T151" s="22">
        <f t="shared" si="69"/>
        <v>9.71570401250464E-3</v>
      </c>
      <c r="U151" s="3">
        <f t="shared" si="70"/>
        <v>5.200553674954847E-2</v>
      </c>
      <c r="V151" s="3">
        <f t="shared" si="53"/>
        <v>2.2492570544855511E-2</v>
      </c>
      <c r="W151" s="3">
        <f t="shared" si="54"/>
        <v>2.159413442729978E-2</v>
      </c>
      <c r="X151" s="3">
        <f t="shared" si="48"/>
        <v>1.277686653235087E-2</v>
      </c>
      <c r="Y151" s="4"/>
      <c r="Z151" s="3">
        <f t="shared" si="55"/>
        <v>3.5274277279782557E-5</v>
      </c>
      <c r="AA151" s="3">
        <f t="shared" si="56"/>
        <v>2.4135096902617821E-3</v>
      </c>
      <c r="AB151" s="4"/>
      <c r="AC151" s="3">
        <f t="shared" si="57"/>
        <v>0.1716225779433781</v>
      </c>
      <c r="AD151" s="3">
        <f t="shared" si="58"/>
        <v>0.90468255375692164</v>
      </c>
      <c r="AE151" s="3">
        <f t="shared" si="59"/>
        <v>4.7048501796080951E-2</v>
      </c>
      <c r="AF151" s="4"/>
      <c r="AG151" s="3">
        <f t="shared" si="60"/>
        <v>7.0743202148292701E-4</v>
      </c>
      <c r="AH151" s="3">
        <f t="shared" si="61"/>
        <v>1.190452121972473E-3</v>
      </c>
      <c r="AI151" s="3">
        <f t="shared" si="62"/>
        <v>9.570020770346627E-4</v>
      </c>
      <c r="AJ151" s="4"/>
      <c r="AK151" s="3">
        <v>0</v>
      </c>
      <c r="AL151" s="3">
        <f t="shared" si="63"/>
        <v>4.7398197654511674E-4</v>
      </c>
      <c r="AM151" s="3">
        <f t="shared" si="64"/>
        <v>-6.9037927858850712E-3</v>
      </c>
      <c r="AN151" s="4"/>
      <c r="AO151" s="3">
        <f t="shared" si="65"/>
        <v>4.7398197654511674E-4</v>
      </c>
      <c r="AP151" s="3">
        <f t="shared" si="66"/>
        <v>5.2138017419962844E-3</v>
      </c>
      <c r="AQ151" s="3">
        <f t="shared" si="67"/>
        <v>1334.8502734804524</v>
      </c>
      <c r="AR151" s="14">
        <f>'FAE(a_mean)'!AQ151</f>
        <v>530.95321263534004</v>
      </c>
      <c r="AS151" s="4"/>
      <c r="AT151" s="3">
        <f t="shared" si="68"/>
        <v>8418.3661836109222</v>
      </c>
      <c r="AU151" s="4"/>
      <c r="AX151" s="23"/>
    </row>
    <row r="152" spans="1:50" s="3" customFormat="1">
      <c r="A152" s="3" t="s">
        <v>201</v>
      </c>
      <c r="B152" s="2" t="s">
        <v>27</v>
      </c>
      <c r="C152" s="3" t="s">
        <v>47</v>
      </c>
      <c r="D152" s="2">
        <v>3</v>
      </c>
      <c r="E152" s="4"/>
      <c r="F152" s="2">
        <v>9.8488142405853563E-4</v>
      </c>
      <c r="G152" s="2">
        <v>2.964000000000001E-4</v>
      </c>
      <c r="H152" s="2">
        <v>1.3177825693432937E-2</v>
      </c>
      <c r="I152" s="4"/>
      <c r="J152" s="2">
        <v>4.6641017570469394</v>
      </c>
      <c r="K152" s="2">
        <v>11</v>
      </c>
      <c r="L152" s="16">
        <v>3.2355550957366659</v>
      </c>
      <c r="M152" s="4"/>
      <c r="N152" s="3">
        <f t="shared" si="49"/>
        <v>3.3228118220598355</v>
      </c>
      <c r="O152" s="4"/>
      <c r="P152" s="3">
        <f t="shared" si="50"/>
        <v>1.4415151709802749</v>
      </c>
      <c r="Q152" s="3">
        <f t="shared" si="51"/>
        <v>1.3621761608302709</v>
      </c>
      <c r="R152" s="4"/>
      <c r="S152" s="22">
        <f t="shared" si="52"/>
        <v>6.4782403281899339E-2</v>
      </c>
      <c r="T152" s="22">
        <f t="shared" si="69"/>
        <v>9.71570401250464E-3</v>
      </c>
      <c r="U152" s="3">
        <f t="shared" si="70"/>
        <v>4.7072053074259726E-2</v>
      </c>
      <c r="V152" s="3">
        <f t="shared" si="53"/>
        <v>2.7426054220144255E-2</v>
      </c>
      <c r="W152" s="3">
        <f t="shared" si="54"/>
        <v>2.159413442729978E-2</v>
      </c>
      <c r="X152" s="3">
        <f t="shared" si="48"/>
        <v>1.7710350207639617E-2</v>
      </c>
      <c r="Y152" s="4"/>
      <c r="Z152" s="3">
        <f t="shared" si="55"/>
        <v>3.5274277279782557E-5</v>
      </c>
      <c r="AA152" s="3">
        <f t="shared" si="56"/>
        <v>2.4135096902617821E-3</v>
      </c>
      <c r="AB152" s="4"/>
      <c r="AC152" s="3">
        <f t="shared" si="57"/>
        <v>-0.16954087299683343</v>
      </c>
      <c r="AD152" s="3">
        <f t="shared" si="58"/>
        <v>0.81871151059548053</v>
      </c>
      <c r="AE152" s="3">
        <f t="shared" si="59"/>
        <v>3.8538431679257815E-2</v>
      </c>
      <c r="AF152" s="4"/>
      <c r="AG152" s="3">
        <f t="shared" si="60"/>
        <v>1.3096805213995634E-3</v>
      </c>
      <c r="AH152" s="3">
        <f t="shared" si="61"/>
        <v>1.3552427558490259E-3</v>
      </c>
      <c r="AI152" s="3">
        <f t="shared" si="62"/>
        <v>1.1673362168638517E-3</v>
      </c>
      <c r="AJ152" s="4"/>
      <c r="AK152" s="3">
        <v>0</v>
      </c>
      <c r="AL152" s="3">
        <f t="shared" si="63"/>
        <v>1.1217739824143892E-3</v>
      </c>
      <c r="AM152" s="3">
        <f t="shared" si="64"/>
        <v>-4.5956717538944451E-3</v>
      </c>
      <c r="AN152" s="4"/>
      <c r="AO152" s="3">
        <f t="shared" si="65"/>
        <v>1.1217739824143892E-3</v>
      </c>
      <c r="AP152" s="3">
        <f t="shared" si="66"/>
        <v>1.233951380655828E-2</v>
      </c>
      <c r="AQ152" s="3">
        <f t="shared" si="67"/>
        <v>3159.1925037397932</v>
      </c>
      <c r="AR152" s="14">
        <f>'FAE(a_mean)'!AQ152</f>
        <v>530.95321263534004</v>
      </c>
      <c r="AS152" s="4"/>
      <c r="AT152" s="3">
        <f t="shared" si="68"/>
        <v>8418.3661836109222</v>
      </c>
      <c r="AU152" s="4"/>
      <c r="AX152" s="23"/>
    </row>
    <row r="153" spans="1:50" s="3" customFormat="1">
      <c r="A153" s="3" t="s">
        <v>202</v>
      </c>
      <c r="B153" s="2" t="s">
        <v>27</v>
      </c>
      <c r="C153" s="3" t="s">
        <v>47</v>
      </c>
      <c r="D153" s="2">
        <v>4</v>
      </c>
      <c r="E153" s="4"/>
      <c r="F153" s="2">
        <v>1.4414752188282984E-3</v>
      </c>
      <c r="G153" s="2">
        <v>2.964000000000001E-4</v>
      </c>
      <c r="H153" s="2">
        <v>1.3177825693432937E-2</v>
      </c>
      <c r="I153" s="4"/>
      <c r="J153" s="2">
        <v>5.2246511810600031</v>
      </c>
      <c r="K153" s="2">
        <v>11</v>
      </c>
      <c r="L153" s="16">
        <v>3.2355550957366659</v>
      </c>
      <c r="M153" s="4"/>
      <c r="N153" s="3">
        <f t="shared" si="49"/>
        <v>4.8632767166946618</v>
      </c>
      <c r="O153" s="4"/>
      <c r="P153" s="3">
        <f t="shared" si="50"/>
        <v>1.6147619269238447</v>
      </c>
      <c r="Q153" s="3">
        <f t="shared" si="51"/>
        <v>1.5229427701688236</v>
      </c>
      <c r="R153" s="4"/>
      <c r="S153" s="22">
        <f t="shared" si="52"/>
        <v>6.4782403281899339E-2</v>
      </c>
      <c r="T153" s="22">
        <f t="shared" si="69"/>
        <v>9.71570401250464E-3</v>
      </c>
      <c r="U153" s="3">
        <f t="shared" si="70"/>
        <v>4.3356518445372277E-2</v>
      </c>
      <c r="V153" s="3">
        <f t="shared" si="53"/>
        <v>3.1141588849031704E-2</v>
      </c>
      <c r="W153" s="3">
        <f t="shared" si="54"/>
        <v>2.159413442729978E-2</v>
      </c>
      <c r="X153" s="3">
        <f t="shared" si="48"/>
        <v>2.1425884836527066E-2</v>
      </c>
      <c r="Y153" s="4"/>
      <c r="Z153" s="3">
        <f t="shared" si="55"/>
        <v>3.5274277279782557E-5</v>
      </c>
      <c r="AA153" s="3">
        <f t="shared" si="56"/>
        <v>2.4135096902617821E-3</v>
      </c>
      <c r="AB153" s="4"/>
      <c r="AC153" s="3">
        <f t="shared" si="57"/>
        <v>-0.35511970680087257</v>
      </c>
      <c r="AD153" s="3">
        <f t="shared" si="58"/>
        <v>0.74104836147533115</v>
      </c>
      <c r="AE153" s="3">
        <f t="shared" si="59"/>
        <v>3.21292769532181E-2</v>
      </c>
      <c r="AF153" s="4"/>
      <c r="AG153" s="3">
        <f t="shared" si="60"/>
        <v>1.8754337307586712E-3</v>
      </c>
      <c r="AH153" s="3">
        <f t="shared" si="61"/>
        <v>1.3838357388193069E-3</v>
      </c>
      <c r="AI153" s="3">
        <f t="shared" si="62"/>
        <v>1.2572885085142087E-3</v>
      </c>
      <c r="AJ153" s="4"/>
      <c r="AK153" s="3">
        <v>0</v>
      </c>
      <c r="AL153" s="3">
        <f t="shared" si="63"/>
        <v>1.748886500453573E-3</v>
      </c>
      <c r="AM153" s="3">
        <f t="shared" si="64"/>
        <v>-2.8573658859779604E-3</v>
      </c>
      <c r="AN153" s="4"/>
      <c r="AO153" s="3">
        <f t="shared" si="65"/>
        <v>1.748886500453573E-3</v>
      </c>
      <c r="AP153" s="3">
        <f t="shared" si="66"/>
        <v>1.9237751504989301E-2</v>
      </c>
      <c r="AQ153" s="3">
        <f t="shared" si="67"/>
        <v>4925.296190443878</v>
      </c>
      <c r="AR153" s="14">
        <f>'FAE(a_mean)'!AQ153</f>
        <v>530.95321263534004</v>
      </c>
      <c r="AS153" s="4"/>
      <c r="AT153" s="3">
        <f t="shared" si="68"/>
        <v>8418.3661836109222</v>
      </c>
      <c r="AU153" s="4"/>
      <c r="AX153" s="23"/>
    </row>
    <row r="154" spans="1:50" s="3" customFormat="1">
      <c r="A154" s="3" t="s">
        <v>203</v>
      </c>
      <c r="B154" s="2" t="s">
        <v>27</v>
      </c>
      <c r="C154" s="3" t="s">
        <v>47</v>
      </c>
      <c r="D154" s="2">
        <v>5</v>
      </c>
      <c r="E154" s="4"/>
      <c r="F154" s="2">
        <v>2.0345998164200694E-3</v>
      </c>
      <c r="G154" s="2">
        <v>2.964000000000001E-4</v>
      </c>
      <c r="H154" s="2">
        <v>1.3177825693432937E-2</v>
      </c>
      <c r="I154" s="4"/>
      <c r="J154" s="2">
        <v>5.8213468764188621</v>
      </c>
      <c r="K154" s="2">
        <v>11</v>
      </c>
      <c r="L154" s="16">
        <v>3.2355550957366659</v>
      </c>
      <c r="M154" s="4"/>
      <c r="N154" s="3">
        <f t="shared" si="49"/>
        <v>6.8643718502701372</v>
      </c>
      <c r="O154" s="4"/>
      <c r="P154" s="3">
        <f t="shared" si="50"/>
        <v>1.7991802655715456</v>
      </c>
      <c r="Q154" s="3">
        <f t="shared" si="51"/>
        <v>1.715504035641334</v>
      </c>
      <c r="R154" s="4"/>
      <c r="S154" s="22">
        <f t="shared" si="52"/>
        <v>6.4782403281899339E-2</v>
      </c>
      <c r="T154" s="22">
        <f t="shared" si="69"/>
        <v>9.71570401250464E-3</v>
      </c>
      <c r="U154" s="3">
        <f t="shared" si="70"/>
        <v>3.9327310962786757E-2</v>
      </c>
      <c r="V154" s="3">
        <f t="shared" si="53"/>
        <v>3.5170796331617224E-2</v>
      </c>
      <c r="W154" s="3">
        <f t="shared" si="54"/>
        <v>2.159413442729978E-2</v>
      </c>
      <c r="X154" s="3">
        <f t="shared" si="48"/>
        <v>2.5455092319112582E-2</v>
      </c>
      <c r="Y154" s="4"/>
      <c r="Z154" s="3">
        <f t="shared" si="55"/>
        <v>3.5274277279782557E-5</v>
      </c>
      <c r="AA154" s="3">
        <f t="shared" si="56"/>
        <v>2.4135096902617821E-3</v>
      </c>
      <c r="AB154" s="4"/>
      <c r="AC154" s="3">
        <f t="shared" si="57"/>
        <v>-0.51205039827272802</v>
      </c>
      <c r="AD154" s="3">
        <f t="shared" si="58"/>
        <v>0.64024333139002287</v>
      </c>
      <c r="AE154" s="3">
        <f t="shared" si="59"/>
        <v>2.517904858542596E-2</v>
      </c>
      <c r="AF154" s="4"/>
      <c r="AG154" s="3">
        <f t="shared" si="60"/>
        <v>2.6080175633709833E-3</v>
      </c>
      <c r="AH154" s="3">
        <f t="shared" si="61"/>
        <v>1.3548254854228068E-3</v>
      </c>
      <c r="AI154" s="3">
        <f t="shared" si="62"/>
        <v>1.3047238922559966E-3</v>
      </c>
      <c r="AJ154" s="4"/>
      <c r="AK154" s="3">
        <v>0</v>
      </c>
      <c r="AL154" s="3">
        <f t="shared" si="63"/>
        <v>2.5579159702041731E-3</v>
      </c>
      <c r="AM154" s="3">
        <f t="shared" si="64"/>
        <v>-9.7230876510579129E-4</v>
      </c>
      <c r="AN154" s="4"/>
      <c r="AO154" s="3">
        <f t="shared" si="65"/>
        <v>2.5579159702041731E-3</v>
      </c>
      <c r="AP154" s="3">
        <f t="shared" si="66"/>
        <v>2.8137075672245902E-2</v>
      </c>
      <c r="AQ154" s="3">
        <f t="shared" si="67"/>
        <v>7203.7229289921079</v>
      </c>
      <c r="AR154" s="14">
        <f>'FAE(a_mean)'!AQ154</f>
        <v>530.95321263534004</v>
      </c>
      <c r="AS154" s="4"/>
      <c r="AT154" s="3">
        <f t="shared" si="68"/>
        <v>8418.3661836109222</v>
      </c>
      <c r="AU154" s="4"/>
      <c r="AX154" s="23"/>
    </row>
    <row r="155" spans="1:50" s="3" customFormat="1">
      <c r="A155" s="3" t="s">
        <v>204</v>
      </c>
      <c r="B155" s="2" t="s">
        <v>27</v>
      </c>
      <c r="C155" s="3" t="s">
        <v>47</v>
      </c>
      <c r="D155" s="2">
        <v>6</v>
      </c>
      <c r="E155" s="4"/>
      <c r="F155" s="2">
        <v>2.7197587205709138E-3</v>
      </c>
      <c r="G155" s="2">
        <v>2.964000000000001E-4</v>
      </c>
      <c r="H155" s="2">
        <v>1.3177825693432937E-2</v>
      </c>
      <c r="I155" s="4"/>
      <c r="J155" s="2">
        <v>6.4059589421732674</v>
      </c>
      <c r="K155" s="2">
        <v>11</v>
      </c>
      <c r="L155" s="16">
        <v>3.2355550957366659</v>
      </c>
      <c r="M155" s="4"/>
      <c r="N155" s="3">
        <f t="shared" si="49"/>
        <v>9.1759740909949823</v>
      </c>
      <c r="O155" s="4"/>
      <c r="P155" s="3">
        <f t="shared" si="50"/>
        <v>1.9798639654178936</v>
      </c>
      <c r="Q155" s="3">
        <f t="shared" si="51"/>
        <v>1.930525695769624</v>
      </c>
      <c r="R155" s="4"/>
      <c r="S155" s="22">
        <f t="shared" si="52"/>
        <v>6.4782403281899339E-2</v>
      </c>
      <c r="T155" s="22">
        <f t="shared" si="69"/>
        <v>9.71570401250464E-3</v>
      </c>
      <c r="U155" s="3">
        <f t="shared" si="70"/>
        <v>3.5351718654557607E-2</v>
      </c>
      <c r="V155" s="3">
        <f t="shared" si="53"/>
        <v>3.9146388639846375E-2</v>
      </c>
      <c r="W155" s="3">
        <f t="shared" si="54"/>
        <v>2.159413442729978E-2</v>
      </c>
      <c r="X155" s="3">
        <f t="shared" si="48"/>
        <v>2.9430684627341733E-2</v>
      </c>
      <c r="Y155" s="4"/>
      <c r="Z155" s="3">
        <f t="shared" si="55"/>
        <v>3.5274277279782557E-5</v>
      </c>
      <c r="AA155" s="3">
        <f t="shared" si="56"/>
        <v>2.4135096902617821E-3</v>
      </c>
      <c r="AB155" s="4"/>
      <c r="AC155" s="3">
        <f t="shared" si="57"/>
        <v>-0.63523010376215405</v>
      </c>
      <c r="AD155" s="3">
        <f t="shared" si="58"/>
        <v>0.51825781133937376</v>
      </c>
      <c r="AE155" s="3">
        <f t="shared" si="59"/>
        <v>1.8321304336996337E-2</v>
      </c>
      <c r="AF155" s="4"/>
      <c r="AG155" s="3">
        <f t="shared" si="60"/>
        <v>3.4619388351312783E-3</v>
      </c>
      <c r="AH155" s="3">
        <f t="shared" si="61"/>
        <v>1.2822170468677297E-3</v>
      </c>
      <c r="AI155" s="3">
        <f t="shared" si="62"/>
        <v>1.3057391667170562E-3</v>
      </c>
      <c r="AJ155" s="4"/>
      <c r="AK155" s="3">
        <v>0</v>
      </c>
      <c r="AL155" s="3">
        <f t="shared" si="63"/>
        <v>3.4854609549806047E-3</v>
      </c>
      <c r="AM155" s="3">
        <f t="shared" si="64"/>
        <v>8.8766459757221613E-4</v>
      </c>
      <c r="AN155" s="4"/>
      <c r="AO155" s="3">
        <f t="shared" si="65"/>
        <v>3.4854609549806047E-3</v>
      </c>
      <c r="AP155" s="3">
        <f t="shared" si="66"/>
        <v>3.8340070504786654E-2</v>
      </c>
      <c r="AQ155" s="3">
        <f t="shared" si="67"/>
        <v>9815.9186196786468</v>
      </c>
      <c r="AR155" s="14">
        <f>'FAE(a_mean)'!AQ155</f>
        <v>530.95321263534004</v>
      </c>
      <c r="AS155" s="4"/>
      <c r="AT155" s="3">
        <f t="shared" si="68"/>
        <v>8418.3661836109222</v>
      </c>
      <c r="AU155" s="4"/>
      <c r="AX155" s="23"/>
    </row>
    <row r="156" spans="1:50" s="3" customFormat="1">
      <c r="A156" s="3" t="s">
        <v>205</v>
      </c>
      <c r="B156" s="2" t="s">
        <v>27</v>
      </c>
      <c r="C156" s="3" t="s">
        <v>47</v>
      </c>
      <c r="D156" s="2">
        <v>7</v>
      </c>
      <c r="E156" s="4"/>
      <c r="F156" s="2">
        <v>3.3810548542442241E-3</v>
      </c>
      <c r="G156" s="2">
        <v>2.964000000000001E-4</v>
      </c>
      <c r="H156" s="2">
        <v>1.3177825693432937E-2</v>
      </c>
      <c r="I156" s="4"/>
      <c r="J156" s="2">
        <v>6.9000003426329135</v>
      </c>
      <c r="K156" s="2">
        <v>11</v>
      </c>
      <c r="L156" s="16">
        <v>3.2355550957366659</v>
      </c>
      <c r="M156" s="4"/>
      <c r="N156" s="3">
        <f t="shared" si="49"/>
        <v>11.407067659393464</v>
      </c>
      <c r="O156" s="4"/>
      <c r="P156" s="3">
        <f t="shared" si="50"/>
        <v>2.1325553540178346</v>
      </c>
      <c r="Q156" s="3">
        <f t="shared" si="51"/>
        <v>2.1372891709794897</v>
      </c>
      <c r="R156" s="4"/>
      <c r="S156" s="22">
        <f t="shared" si="52"/>
        <v>6.4782403281899339E-2</v>
      </c>
      <c r="T156" s="22">
        <f t="shared" si="69"/>
        <v>9.71570401250464E-3</v>
      </c>
      <c r="U156" s="3">
        <f t="shared" si="70"/>
        <v>3.1968243809787036E-2</v>
      </c>
      <c r="V156" s="3">
        <f t="shared" si="53"/>
        <v>4.2529863484616945E-2</v>
      </c>
      <c r="W156" s="3">
        <f t="shared" si="54"/>
        <v>2.159413442729978E-2</v>
      </c>
      <c r="X156" s="3">
        <f t="shared" si="48"/>
        <v>3.2814159472112303E-2</v>
      </c>
      <c r="Y156" s="4"/>
      <c r="Z156" s="3">
        <f t="shared" si="55"/>
        <v>3.5274277279782557E-5</v>
      </c>
      <c r="AA156" s="3">
        <f t="shared" si="56"/>
        <v>2.4135096902617821E-3</v>
      </c>
      <c r="AB156" s="4"/>
      <c r="AC156" s="3">
        <f t="shared" si="57"/>
        <v>-0.7219239926140727</v>
      </c>
      <c r="AD156" s="3">
        <f t="shared" si="58"/>
        <v>0.39054194145726534</v>
      </c>
      <c r="AE156" s="3">
        <f t="shared" si="59"/>
        <v>1.2484940002453433E-2</v>
      </c>
      <c r="AF156" s="4"/>
      <c r="AG156" s="3">
        <f t="shared" si="60"/>
        <v>4.3001705699635337E-3</v>
      </c>
      <c r="AH156" s="3">
        <f t="shared" si="61"/>
        <v>1.1952700793772947E-3</v>
      </c>
      <c r="AI156" s="3">
        <f t="shared" si="62"/>
        <v>1.2710087291304979E-3</v>
      </c>
      <c r="AJ156" s="4"/>
      <c r="AK156" s="3">
        <v>0</v>
      </c>
      <c r="AL156" s="3">
        <f t="shared" si="63"/>
        <v>4.3759092197167369E-3</v>
      </c>
      <c r="AM156" s="3">
        <f t="shared" si="64"/>
        <v>2.4706169218178435E-3</v>
      </c>
      <c r="AN156" s="4"/>
      <c r="AO156" s="3">
        <f t="shared" si="65"/>
        <v>4.3759092197167369E-3</v>
      </c>
      <c r="AP156" s="3">
        <f t="shared" si="66"/>
        <v>4.8135001416884107E-2</v>
      </c>
      <c r="AQ156" s="3">
        <f t="shared" si="67"/>
        <v>12323.640787443563</v>
      </c>
      <c r="AR156" s="14">
        <f>'FAE(a_mean)'!AQ156</f>
        <v>530.95321263534004</v>
      </c>
      <c r="AS156" s="4"/>
      <c r="AT156" s="3">
        <f t="shared" si="68"/>
        <v>8418.3661836109222</v>
      </c>
      <c r="AU156" s="4"/>
      <c r="AX156" s="23"/>
    </row>
    <row r="157" spans="1:50" s="3" customFormat="1">
      <c r="A157" s="3" t="s">
        <v>206</v>
      </c>
      <c r="B157" s="2" t="s">
        <v>27</v>
      </c>
      <c r="C157" s="3" t="s">
        <v>47</v>
      </c>
      <c r="D157" s="2">
        <v>8</v>
      </c>
      <c r="E157" s="4"/>
      <c r="F157" s="2">
        <v>4.1276705448617303E-3</v>
      </c>
      <c r="G157" s="2">
        <v>2.964000000000001E-4</v>
      </c>
      <c r="H157" s="2">
        <v>1.3177825693432937E-2</v>
      </c>
      <c r="I157" s="4"/>
      <c r="J157" s="2">
        <v>7.3971858300736102</v>
      </c>
      <c r="K157" s="2">
        <v>11</v>
      </c>
      <c r="L157" s="16">
        <v>3.2355550957366659</v>
      </c>
      <c r="M157" s="4"/>
      <c r="N157" s="3">
        <f t="shared" si="49"/>
        <v>13.926013984013931</v>
      </c>
      <c r="O157" s="4"/>
      <c r="P157" s="3">
        <f t="shared" si="50"/>
        <v>2.2862184729354551</v>
      </c>
      <c r="Q157" s="3">
        <f t="shared" si="51"/>
        <v>2.3741181814772068</v>
      </c>
      <c r="R157" s="4"/>
      <c r="S157" s="22">
        <f t="shared" si="52"/>
        <v>6.4782403281899339E-2</v>
      </c>
      <c r="T157" s="22">
        <f t="shared" si="69"/>
        <v>9.71570401250464E-3</v>
      </c>
      <c r="U157" s="3">
        <f t="shared" si="70"/>
        <v>2.8525752036781496E-2</v>
      </c>
      <c r="V157" s="3">
        <f t="shared" si="53"/>
        <v>4.5972355257622485E-2</v>
      </c>
      <c r="W157" s="3">
        <f t="shared" si="54"/>
        <v>2.159413442729978E-2</v>
      </c>
      <c r="X157" s="3">
        <f t="shared" si="48"/>
        <v>3.6256651245117844E-2</v>
      </c>
      <c r="Y157" s="4"/>
      <c r="Z157" s="3">
        <f t="shared" si="55"/>
        <v>3.5274277279782557E-5</v>
      </c>
      <c r="AA157" s="3">
        <f t="shared" si="56"/>
        <v>2.4135096902617821E-3</v>
      </c>
      <c r="AB157" s="4"/>
      <c r="AC157" s="3">
        <f t="shared" si="57"/>
        <v>-0.79703323701765882</v>
      </c>
      <c r="AD157" s="3">
        <f t="shared" si="58"/>
        <v>0.22950398369338082</v>
      </c>
      <c r="AE157" s="3">
        <f t="shared" si="59"/>
        <v>6.5467737302909255E-3</v>
      </c>
      <c r="AF157" s="4"/>
      <c r="AG157" s="3">
        <f t="shared" si="60"/>
        <v>5.2691941496654194E-3</v>
      </c>
      <c r="AH157" s="3">
        <f t="shared" si="61"/>
        <v>1.0897548775648117E-3</v>
      </c>
      <c r="AI157" s="3">
        <f t="shared" si="62"/>
        <v>1.1990935528796499E-3</v>
      </c>
      <c r="AJ157" s="4"/>
      <c r="AK157" s="3">
        <v>0</v>
      </c>
      <c r="AL157" s="3">
        <f t="shared" si="63"/>
        <v>5.3785328249802578E-3</v>
      </c>
      <c r="AM157" s="3">
        <f t="shared" si="64"/>
        <v>4.0811802046209931E-3</v>
      </c>
      <c r="AN157" s="4"/>
      <c r="AO157" s="3">
        <f t="shared" si="65"/>
        <v>5.3785328249802578E-3</v>
      </c>
      <c r="AP157" s="3">
        <f t="shared" si="66"/>
        <v>5.9163861074782838E-2</v>
      </c>
      <c r="AQ157" s="3">
        <f t="shared" si="67"/>
        <v>15147.27641055164</v>
      </c>
      <c r="AR157" s="14">
        <f>'FAE(a_mean)'!AQ157</f>
        <v>530.95321263534004</v>
      </c>
      <c r="AS157" s="4"/>
      <c r="AT157" s="3">
        <f t="shared" si="68"/>
        <v>8418.3661836109222</v>
      </c>
      <c r="AU157" s="4"/>
      <c r="AX157" s="23"/>
    </row>
    <row r="158" spans="1:50" s="3" customFormat="1">
      <c r="A158" s="3" t="s">
        <v>207</v>
      </c>
      <c r="B158" s="2" t="s">
        <v>27</v>
      </c>
      <c r="C158" s="3" t="s">
        <v>47</v>
      </c>
      <c r="D158" s="2">
        <v>9</v>
      </c>
      <c r="E158" s="4"/>
      <c r="F158" s="2">
        <v>5.0388464654431255E-3</v>
      </c>
      <c r="G158" s="2">
        <v>2.964000000000001E-4</v>
      </c>
      <c r="H158" s="2">
        <v>1.3177825693432937E-2</v>
      </c>
      <c r="I158" s="4"/>
      <c r="J158" s="2">
        <v>7.936650657242021</v>
      </c>
      <c r="K158" s="2">
        <v>11</v>
      </c>
      <c r="L158" s="16">
        <v>3.2355550957366659</v>
      </c>
      <c r="M158" s="4"/>
      <c r="N158" s="3">
        <f t="shared" si="49"/>
        <v>17.000156766002441</v>
      </c>
      <c r="O158" s="4"/>
      <c r="P158" s="3">
        <f t="shared" si="50"/>
        <v>2.4529486973347359</v>
      </c>
      <c r="Q158" s="3">
        <f t="shared" si="51"/>
        <v>2.6721701731332286</v>
      </c>
      <c r="R158" s="4"/>
      <c r="S158" s="22">
        <f t="shared" si="52"/>
        <v>6.4782403281899339E-2</v>
      </c>
      <c r="T158" s="22">
        <f t="shared" si="69"/>
        <v>9.71570401250464E-3</v>
      </c>
      <c r="U158" s="3">
        <f t="shared" si="70"/>
        <v>2.4723344709486512E-2</v>
      </c>
      <c r="V158" s="3">
        <f t="shared" si="53"/>
        <v>4.9774762584917469E-2</v>
      </c>
      <c r="W158" s="3">
        <f t="shared" si="54"/>
        <v>2.159413442729978E-2</v>
      </c>
      <c r="X158" s="3">
        <f t="shared" si="48"/>
        <v>4.0059058572412827E-2</v>
      </c>
      <c r="Y158" s="4"/>
      <c r="Z158" s="3">
        <f t="shared" si="55"/>
        <v>3.5274277279782557E-5</v>
      </c>
      <c r="AA158" s="3">
        <f t="shared" si="56"/>
        <v>2.4135096902617821E-3</v>
      </c>
      <c r="AB158" s="4"/>
      <c r="AC158" s="3">
        <f t="shared" si="57"/>
        <v>-0.86791979870140146</v>
      </c>
      <c r="AD158" s="3">
        <f t="shared" si="58"/>
        <v>-4.9479828299129019E-4</v>
      </c>
      <c r="AE158" s="3">
        <f t="shared" si="59"/>
        <v>-1.2233068512055724E-5</v>
      </c>
      <c r="AF158" s="4"/>
      <c r="AG158" s="3">
        <f t="shared" si="60"/>
        <v>6.4955683490023272E-3</v>
      </c>
      <c r="AH158" s="3">
        <f t="shared" si="61"/>
        <v>9.604419167669985E-4</v>
      </c>
      <c r="AI158" s="3">
        <f t="shared" si="62"/>
        <v>1.0677583275910728E-3</v>
      </c>
      <c r="AJ158" s="4"/>
      <c r="AK158" s="3">
        <v>0</v>
      </c>
      <c r="AL158" s="3">
        <f t="shared" si="63"/>
        <v>6.6028847598264013E-3</v>
      </c>
      <c r="AM158" s="3">
        <f t="shared" si="64"/>
        <v>5.8601293006289284E-3</v>
      </c>
      <c r="AN158" s="4"/>
      <c r="AO158" s="3">
        <f t="shared" si="65"/>
        <v>6.6028847598264013E-3</v>
      </c>
      <c r="AP158" s="3">
        <f t="shared" si="66"/>
        <v>7.2631732358090409E-2</v>
      </c>
      <c r="AQ158" s="3">
        <f t="shared" si="67"/>
        <v>18595.353755134231</v>
      </c>
      <c r="AR158" s="14">
        <f>'FAE(a_mean)'!AQ158</f>
        <v>530.95321263534004</v>
      </c>
      <c r="AS158" s="4"/>
      <c r="AT158" s="3">
        <f t="shared" si="68"/>
        <v>8418.3661836109222</v>
      </c>
      <c r="AU158" s="4"/>
      <c r="AX158" s="23"/>
    </row>
    <row r="159" spans="1:50" s="3" customFormat="1">
      <c r="A159" s="3" t="s">
        <v>208</v>
      </c>
      <c r="B159" s="2" t="s">
        <v>27</v>
      </c>
      <c r="C159" s="3" t="s">
        <v>47</v>
      </c>
      <c r="D159" s="2">
        <v>10</v>
      </c>
      <c r="E159" s="4"/>
      <c r="F159" s="2">
        <v>5.825727096860551E-3</v>
      </c>
      <c r="G159" s="2">
        <v>2.964000000000001E-4</v>
      </c>
      <c r="H159" s="2">
        <v>1.3177825693432937E-2</v>
      </c>
      <c r="I159" s="4"/>
      <c r="J159" s="2">
        <v>8.3545980792261698</v>
      </c>
      <c r="K159" s="2">
        <v>11</v>
      </c>
      <c r="L159" s="16">
        <v>3.2355550957366659</v>
      </c>
      <c r="M159" s="4"/>
      <c r="N159" s="3">
        <f t="shared" si="49"/>
        <v>19.654949719502525</v>
      </c>
      <c r="O159" s="4"/>
      <c r="P159" s="3">
        <f t="shared" si="50"/>
        <v>2.5821220260581002</v>
      </c>
      <c r="Q159" s="3">
        <f t="shared" si="51"/>
        <v>2.9405181806461878</v>
      </c>
      <c r="R159" s="4"/>
      <c r="S159" s="22">
        <f t="shared" si="52"/>
        <v>6.4782403281899339E-2</v>
      </c>
      <c r="T159" s="22">
        <f t="shared" si="69"/>
        <v>9.71570401250464E-3</v>
      </c>
      <c r="U159" s="3">
        <f t="shared" si="70"/>
        <v>2.1708895171797561E-2</v>
      </c>
      <c r="V159" s="3">
        <f t="shared" si="53"/>
        <v>5.278921212260642E-2</v>
      </c>
      <c r="W159" s="3">
        <f t="shared" si="54"/>
        <v>2.159413442729978E-2</v>
      </c>
      <c r="X159" s="3">
        <f t="shared" si="48"/>
        <v>4.3073508110101778E-2</v>
      </c>
      <c r="Y159" s="4"/>
      <c r="Z159" s="3">
        <f t="shared" si="55"/>
        <v>3.5274277279782557E-5</v>
      </c>
      <c r="AA159" s="3">
        <f t="shared" si="56"/>
        <v>2.4135096902617821E-3</v>
      </c>
      <c r="AB159" s="4"/>
      <c r="AC159" s="3">
        <f t="shared" si="57"/>
        <v>-0.91685990017122965</v>
      </c>
      <c r="AD159" s="3">
        <f t="shared" si="58"/>
        <v>-0.24008789305050823</v>
      </c>
      <c r="AE159" s="3">
        <f t="shared" si="59"/>
        <v>-5.2120429022512269E-3</v>
      </c>
      <c r="AF159" s="4"/>
      <c r="AG159" s="3">
        <f t="shared" si="60"/>
        <v>7.6103089974254188E-3</v>
      </c>
      <c r="AH159" s="3">
        <f t="shared" si="61"/>
        <v>8.5454272293612266E-4</v>
      </c>
      <c r="AI159" s="3">
        <f t="shared" si="62"/>
        <v>9.101467726342178E-4</v>
      </c>
      <c r="AJ159" s="4"/>
      <c r="AK159" s="3">
        <v>0</v>
      </c>
      <c r="AL159" s="3">
        <f t="shared" si="63"/>
        <v>7.6659130471235133E-3</v>
      </c>
      <c r="AM159" s="3">
        <f t="shared" si="64"/>
        <v>7.2704338310086852E-3</v>
      </c>
      <c r="AN159" s="4"/>
      <c r="AO159" s="3">
        <f t="shared" si="65"/>
        <v>7.6659130471235133E-3</v>
      </c>
      <c r="AP159" s="3">
        <f t="shared" si="66"/>
        <v>8.432504351835865E-2</v>
      </c>
      <c r="AQ159" s="3">
        <f t="shared" si="67"/>
        <v>21589.103876940688</v>
      </c>
      <c r="AR159" s="14">
        <f>'FAE(a_mean)'!AQ159</f>
        <v>530.95321263534004</v>
      </c>
      <c r="AS159" s="4"/>
      <c r="AT159" s="3">
        <f t="shared" si="68"/>
        <v>8418.3661836109222</v>
      </c>
      <c r="AU159" s="4"/>
      <c r="AX159" s="23"/>
    </row>
    <row r="160" spans="1:50" s="3" customFormat="1">
      <c r="A160" s="3" t="s">
        <v>209</v>
      </c>
      <c r="B160" s="2" t="s">
        <v>27</v>
      </c>
      <c r="C160" s="3" t="s">
        <v>47</v>
      </c>
      <c r="D160" s="2">
        <v>11</v>
      </c>
      <c r="E160" s="4"/>
      <c r="F160" s="2">
        <v>6.7356963789176544E-3</v>
      </c>
      <c r="G160" s="2">
        <v>2.964000000000001E-4</v>
      </c>
      <c r="H160" s="2">
        <v>1.3177825693432937E-2</v>
      </c>
      <c r="I160" s="4"/>
      <c r="J160" s="2">
        <v>8.7921472765432931</v>
      </c>
      <c r="K160" s="2">
        <v>11</v>
      </c>
      <c r="L160" s="16">
        <v>3.2355550957366659</v>
      </c>
      <c r="M160" s="4"/>
      <c r="N160" s="3">
        <f t="shared" si="49"/>
        <v>22.725021521314616</v>
      </c>
      <c r="O160" s="4"/>
      <c r="P160" s="3">
        <f t="shared" si="50"/>
        <v>2.7173535966450637</v>
      </c>
      <c r="Q160" s="3">
        <f t="shared" si="51"/>
        <v>3.2675586256017155</v>
      </c>
      <c r="R160" s="4"/>
      <c r="S160" s="22">
        <f t="shared" si="52"/>
        <v>6.4782403281899339E-2</v>
      </c>
      <c r="T160" s="22">
        <f t="shared" si="69"/>
        <v>9.71570401250464E-3</v>
      </c>
      <c r="U160" s="3">
        <f t="shared" si="70"/>
        <v>1.8466895778212263E-2</v>
      </c>
      <c r="V160" s="3">
        <f t="shared" si="53"/>
        <v>5.6031211516191719E-2</v>
      </c>
      <c r="W160" s="3">
        <f t="shared" si="54"/>
        <v>2.159413442729978E-2</v>
      </c>
      <c r="X160" s="3">
        <f t="shared" si="48"/>
        <v>4.6315507503687077E-2</v>
      </c>
      <c r="Y160" s="4"/>
      <c r="Z160" s="3">
        <f t="shared" si="55"/>
        <v>3.5274277279782557E-5</v>
      </c>
      <c r="AA160" s="3">
        <f t="shared" si="56"/>
        <v>2.4135096902617821E-3</v>
      </c>
      <c r="AB160" s="4"/>
      <c r="AC160" s="3">
        <f t="shared" si="57"/>
        <v>-0.96361715021576611</v>
      </c>
      <c r="AD160" s="3">
        <f t="shared" si="58"/>
        <v>-0.58506679409092699</v>
      </c>
      <c r="AE160" s="3">
        <f t="shared" si="59"/>
        <v>-1.0804367509769923E-2</v>
      </c>
      <c r="AF160" s="4"/>
      <c r="AG160" s="3">
        <f t="shared" si="60"/>
        <v>9.0135478055067067E-3</v>
      </c>
      <c r="AH160" s="3">
        <f t="shared" si="61"/>
        <v>7.4881134764426466E-4</v>
      </c>
      <c r="AI160" s="3">
        <f t="shared" si="62"/>
        <v>6.4680381703633317E-4</v>
      </c>
      <c r="AJ160" s="4"/>
      <c r="AK160" s="3">
        <v>0</v>
      </c>
      <c r="AL160" s="3">
        <f t="shared" si="63"/>
        <v>8.9115402748987764E-3</v>
      </c>
      <c r="AM160" s="3">
        <f t="shared" si="64"/>
        <v>8.7871971322670273E-3</v>
      </c>
      <c r="AN160" s="4"/>
      <c r="AO160" s="3">
        <f t="shared" si="65"/>
        <v>8.9115402748987764E-3</v>
      </c>
      <c r="AP160" s="3">
        <f t="shared" si="66"/>
        <v>9.8026943023886537E-2</v>
      </c>
      <c r="AQ160" s="3">
        <f t="shared" si="67"/>
        <v>25097.09769934342</v>
      </c>
      <c r="AR160" s="14">
        <f>'FAE(a_mean)'!AQ160</f>
        <v>530.95321263534004</v>
      </c>
      <c r="AS160" s="4"/>
      <c r="AT160" s="3">
        <f t="shared" si="68"/>
        <v>8418.3661836109222</v>
      </c>
      <c r="AU160" s="4"/>
      <c r="AX160" s="23"/>
    </row>
    <row r="161" spans="1:50" s="3" customFormat="1">
      <c r="A161" s="3" t="s">
        <v>210</v>
      </c>
      <c r="B161" s="2" t="s">
        <v>27</v>
      </c>
      <c r="C161" s="3" t="s">
        <v>47</v>
      </c>
      <c r="D161" s="2">
        <v>12</v>
      </c>
      <c r="E161" s="4"/>
      <c r="F161" s="2">
        <v>7.5099447922198255E-3</v>
      </c>
      <c r="G161" s="2">
        <v>2.964000000000001E-4</v>
      </c>
      <c r="H161" s="2">
        <v>1.3177825693432937E-2</v>
      </c>
      <c r="I161" s="4"/>
      <c r="J161" s="2">
        <v>9.1312994174244206</v>
      </c>
      <c r="K161" s="2">
        <v>11</v>
      </c>
      <c r="L161" s="16">
        <v>3.2355550957366659</v>
      </c>
      <c r="M161" s="4"/>
      <c r="N161" s="3">
        <f t="shared" si="49"/>
        <v>25.337195655262562</v>
      </c>
      <c r="O161" s="4"/>
      <c r="P161" s="3">
        <f t="shared" si="50"/>
        <v>2.8221739847534328</v>
      </c>
      <c r="Q161" s="3">
        <f t="shared" si="51"/>
        <v>3.5673105902541455</v>
      </c>
      <c r="R161" s="4"/>
      <c r="S161" s="22">
        <f t="shared" si="52"/>
        <v>6.4782403281899339E-2</v>
      </c>
      <c r="T161" s="22">
        <f t="shared" si="69"/>
        <v>9.71570401250464E-3</v>
      </c>
      <c r="U161" s="3">
        <f t="shared" si="70"/>
        <v>1.5877371197998889E-2</v>
      </c>
      <c r="V161" s="3">
        <f t="shared" si="53"/>
        <v>5.8620736096405092E-2</v>
      </c>
      <c r="W161" s="3">
        <f t="shared" si="54"/>
        <v>2.159413442729978E-2</v>
      </c>
      <c r="X161" s="3">
        <f t="shared" si="48"/>
        <v>4.890503208390045E-2</v>
      </c>
      <c r="Y161" s="4"/>
      <c r="Z161" s="3">
        <f t="shared" si="55"/>
        <v>3.5274277279782557E-5</v>
      </c>
      <c r="AA161" s="3">
        <f t="shared" si="56"/>
        <v>2.4135096902617821E-3</v>
      </c>
      <c r="AB161" s="4"/>
      <c r="AC161" s="3">
        <f t="shared" si="57"/>
        <v>-0.99724894017465826</v>
      </c>
      <c r="AD161" s="3">
        <f t="shared" si="58"/>
        <v>-0.96182156979005839</v>
      </c>
      <c r="AE161" s="3">
        <f t="shared" si="59"/>
        <v>-1.5271198089798753E-2</v>
      </c>
      <c r="AF161" s="4"/>
      <c r="AG161" s="3">
        <f t="shared" si="60"/>
        <v>1.0540782647740181E-2</v>
      </c>
      <c r="AH161" s="3">
        <f t="shared" si="61"/>
        <v>7.2208377949975477E-4</v>
      </c>
      <c r="AI161" s="3">
        <f t="shared" si="62"/>
        <v>1.8766495581339584E-4</v>
      </c>
      <c r="AJ161" s="4"/>
      <c r="AK161" s="3">
        <v>0</v>
      </c>
      <c r="AL161" s="3">
        <f t="shared" si="63"/>
        <v>1.0006363824053822E-2</v>
      </c>
      <c r="AM161" s="3">
        <f t="shared" si="64"/>
        <v>9.9987013227815242E-3</v>
      </c>
      <c r="AN161" s="4"/>
      <c r="AO161" s="3">
        <f t="shared" si="65"/>
        <v>1.0006363824053822E-2</v>
      </c>
      <c r="AP161" s="3">
        <f t="shared" si="66"/>
        <v>0.11007000206459205</v>
      </c>
      <c r="AQ161" s="3">
        <f t="shared" si="67"/>
        <v>28180.391128884505</v>
      </c>
      <c r="AR161" s="14">
        <f>'FAE(a_mean)'!AQ161</f>
        <v>530.95321263534004</v>
      </c>
      <c r="AS161" s="4"/>
      <c r="AT161" s="3">
        <f t="shared" si="68"/>
        <v>8418.3661836109222</v>
      </c>
      <c r="AU161" s="4"/>
      <c r="AX161" s="23"/>
    </row>
    <row r="162" spans="1:50" s="3" customFormat="1">
      <c r="A162" s="3" t="s">
        <v>211</v>
      </c>
      <c r="B162" s="2" t="s">
        <v>27</v>
      </c>
      <c r="C162" s="3" t="s">
        <v>47</v>
      </c>
      <c r="D162" s="2">
        <v>13</v>
      </c>
      <c r="E162" s="4"/>
      <c r="F162" s="2">
        <v>8.5265505436947914E-3</v>
      </c>
      <c r="G162" s="2">
        <v>2.964000000000001E-4</v>
      </c>
      <c r="H162" s="2">
        <v>1.3177825693432937E-2</v>
      </c>
      <c r="I162" s="4"/>
      <c r="J162" s="2">
        <v>9.536692199923186</v>
      </c>
      <c r="K162" s="2">
        <v>11</v>
      </c>
      <c r="L162" s="16">
        <v>3.2355550957366659</v>
      </c>
      <c r="M162" s="4"/>
      <c r="N162" s="3">
        <f t="shared" si="49"/>
        <v>28.767039621102526</v>
      </c>
      <c r="O162" s="4"/>
      <c r="P162" s="3">
        <f t="shared" si="50"/>
        <v>2.9474671015459522</v>
      </c>
      <c r="Q162" s="3">
        <f t="shared" si="51"/>
        <v>3.9928046153005652</v>
      </c>
      <c r="R162" s="4"/>
      <c r="S162" s="22">
        <f t="shared" si="52"/>
        <v>6.4782403281899339E-2</v>
      </c>
      <c r="T162" s="22">
        <f t="shared" si="69"/>
        <v>9.71570401250464E-3</v>
      </c>
      <c r="U162" s="3">
        <f t="shared" si="70"/>
        <v>1.2672308707136787E-2</v>
      </c>
      <c r="V162" s="3">
        <f t="shared" si="53"/>
        <v>6.1825798587267194E-2</v>
      </c>
      <c r="W162" s="3">
        <f t="shared" si="54"/>
        <v>2.159413442729978E-2</v>
      </c>
      <c r="X162" s="3">
        <f t="shared" si="48"/>
        <v>5.2110094574762553E-2</v>
      </c>
      <c r="Y162" s="4"/>
      <c r="Z162" s="3">
        <f t="shared" si="55"/>
        <v>3.5274277279782557E-5</v>
      </c>
      <c r="AA162" s="3">
        <f t="shared" si="56"/>
        <v>2.4135096902617821E-3</v>
      </c>
      <c r="AB162" s="4"/>
      <c r="AC162" s="3">
        <f t="shared" si="57"/>
        <v>-1.0349737208992098</v>
      </c>
      <c r="AD162" s="3">
        <f t="shared" si="58"/>
        <v>-1.6413590007569376</v>
      </c>
      <c r="AE162" s="3">
        <f t="shared" si="59"/>
        <v>-2.0799807956829473E-2</v>
      </c>
      <c r="AF162" s="4"/>
      <c r="AG162" s="3" t="e">
        <f t="shared" si="60"/>
        <v>#NUM!</v>
      </c>
      <c r="AH162" s="3" t="e">
        <f t="shared" si="61"/>
        <v>#NUM!</v>
      </c>
      <c r="AI162" s="3" t="e">
        <f t="shared" si="62"/>
        <v>#NUM!</v>
      </c>
      <c r="AJ162" s="4"/>
      <c r="AK162" s="3">
        <v>0</v>
      </c>
      <c r="AL162" s="3" t="e">
        <f t="shared" si="63"/>
        <v>#NUM!</v>
      </c>
      <c r="AM162" s="3">
        <f t="shared" si="64"/>
        <v>1.1498183763770877E-2</v>
      </c>
      <c r="AN162" s="4"/>
      <c r="AO162" s="3">
        <f t="shared" si="65"/>
        <v>1.1498183763770877E-2</v>
      </c>
      <c r="AP162" s="3">
        <f t="shared" si="66"/>
        <v>0.12648002140147965</v>
      </c>
      <c r="AQ162" s="3">
        <f t="shared" si="67"/>
        <v>32381.724413812379</v>
      </c>
      <c r="AR162" s="14">
        <f>'FAE(a_mean)'!AQ162</f>
        <v>530.95321263534004</v>
      </c>
      <c r="AS162" s="4"/>
      <c r="AT162" s="3">
        <f t="shared" si="68"/>
        <v>8418.3661836109222</v>
      </c>
      <c r="AU162" s="4"/>
      <c r="AX162" s="23"/>
    </row>
    <row r="163" spans="1:50" s="3" customFormat="1">
      <c r="A163" s="3" t="s">
        <v>212</v>
      </c>
      <c r="B163" s="2" t="s">
        <v>27</v>
      </c>
      <c r="C163" s="3" t="s">
        <v>47</v>
      </c>
      <c r="D163" s="2">
        <v>14</v>
      </c>
      <c r="E163" s="4"/>
      <c r="F163" s="2">
        <v>9.5069447016890331E-3</v>
      </c>
      <c r="G163" s="2">
        <v>2.964000000000001E-4</v>
      </c>
      <c r="H163" s="2">
        <v>1.3177825693432937E-2</v>
      </c>
      <c r="I163" s="4"/>
      <c r="J163" s="2">
        <v>9.8901217898794336</v>
      </c>
      <c r="K163" s="2">
        <v>11</v>
      </c>
      <c r="L163" s="16">
        <v>3.2355550957366659</v>
      </c>
      <c r="M163" s="4"/>
      <c r="N163" s="3">
        <f t="shared" si="49"/>
        <v>32.07471221892385</v>
      </c>
      <c r="O163" s="4"/>
      <c r="P163" s="3">
        <f t="shared" si="50"/>
        <v>3.0567001634159059</v>
      </c>
      <c r="Q163" s="3">
        <f t="shared" si="51"/>
        <v>4.3926166039560606</v>
      </c>
      <c r="R163" s="4"/>
      <c r="S163" s="22">
        <f t="shared" si="52"/>
        <v>6.4782403281899339E-2</v>
      </c>
      <c r="T163" s="22">
        <f t="shared" si="69"/>
        <v>9.71570401250464E-3</v>
      </c>
      <c r="U163" s="3">
        <f t="shared" si="70"/>
        <v>9.7579596641546237E-3</v>
      </c>
      <c r="V163" s="3">
        <f t="shared" si="53"/>
        <v>6.4740147630249351E-2</v>
      </c>
      <c r="W163" s="3">
        <f t="shared" si="54"/>
        <v>2.159413442729978E-2</v>
      </c>
      <c r="X163" s="3">
        <f t="shared" si="48"/>
        <v>5.5024443617744716E-2</v>
      </c>
      <c r="Y163" s="4"/>
      <c r="Z163" s="3">
        <f t="shared" si="55"/>
        <v>3.5274277279782557E-5</v>
      </c>
      <c r="AA163" s="3">
        <f t="shared" si="56"/>
        <v>2.4135096902617821E-3</v>
      </c>
      <c r="AB163" s="4"/>
      <c r="AC163" s="3">
        <f t="shared" si="57"/>
        <v>-1.0660342871830599</v>
      </c>
      <c r="AD163" s="3">
        <f t="shared" si="58"/>
        <v>-2.6467570235418547</v>
      </c>
      <c r="AE163" s="3">
        <f t="shared" si="59"/>
        <v>-2.5826948276539367E-2</v>
      </c>
      <c r="AF163" s="4"/>
      <c r="AG163" s="3" t="e">
        <f t="shared" si="60"/>
        <v>#NUM!</v>
      </c>
      <c r="AH163" s="3" t="e">
        <f t="shared" si="61"/>
        <v>#NUM!</v>
      </c>
      <c r="AI163" s="3" t="e">
        <f t="shared" si="62"/>
        <v>#NUM!</v>
      </c>
      <c r="AJ163" s="4"/>
      <c r="AK163" s="3">
        <v>0</v>
      </c>
      <c r="AL163" s="3" t="e">
        <f t="shared" si="63"/>
        <v>#NUM!</v>
      </c>
      <c r="AM163" s="3">
        <f t="shared" si="64"/>
        <v>1.2861656466510728E-2</v>
      </c>
      <c r="AN163" s="4"/>
      <c r="AO163" s="3">
        <f t="shared" si="65"/>
        <v>1.2861656466510728E-2</v>
      </c>
      <c r="AP163" s="3">
        <f t="shared" si="66"/>
        <v>0.14147822113161801</v>
      </c>
      <c r="AQ163" s="3">
        <f t="shared" si="67"/>
        <v>36221.600190106117</v>
      </c>
      <c r="AR163" s="14">
        <f>'FAE(a_mean)'!AQ163</f>
        <v>530.95321263534004</v>
      </c>
      <c r="AS163" s="4"/>
      <c r="AT163" s="3">
        <f t="shared" si="68"/>
        <v>8418.3661836109222</v>
      </c>
      <c r="AU163" s="4"/>
      <c r="AX163" s="23"/>
    </row>
    <row r="164" spans="1:50" s="3" customFormat="1">
      <c r="A164" s="3" t="s">
        <v>213</v>
      </c>
      <c r="B164" s="2" t="s">
        <v>27</v>
      </c>
      <c r="C164" s="3" t="s">
        <v>47</v>
      </c>
      <c r="D164" s="2">
        <v>15</v>
      </c>
      <c r="E164" s="4"/>
      <c r="F164" s="2">
        <v>1.0599739928278062E-2</v>
      </c>
      <c r="G164" s="2">
        <v>2.964000000000001E-4</v>
      </c>
      <c r="H164" s="2">
        <v>1.3177825693432937E-2</v>
      </c>
      <c r="I164" s="4"/>
      <c r="J164" s="2">
        <v>10.246168768839915</v>
      </c>
      <c r="K164" s="2">
        <v>11</v>
      </c>
      <c r="L164" s="16">
        <v>3.2355550957366659</v>
      </c>
      <c r="M164" s="4"/>
      <c r="N164" s="3">
        <f t="shared" si="49"/>
        <v>35.761605695944866</v>
      </c>
      <c r="O164" s="4"/>
      <c r="P164" s="3">
        <f t="shared" si="50"/>
        <v>3.16674217117823</v>
      </c>
      <c r="Q164" s="3">
        <f t="shared" si="51"/>
        <v>4.8278693627249556</v>
      </c>
      <c r="R164" s="4"/>
      <c r="S164" s="22">
        <f t="shared" si="52"/>
        <v>6.4782403281899339E-2</v>
      </c>
      <c r="T164" s="22">
        <f t="shared" si="69"/>
        <v>9.71570401250464E-3</v>
      </c>
      <c r="U164" s="3">
        <f t="shared" si="70"/>
        <v>6.6815138484767472E-3</v>
      </c>
      <c r="V164" s="3">
        <f t="shared" si="53"/>
        <v>6.7816593445927234E-2</v>
      </c>
      <c r="W164" s="3">
        <f t="shared" si="54"/>
        <v>2.159413442729978E-2</v>
      </c>
      <c r="X164" s="3">
        <f t="shared" si="48"/>
        <v>5.8100889433422592E-2</v>
      </c>
      <c r="Y164" s="4"/>
      <c r="Z164" s="3">
        <f t="shared" si="55"/>
        <v>3.5274277279782557E-5</v>
      </c>
      <c r="AA164" s="3">
        <f t="shared" si="56"/>
        <v>2.4135096902617821E-3</v>
      </c>
      <c r="AB164" s="4"/>
      <c r="AC164" s="3">
        <f t="shared" si="57"/>
        <v>-1.0959260026207378</v>
      </c>
      <c r="AD164" s="3">
        <f t="shared" si="58"/>
        <v>-4.6596774350844266</v>
      </c>
      <c r="AE164" s="3">
        <f t="shared" si="59"/>
        <v>-3.1133699311951202E-2</v>
      </c>
      <c r="AF164" s="4"/>
      <c r="AG164" s="3" t="e">
        <f t="shared" si="60"/>
        <v>#NUM!</v>
      </c>
      <c r="AH164" s="3" t="e">
        <f t="shared" si="61"/>
        <v>#NUM!</v>
      </c>
      <c r="AI164" s="3" t="e">
        <f t="shared" si="62"/>
        <v>#NUM!</v>
      </c>
      <c r="AJ164" s="4"/>
      <c r="AK164" s="3">
        <v>0</v>
      </c>
      <c r="AL164" s="3" t="e">
        <f t="shared" si="63"/>
        <v>#NUM!</v>
      </c>
      <c r="AM164" s="3">
        <f t="shared" si="64"/>
        <v>1.4300965838610773E-2</v>
      </c>
      <c r="AN164" s="4"/>
      <c r="AO164" s="3">
        <f t="shared" si="65"/>
        <v>1.4300965838610773E-2</v>
      </c>
      <c r="AP164" s="3">
        <f t="shared" si="66"/>
        <v>0.1573106242247185</v>
      </c>
      <c r="AQ164" s="3">
        <f t="shared" si="67"/>
        <v>40275.050751612529</v>
      </c>
      <c r="AR164" s="14">
        <f>'FAE(a_mean)'!AQ164</f>
        <v>530.95321263534004</v>
      </c>
      <c r="AS164" s="4"/>
      <c r="AT164" s="3">
        <f t="shared" si="68"/>
        <v>8418.3661836109222</v>
      </c>
      <c r="AU164" s="4"/>
      <c r="AX164" s="23"/>
    </row>
    <row r="165" spans="1:50" s="3" customFormat="1">
      <c r="A165" s="3" t="s">
        <v>214</v>
      </c>
      <c r="B165" s="2" t="s">
        <v>27</v>
      </c>
      <c r="C165" s="3" t="s">
        <v>47</v>
      </c>
      <c r="D165" s="2">
        <v>16</v>
      </c>
      <c r="E165" s="4"/>
      <c r="F165" s="2">
        <v>1.1605942702061705E-2</v>
      </c>
      <c r="G165" s="2">
        <v>2.964000000000001E-4</v>
      </c>
      <c r="H165" s="2">
        <v>1.3177825693432937E-2</v>
      </c>
      <c r="I165" s="4"/>
      <c r="J165" s="2">
        <v>10.542778911718075</v>
      </c>
      <c r="K165" s="2">
        <v>11</v>
      </c>
      <c r="L165" s="16">
        <v>3.2355550957366659</v>
      </c>
      <c r="M165" s="4"/>
      <c r="N165" s="3">
        <f t="shared" si="49"/>
        <v>39.156351896294538</v>
      </c>
      <c r="O165" s="4"/>
      <c r="P165" s="3">
        <f t="shared" si="50"/>
        <v>3.2584142750682208</v>
      </c>
      <c r="Q165" s="3">
        <f t="shared" si="51"/>
        <v>5.2220128875125527</v>
      </c>
      <c r="R165" s="4"/>
      <c r="S165" s="22">
        <f t="shared" si="52"/>
        <v>6.4782403281899339E-2</v>
      </c>
      <c r="T165" s="22">
        <f t="shared" si="69"/>
        <v>9.71570401250464E-3</v>
      </c>
      <c r="U165" s="3">
        <f t="shared" si="70"/>
        <v>3.9863499873145428E-3</v>
      </c>
      <c r="V165" s="3">
        <f t="shared" si="53"/>
        <v>7.0511757307089432E-2</v>
      </c>
      <c r="W165" s="3">
        <f t="shared" si="54"/>
        <v>2.159413442729978E-2</v>
      </c>
      <c r="X165" s="3">
        <f t="shared" si="48"/>
        <v>6.0796053294584797E-2</v>
      </c>
      <c r="Y165" s="4"/>
      <c r="Z165" s="3">
        <f t="shared" si="55"/>
        <v>3.5274277279782557E-5</v>
      </c>
      <c r="AA165" s="3">
        <f t="shared" si="56"/>
        <v>2.4135096902617821E-3</v>
      </c>
      <c r="AB165" s="4"/>
      <c r="AC165" s="3">
        <f t="shared" si="57"/>
        <v>-1.1199695691954781</v>
      </c>
      <c r="AD165" s="3">
        <f t="shared" si="58"/>
        <v>-8.9763201208389152</v>
      </c>
      <c r="AE165" s="3">
        <f t="shared" si="59"/>
        <v>-3.5782753599837486E-2</v>
      </c>
      <c r="AF165" s="4"/>
      <c r="AG165" s="3" t="e">
        <f t="shared" si="60"/>
        <v>#NUM!</v>
      </c>
      <c r="AH165" s="3" t="e">
        <f t="shared" si="61"/>
        <v>#NUM!</v>
      </c>
      <c r="AI165" s="3" t="e">
        <f t="shared" si="62"/>
        <v>#NUM!</v>
      </c>
      <c r="AJ165" s="4"/>
      <c r="AK165" s="3">
        <v>0</v>
      </c>
      <c r="AL165" s="3" t="e">
        <f t="shared" si="63"/>
        <v>#NUM!</v>
      </c>
      <c r="AM165" s="3">
        <f t="shared" si="64"/>
        <v>1.5561893167461305E-2</v>
      </c>
      <c r="AN165" s="4"/>
      <c r="AO165" s="3">
        <f t="shared" si="65"/>
        <v>1.5561893167461305E-2</v>
      </c>
      <c r="AP165" s="3">
        <f t="shared" si="66"/>
        <v>0.17118082484207436</v>
      </c>
      <c r="AQ165" s="3">
        <f t="shared" si="67"/>
        <v>43826.133436282704</v>
      </c>
      <c r="AR165" s="14">
        <f>'FAE(a_mean)'!AQ165</f>
        <v>530.95321263534004</v>
      </c>
      <c r="AS165" s="4"/>
      <c r="AT165" s="3">
        <f t="shared" si="68"/>
        <v>8418.3661836109222</v>
      </c>
      <c r="AU165" s="4"/>
      <c r="AX165" s="23"/>
    </row>
    <row r="166" spans="1:50" s="3" customFormat="1">
      <c r="A166" s="3" t="s">
        <v>215</v>
      </c>
      <c r="B166" s="2" t="s">
        <v>27</v>
      </c>
      <c r="C166" s="3" t="s">
        <v>47</v>
      </c>
      <c r="D166" s="2">
        <v>17</v>
      </c>
      <c r="E166" s="4"/>
      <c r="F166" s="2">
        <v>1.3177825693432937E-2</v>
      </c>
      <c r="G166" s="2">
        <v>2.964000000000001E-4</v>
      </c>
      <c r="H166" s="2">
        <v>1.3177825693432937E-2</v>
      </c>
      <c r="I166" s="4"/>
      <c r="J166" s="2">
        <v>10.953775218261793</v>
      </c>
      <c r="K166" s="2">
        <v>11</v>
      </c>
      <c r="L166" s="16">
        <v>3.2355550957366659</v>
      </c>
      <c r="M166" s="4"/>
      <c r="N166" s="3">
        <f t="shared" si="49"/>
        <v>44.459600855036882</v>
      </c>
      <c r="O166" s="4"/>
      <c r="P166" s="3">
        <f t="shared" si="50"/>
        <v>3.3854392504998763</v>
      </c>
      <c r="Q166" s="3">
        <f t="shared" si="51"/>
        <v>5.8299259791776459</v>
      </c>
      <c r="R166" s="4"/>
      <c r="S166" s="22">
        <f t="shared" si="52"/>
        <v>6.4782403281899339E-2</v>
      </c>
      <c r="T166" s="22">
        <f t="shared" si="69"/>
        <v>9.71570401250464E-3</v>
      </c>
      <c r="U166" s="3">
        <f t="shared" si="70"/>
        <v>0</v>
      </c>
      <c r="V166" s="3">
        <f t="shared" si="53"/>
        <v>7.4498107294403981E-2</v>
      </c>
      <c r="W166" s="3">
        <f t="shared" si="54"/>
        <v>2.159413442729978E-2</v>
      </c>
      <c r="X166" s="3">
        <f t="shared" si="48"/>
        <v>6.4782403281899339E-2</v>
      </c>
      <c r="Y166" s="4"/>
      <c r="Z166" s="3">
        <f t="shared" si="55"/>
        <v>3.5274277279782557E-5</v>
      </c>
      <c r="AA166" s="3">
        <f t="shared" si="56"/>
        <v>2.4135096902617821E-3</v>
      </c>
      <c r="AB166" s="4"/>
      <c r="AC166" s="3">
        <f t="shared" si="57"/>
        <v>-1.1523423400198021</v>
      </c>
      <c r="AD166" s="3" t="e">
        <f t="shared" si="58"/>
        <v>#DIV/0!</v>
      </c>
      <c r="AE166" s="3">
        <f t="shared" si="59"/>
        <v>-4.2659054432080193E-2</v>
      </c>
      <c r="AF166" s="4"/>
      <c r="AG166" s="3" t="e">
        <f t="shared" si="60"/>
        <v>#NUM!</v>
      </c>
      <c r="AH166" s="3" t="e">
        <f t="shared" si="61"/>
        <v>#DIV/0!</v>
      </c>
      <c r="AI166" s="3" t="e">
        <f t="shared" si="62"/>
        <v>#NUM!</v>
      </c>
      <c r="AJ166" s="4"/>
      <c r="AK166" s="3">
        <v>0</v>
      </c>
      <c r="AL166" s="3" t="e">
        <f t="shared" si="63"/>
        <v>#NUM!</v>
      </c>
      <c r="AM166" s="3">
        <f t="shared" si="64"/>
        <v>1.7426899490008377E-2</v>
      </c>
      <c r="AN166" s="4"/>
      <c r="AO166" s="3">
        <f t="shared" si="65"/>
        <v>1.7426899490008377E-2</v>
      </c>
      <c r="AP166" s="3">
        <f t="shared" si="66"/>
        <v>0.19169589439009216</v>
      </c>
      <c r="AQ166" s="3">
        <f t="shared" si="67"/>
        <v>49078.451716063886</v>
      </c>
      <c r="AR166" s="14">
        <f>'FAE(a_mean)'!AQ166</f>
        <v>530.95321263534004</v>
      </c>
      <c r="AS166" s="4"/>
      <c r="AT166" s="3">
        <f t="shared" si="68"/>
        <v>8418.3661836109222</v>
      </c>
      <c r="AU166" s="4"/>
      <c r="AX166" s="23"/>
    </row>
    <row r="167" spans="1:50">
      <c r="A167" s="7" t="s">
        <v>224</v>
      </c>
      <c r="B167" s="8" t="s">
        <v>216</v>
      </c>
      <c r="C167" s="8" t="s">
        <v>217</v>
      </c>
      <c r="D167" s="8">
        <v>1</v>
      </c>
      <c r="E167" s="4"/>
      <c r="F167" s="8">
        <v>12000</v>
      </c>
      <c r="G167" s="8">
        <v>809000</v>
      </c>
      <c r="H167" s="8">
        <v>4910000</v>
      </c>
      <c r="I167" s="4"/>
      <c r="J167" s="1">
        <v>19.8</v>
      </c>
      <c r="K167" s="1">
        <v>177</v>
      </c>
      <c r="L167" s="19">
        <v>59.1</v>
      </c>
      <c r="M167" s="4"/>
      <c r="N167" s="7">
        <f t="shared" ref="N167:N230" si="71">F167/G167</f>
        <v>1.4833127317676144E-2</v>
      </c>
      <c r="O167" s="4"/>
      <c r="P167" s="7">
        <f t="shared" ref="P167:P230" si="72">J167/L167</f>
        <v>0.3350253807106599</v>
      </c>
      <c r="Q167" s="7">
        <f t="shared" ref="Q167:Q230" si="73">(J167*((1/G167)^0.5-(N167/H167)^0.5)^2+AQ167)/AT167</f>
        <v>0.23404406375354528</v>
      </c>
      <c r="R167" s="4"/>
      <c r="S167" s="12">
        <f t="shared" ref="S167:S230" si="74">(H167/3.14)^0.5</f>
        <v>1250.4776157596439</v>
      </c>
      <c r="T167" s="12">
        <f t="shared" ref="T167:T230" si="75">(G167/3.14)^0.5</f>
        <v>507.58576822238706</v>
      </c>
      <c r="U167" s="7">
        <f t="shared" ref="U167:U230" si="76">S167-X167</f>
        <v>1188.6580715122507</v>
      </c>
      <c r="V167" s="7">
        <f t="shared" ref="V167:V230" si="77">T167+X167</f>
        <v>569.40531246978037</v>
      </c>
      <c r="W167" s="7">
        <f t="shared" ref="W167:W230" si="78">(1/3)*S167</f>
        <v>416.82587191988125</v>
      </c>
      <c r="X167" s="7">
        <f t="shared" ref="X167:X230" si="79">(F167/3.14)^0.5</f>
        <v>61.819544247393267</v>
      </c>
      <c r="Y167" s="4"/>
      <c r="Z167" s="7">
        <f t="shared" ref="Z167:Z230" si="80">MAX(0,SIGN(W167-T167)*((W167-T167)/2)^2)</f>
        <v>0</v>
      </c>
      <c r="AA167" s="7">
        <f t="shared" ref="AA167:AA230" si="81">MAX(0,SIGN(2*S167-T167-W167)*((2*S167-T167-W167)/2)^2)</f>
        <v>621372.42387798754</v>
      </c>
      <c r="AB167" s="4"/>
      <c r="AC167" s="7">
        <f t="shared" ref="AC167:AC230" si="82">(U167^2-V167^2-(U167+X167-W167)^2)/(2*(U167+X167-W167)*V167)</f>
        <v>0.41470634654629651</v>
      </c>
      <c r="AD167" s="7">
        <f t="shared" ref="AD167:AD230" si="83">(U167^2-V167^2+(U167+X167-W167)^2)/(2*(U167+X167-W167)*U167)</f>
        <v>0.89999619429424127</v>
      </c>
      <c r="AE167" s="7">
        <f t="shared" ref="AE167:AE230" si="84">(U167^2-V167^2+(U167+X167-W167)^2)/(2*(U167+X167-W167))</f>
        <v>1069.7877406781577</v>
      </c>
      <c r="AF167" s="4"/>
      <c r="AG167" s="7">
        <f t="shared" ref="AG167:AG230" si="85">V167^2*ACOS(AC167)</f>
        <v>370643.36176540231</v>
      </c>
      <c r="AH167" s="7">
        <f t="shared" ref="AH167:AH230" si="86">U167^2*ACOS(AD167)</f>
        <v>637271.73137987021</v>
      </c>
      <c r="AI167" s="7">
        <f t="shared" ref="AI167:AI230" si="87">(S167-W167)*(U167^2-AE167^2)^0.5</f>
        <v>431942.79690141469</v>
      </c>
      <c r="AJ167" s="4"/>
      <c r="AK167" s="7">
        <v>1</v>
      </c>
      <c r="AL167" s="7">
        <f t="shared" ref="AL167:AL230" si="88">AG167-AH167+AI167</f>
        <v>165314.4272869468</v>
      </c>
      <c r="AM167" s="7">
        <f t="shared" ref="AM167:AM230" si="89">3.14*(V167^2-U167^2)</f>
        <v>-3418472.7874615816</v>
      </c>
      <c r="AN167" s="4"/>
      <c r="AO167" s="7">
        <f t="shared" ref="AO167:AO230" si="90">IF(X167^2&lt;=Z167,AK167,IF(X167^2&lt;=AA167,AL167,AM167))</f>
        <v>165314.4272869468</v>
      </c>
      <c r="AP167" s="7">
        <f t="shared" si="66"/>
        <v>29260653.629789583</v>
      </c>
      <c r="AQ167" s="7">
        <f t="shared" si="67"/>
        <v>7.3663781515460198E-6</v>
      </c>
      <c r="AR167" s="15">
        <f>'FAE(a_mean)'!AQ167</f>
        <v>1.0017999648200207E-4</v>
      </c>
      <c r="AS167" s="4"/>
      <c r="AT167" s="7">
        <f t="shared" ref="AT167:AT230" si="91">L167*((1/G167)^0.5-(1/H167)^0.5)^2+AR167</f>
        <v>1.2596328450522373E-4</v>
      </c>
      <c r="AU167" s="4"/>
      <c r="AX167" s="21"/>
    </row>
    <row r="168" spans="1:50">
      <c r="A168" s="7" t="s">
        <v>225</v>
      </c>
      <c r="B168" s="8" t="s">
        <v>216</v>
      </c>
      <c r="C168" s="8" t="s">
        <v>217</v>
      </c>
      <c r="D168" s="8">
        <v>2</v>
      </c>
      <c r="E168" s="4"/>
      <c r="F168" s="8">
        <v>48800</v>
      </c>
      <c r="G168" s="8">
        <v>809000</v>
      </c>
      <c r="H168" s="8">
        <v>4910000</v>
      </c>
      <c r="I168" s="4"/>
      <c r="J168" s="1">
        <v>24.700000000000003</v>
      </c>
      <c r="K168" s="1">
        <v>177</v>
      </c>
      <c r="L168" s="19">
        <v>59.1</v>
      </c>
      <c r="M168" s="4"/>
      <c r="N168" s="7">
        <f t="shared" si="71"/>
        <v>6.0321384425216319E-2</v>
      </c>
      <c r="O168" s="4"/>
      <c r="P168" s="7">
        <f t="shared" si="72"/>
        <v>0.41793570219966164</v>
      </c>
      <c r="Q168" s="7">
        <f t="shared" si="73"/>
        <v>0.31598312812776325</v>
      </c>
      <c r="R168" s="4"/>
      <c r="S168" s="12">
        <f t="shared" si="74"/>
        <v>1250.4776157596439</v>
      </c>
      <c r="T168" s="12">
        <f t="shared" si="75"/>
        <v>507.58576822238706</v>
      </c>
      <c r="U168" s="7">
        <f t="shared" si="76"/>
        <v>1125.8124591444719</v>
      </c>
      <c r="V168" s="7">
        <f t="shared" si="77"/>
        <v>632.25092483755896</v>
      </c>
      <c r="W168" s="7">
        <f t="shared" si="78"/>
        <v>416.82587191988125</v>
      </c>
      <c r="X168" s="7">
        <f t="shared" si="79"/>
        <v>124.66515661517194</v>
      </c>
      <c r="Y168" s="4"/>
      <c r="Z168" s="7">
        <f t="shared" si="80"/>
        <v>0</v>
      </c>
      <c r="AA168" s="7">
        <f t="shared" si="81"/>
        <v>621372.42387798754</v>
      </c>
      <c r="AB168" s="4"/>
      <c r="AC168" s="7">
        <f t="shared" si="82"/>
        <v>0.16386334729450097</v>
      </c>
      <c r="AD168" s="7">
        <f t="shared" si="83"/>
        <v>0.83251387840025148</v>
      </c>
      <c r="AE168" s="7">
        <f t="shared" si="84"/>
        <v>937.25449671368904</v>
      </c>
      <c r="AF168" s="4"/>
      <c r="AG168" s="7">
        <f t="shared" si="85"/>
        <v>562112.384131409</v>
      </c>
      <c r="AH168" s="7">
        <f t="shared" si="86"/>
        <v>744206.14726945013</v>
      </c>
      <c r="AI168" s="7">
        <f t="shared" si="87"/>
        <v>519952.61020850349</v>
      </c>
      <c r="AJ168" s="4"/>
      <c r="AK168" s="7">
        <v>2</v>
      </c>
      <c r="AL168" s="7">
        <f t="shared" si="88"/>
        <v>337858.84707046236</v>
      </c>
      <c r="AM168" s="7">
        <f t="shared" si="89"/>
        <v>-2724617.1281899004</v>
      </c>
      <c r="AN168" s="4"/>
      <c r="AO168" s="7">
        <f t="shared" si="90"/>
        <v>337858.84707046236</v>
      </c>
      <c r="AP168" s="7">
        <f t="shared" si="66"/>
        <v>59801015.93147184</v>
      </c>
      <c r="AQ168" s="7">
        <f t="shared" si="67"/>
        <v>1.5054923337371033E-5</v>
      </c>
      <c r="AR168" s="15">
        <f>'FAE(a_mean)'!AQ168</f>
        <v>1.0017999648200207E-4</v>
      </c>
      <c r="AS168" s="4"/>
      <c r="AT168" s="7">
        <f t="shared" si="91"/>
        <v>1.2596328450522373E-4</v>
      </c>
      <c r="AU168" s="4"/>
      <c r="AX168" s="21"/>
    </row>
    <row r="169" spans="1:50">
      <c r="A169" s="7" t="s">
        <v>226</v>
      </c>
      <c r="B169" s="8" t="s">
        <v>216</v>
      </c>
      <c r="C169" s="8" t="s">
        <v>217</v>
      </c>
      <c r="D169" s="8">
        <v>3</v>
      </c>
      <c r="E169" s="4"/>
      <c r="F169" s="8">
        <v>110000.00000000001</v>
      </c>
      <c r="G169" s="8">
        <v>809000</v>
      </c>
      <c r="H169" s="8">
        <v>4910000</v>
      </c>
      <c r="I169" s="4"/>
      <c r="J169" s="1">
        <v>28.900000000000002</v>
      </c>
      <c r="K169" s="1">
        <v>177</v>
      </c>
      <c r="L169" s="19">
        <v>59.1</v>
      </c>
      <c r="M169" s="4"/>
      <c r="N169" s="7">
        <f t="shared" si="71"/>
        <v>0.13597033374536466</v>
      </c>
      <c r="O169" s="4"/>
      <c r="P169" s="7">
        <f t="shared" si="72"/>
        <v>0.48900169204737737</v>
      </c>
      <c r="Q169" s="7">
        <f t="shared" si="73"/>
        <v>0.40041378013560258</v>
      </c>
      <c r="R169" s="4"/>
      <c r="S169" s="12">
        <f t="shared" si="74"/>
        <v>1250.4776157596439</v>
      </c>
      <c r="T169" s="12">
        <f t="shared" si="75"/>
        <v>507.58576822238706</v>
      </c>
      <c r="U169" s="7">
        <f t="shared" si="76"/>
        <v>1063.3096507288781</v>
      </c>
      <c r="V169" s="7">
        <f t="shared" si="77"/>
        <v>694.75373325315286</v>
      </c>
      <c r="W169" s="7">
        <f t="shared" si="78"/>
        <v>416.82587191988125</v>
      </c>
      <c r="X169" s="7">
        <f t="shared" si="79"/>
        <v>187.1679650307658</v>
      </c>
      <c r="Y169" s="4"/>
      <c r="Z169" s="7">
        <f t="shared" si="80"/>
        <v>0</v>
      </c>
      <c r="AA169" s="7">
        <f t="shared" si="81"/>
        <v>621372.42387798754</v>
      </c>
      <c r="AB169" s="4"/>
      <c r="AC169" s="7">
        <f t="shared" si="82"/>
        <v>-4.0600806695703408E-2</v>
      </c>
      <c r="AD169" s="7">
        <f t="shared" si="83"/>
        <v>0.75748788818263513</v>
      </c>
      <c r="AE169" s="7">
        <f t="shared" si="84"/>
        <v>805.44418181483309</v>
      </c>
      <c r="AF169" s="4"/>
      <c r="AG169" s="7">
        <f t="shared" si="85"/>
        <v>777798.98763972847</v>
      </c>
      <c r="AH169" s="7">
        <f t="shared" si="86"/>
        <v>804260.24435397366</v>
      </c>
      <c r="AI169" s="7">
        <f t="shared" si="87"/>
        <v>578705.09464100073</v>
      </c>
      <c r="AJ169" s="4"/>
      <c r="AK169" s="7">
        <v>3</v>
      </c>
      <c r="AL169" s="7">
        <f t="shared" si="88"/>
        <v>552243.83792675554</v>
      </c>
      <c r="AM169" s="7">
        <f t="shared" si="89"/>
        <v>-2034546.2432768836</v>
      </c>
      <c r="AN169" s="4"/>
      <c r="AO169" s="7">
        <f t="shared" si="90"/>
        <v>552243.83792675554</v>
      </c>
      <c r="AP169" s="7">
        <f t="shared" si="66"/>
        <v>97747159.313035727</v>
      </c>
      <c r="AQ169" s="7">
        <f t="shared" si="67"/>
        <v>2.4607876086752074E-5</v>
      </c>
      <c r="AR169" s="15">
        <f>'FAE(a_mean)'!AQ169</f>
        <v>1.0017999648200207E-4</v>
      </c>
      <c r="AS169" s="4"/>
      <c r="AT169" s="7">
        <f t="shared" si="91"/>
        <v>1.2596328450522373E-4</v>
      </c>
      <c r="AU169" s="4"/>
      <c r="AX169" s="21"/>
    </row>
    <row r="170" spans="1:50">
      <c r="A170" s="7" t="s">
        <v>227</v>
      </c>
      <c r="B170" s="8" t="s">
        <v>216</v>
      </c>
      <c r="C170" s="8" t="s">
        <v>217</v>
      </c>
      <c r="D170" s="8">
        <v>4</v>
      </c>
      <c r="F170" s="8">
        <v>195000.00000000003</v>
      </c>
      <c r="G170" s="8">
        <v>809000</v>
      </c>
      <c r="H170" s="8">
        <v>4910000</v>
      </c>
      <c r="J170" s="1">
        <v>33.9</v>
      </c>
      <c r="K170" s="1">
        <v>177</v>
      </c>
      <c r="L170" s="19">
        <v>59.1</v>
      </c>
      <c r="N170" s="7">
        <f t="shared" si="71"/>
        <v>0.24103831891223737</v>
      </c>
      <c r="P170" s="7">
        <f t="shared" si="72"/>
        <v>0.57360406091370553</v>
      </c>
      <c r="Q170" s="7">
        <f t="shared" si="73"/>
        <v>0.49773010472851148</v>
      </c>
      <c r="S170" s="12">
        <f t="shared" si="74"/>
        <v>1250.4776157596439</v>
      </c>
      <c r="T170" s="12">
        <f t="shared" si="75"/>
        <v>507.58576822238706</v>
      </c>
      <c r="U170" s="7">
        <f t="shared" si="76"/>
        <v>1001.2750659572282</v>
      </c>
      <c r="V170" s="7">
        <f t="shared" si="77"/>
        <v>756.78831802480272</v>
      </c>
      <c r="W170" s="7">
        <f t="shared" si="78"/>
        <v>416.82587191988125</v>
      </c>
      <c r="X170" s="7">
        <f t="shared" si="79"/>
        <v>249.20254980241572</v>
      </c>
      <c r="Z170" s="7">
        <f t="shared" si="80"/>
        <v>0</v>
      </c>
      <c r="AA170" s="7">
        <f t="shared" si="81"/>
        <v>621372.42387798754</v>
      </c>
      <c r="AC170" s="7">
        <f t="shared" si="82"/>
        <v>-0.2101386216070727</v>
      </c>
      <c r="AD170" s="7">
        <f t="shared" si="83"/>
        <v>0.67376219859899478</v>
      </c>
      <c r="AE170" s="7">
        <f t="shared" si="84"/>
        <v>674.62128984169556</v>
      </c>
      <c r="AG170" s="7">
        <f t="shared" si="85"/>
        <v>1020896.1418110933</v>
      </c>
      <c r="AH170" s="7">
        <f t="shared" si="86"/>
        <v>833629.79884995217</v>
      </c>
      <c r="AI170" s="7">
        <f t="shared" si="87"/>
        <v>616810.96107538918</v>
      </c>
      <c r="AK170" s="7">
        <v>4</v>
      </c>
      <c r="AL170" s="7">
        <f t="shared" si="88"/>
        <v>804077.30403653032</v>
      </c>
      <c r="AM170" s="7">
        <f t="shared" si="89"/>
        <v>-1349644.8461437633</v>
      </c>
      <c r="AO170" s="7">
        <f t="shared" si="90"/>
        <v>804077.30403653032</v>
      </c>
      <c r="AP170" s="7">
        <f t="shared" si="66"/>
        <v>142321682.81446588</v>
      </c>
      <c r="AQ170" s="7">
        <f t="shared" si="67"/>
        <v>3.582952547951278E-5</v>
      </c>
      <c r="AR170" s="15">
        <f>'FAE(a_mean)'!AQ170</f>
        <v>1.0017999648200207E-4</v>
      </c>
      <c r="AT170" s="7">
        <f t="shared" si="91"/>
        <v>1.2596328450522373E-4</v>
      </c>
      <c r="AX170" s="21"/>
    </row>
    <row r="171" spans="1:50">
      <c r="A171" s="7" t="s">
        <v>228</v>
      </c>
      <c r="B171" s="8" t="s">
        <v>216</v>
      </c>
      <c r="C171" s="8" t="s">
        <v>217</v>
      </c>
      <c r="D171" s="8">
        <v>5</v>
      </c>
      <c r="F171" s="8">
        <v>303000</v>
      </c>
      <c r="G171" s="8">
        <v>809000</v>
      </c>
      <c r="H171" s="8">
        <v>4910000</v>
      </c>
      <c r="J171" s="1">
        <v>40.099999999999994</v>
      </c>
      <c r="K171" s="1">
        <v>177</v>
      </c>
      <c r="L171" s="19">
        <v>59.1</v>
      </c>
      <c r="N171" s="7">
        <f t="shared" si="71"/>
        <v>0.37453646477132263</v>
      </c>
      <c r="P171" s="7">
        <f t="shared" si="72"/>
        <v>0.67851099830795247</v>
      </c>
      <c r="Q171" s="7">
        <f t="shared" si="73"/>
        <v>0.60795383220115184</v>
      </c>
      <c r="S171" s="12">
        <f t="shared" si="74"/>
        <v>1250.4776157596439</v>
      </c>
      <c r="T171" s="12">
        <f t="shared" si="75"/>
        <v>507.58576822238706</v>
      </c>
      <c r="U171" s="7">
        <f t="shared" si="76"/>
        <v>939.83825043930301</v>
      </c>
      <c r="V171" s="7">
        <f t="shared" si="77"/>
        <v>818.22513354272792</v>
      </c>
      <c r="W171" s="7">
        <f t="shared" si="78"/>
        <v>416.82587191988125</v>
      </c>
      <c r="X171" s="7">
        <f t="shared" si="79"/>
        <v>310.63936532034086</v>
      </c>
      <c r="Z171" s="7">
        <f t="shared" si="80"/>
        <v>0</v>
      </c>
      <c r="AA171" s="7">
        <f t="shared" si="81"/>
        <v>621372.42387798754</v>
      </c>
      <c r="AC171" s="7">
        <f t="shared" si="82"/>
        <v>-0.35270577293312733</v>
      </c>
      <c r="AD171" s="7">
        <f t="shared" si="83"/>
        <v>0.57994981096533349</v>
      </c>
      <c r="AE171" s="7">
        <f t="shared" si="84"/>
        <v>545.05901568026354</v>
      </c>
      <c r="AG171" s="7">
        <f t="shared" si="85"/>
        <v>1292962.1352356733</v>
      </c>
      <c r="AH171" s="7">
        <f t="shared" si="86"/>
        <v>841011.89395182987</v>
      </c>
      <c r="AI171" s="7">
        <f t="shared" si="87"/>
        <v>638278.2082482262</v>
      </c>
      <c r="AK171" s="7">
        <v>5</v>
      </c>
      <c r="AL171" s="7">
        <f t="shared" si="88"/>
        <v>1090228.4495320697</v>
      </c>
      <c r="AM171" s="7">
        <f t="shared" si="89"/>
        <v>-671343.20297927689</v>
      </c>
      <c r="AO171" s="7">
        <f t="shared" si="90"/>
        <v>1090228.4495320697</v>
      </c>
      <c r="AP171" s="7">
        <f t="shared" si="66"/>
        <v>192970435.56717634</v>
      </c>
      <c r="AQ171" s="7">
        <f t="shared" si="67"/>
        <v>4.8580363871611464E-5</v>
      </c>
      <c r="AR171" s="15">
        <f>'FAE(a_mean)'!AQ171</f>
        <v>1.0017999648200207E-4</v>
      </c>
      <c r="AT171" s="7">
        <f t="shared" si="91"/>
        <v>1.2596328450522373E-4</v>
      </c>
      <c r="AX171" s="21"/>
    </row>
    <row r="172" spans="1:50">
      <c r="A172" s="7" t="s">
        <v>229</v>
      </c>
      <c r="B172" s="8" t="s">
        <v>216</v>
      </c>
      <c r="C172" s="8" t="s">
        <v>217</v>
      </c>
      <c r="D172" s="8">
        <v>6</v>
      </c>
      <c r="F172" s="8">
        <v>440000.00000000006</v>
      </c>
      <c r="G172" s="8">
        <v>809000</v>
      </c>
      <c r="H172" s="8">
        <v>4910000</v>
      </c>
      <c r="J172" s="1">
        <v>45.099999999999994</v>
      </c>
      <c r="K172" s="1">
        <v>177</v>
      </c>
      <c r="L172" s="19">
        <v>59.1</v>
      </c>
      <c r="N172" s="7">
        <f t="shared" si="71"/>
        <v>0.54388133498145863</v>
      </c>
      <c r="P172" s="7">
        <f t="shared" si="72"/>
        <v>0.7631133671742808</v>
      </c>
      <c r="Q172" s="7">
        <f t="shared" si="73"/>
        <v>0.72124048854767442</v>
      </c>
      <c r="S172" s="12">
        <f t="shared" si="74"/>
        <v>1250.4776157596439</v>
      </c>
      <c r="T172" s="12">
        <f t="shared" si="75"/>
        <v>507.58576822238706</v>
      </c>
      <c r="U172" s="7">
        <f t="shared" si="76"/>
        <v>876.14168569811227</v>
      </c>
      <c r="V172" s="7">
        <f t="shared" si="77"/>
        <v>881.92169828391866</v>
      </c>
      <c r="W172" s="7">
        <f t="shared" si="78"/>
        <v>416.82587191988125</v>
      </c>
      <c r="X172" s="7">
        <f t="shared" si="79"/>
        <v>374.3359300615316</v>
      </c>
      <c r="Z172" s="7">
        <f t="shared" si="80"/>
        <v>0</v>
      </c>
      <c r="AA172" s="7">
        <f t="shared" si="81"/>
        <v>621372.42387798754</v>
      </c>
      <c r="AC172" s="7">
        <f t="shared" si="82"/>
        <v>-0.47954429640904161</v>
      </c>
      <c r="AD172" s="7">
        <f t="shared" si="83"/>
        <v>0.46879543600423718</v>
      </c>
      <c r="AE172" s="7">
        <f t="shared" si="84"/>
        <v>410.73122354833384</v>
      </c>
      <c r="AG172" s="7">
        <f t="shared" si="85"/>
        <v>1610741.4041100098</v>
      </c>
      <c r="AH172" s="7">
        <f t="shared" si="86"/>
        <v>831237.07680913236</v>
      </c>
      <c r="AI172" s="7">
        <f t="shared" si="87"/>
        <v>645164.64942764072</v>
      </c>
      <c r="AK172" s="7">
        <v>6</v>
      </c>
      <c r="AL172" s="7">
        <f t="shared" si="88"/>
        <v>1424668.976728518</v>
      </c>
      <c r="AM172" s="7">
        <f t="shared" si="89"/>
        <v>31907.513446233013</v>
      </c>
      <c r="AO172" s="7">
        <f t="shared" si="90"/>
        <v>1424668.976728518</v>
      </c>
      <c r="AP172" s="7">
        <f t="shared" si="66"/>
        <v>252166408.88094768</v>
      </c>
      <c r="AQ172" s="7">
        <f t="shared" si="67"/>
        <v>6.3482967552143195E-5</v>
      </c>
      <c r="AR172" s="15">
        <f>'FAE(a_mean)'!AQ172</f>
        <v>1.0017999648200207E-4</v>
      </c>
      <c r="AT172" s="7">
        <f t="shared" si="91"/>
        <v>1.2596328450522373E-4</v>
      </c>
      <c r="AX172" s="21"/>
    </row>
    <row r="173" spans="1:50">
      <c r="A173" s="7" t="s">
        <v>230</v>
      </c>
      <c r="B173" s="8" t="s">
        <v>216</v>
      </c>
      <c r="C173" s="8" t="s">
        <v>217</v>
      </c>
      <c r="D173" s="8">
        <v>7</v>
      </c>
      <c r="F173" s="8">
        <v>599000</v>
      </c>
      <c r="G173" s="8">
        <v>809000</v>
      </c>
      <c r="H173" s="8">
        <v>4910000</v>
      </c>
      <c r="J173" s="1">
        <v>52.300000000000004</v>
      </c>
      <c r="K173" s="1">
        <v>177</v>
      </c>
      <c r="L173" s="19">
        <v>59.1</v>
      </c>
      <c r="N173" s="7">
        <f t="shared" si="71"/>
        <v>0.74042027194066751</v>
      </c>
      <c r="P173" s="7">
        <f t="shared" si="72"/>
        <v>0.88494077834179363</v>
      </c>
      <c r="Q173" s="7">
        <f t="shared" si="73"/>
        <v>0.85036705825141412</v>
      </c>
      <c r="S173" s="12">
        <f t="shared" si="74"/>
        <v>1250.4776157596439</v>
      </c>
      <c r="T173" s="12">
        <f t="shared" si="75"/>
        <v>507.58576822238706</v>
      </c>
      <c r="U173" s="7">
        <f t="shared" si="76"/>
        <v>813.71185335353323</v>
      </c>
      <c r="V173" s="7">
        <f t="shared" si="77"/>
        <v>944.3515306284977</v>
      </c>
      <c r="W173" s="7">
        <f t="shared" si="78"/>
        <v>416.82587191988125</v>
      </c>
      <c r="X173" s="7">
        <f t="shared" si="79"/>
        <v>436.76576240611064</v>
      </c>
      <c r="Z173" s="7">
        <f t="shared" si="80"/>
        <v>0</v>
      </c>
      <c r="AA173" s="7">
        <f t="shared" si="81"/>
        <v>621372.42387798754</v>
      </c>
      <c r="AC173" s="7">
        <f t="shared" si="82"/>
        <v>-0.58725688489549788</v>
      </c>
      <c r="AD173" s="7">
        <f t="shared" si="83"/>
        <v>0.34296514738777711</v>
      </c>
      <c r="AE173" s="7">
        <f t="shared" si="84"/>
        <v>279.07480571657578</v>
      </c>
      <c r="AG173" s="7">
        <f t="shared" si="85"/>
        <v>1960587.9249601127</v>
      </c>
      <c r="AH173" s="7">
        <f t="shared" si="86"/>
        <v>808274.71950933523</v>
      </c>
      <c r="AI173" s="7">
        <f t="shared" si="87"/>
        <v>637208.96908359462</v>
      </c>
      <c r="AK173" s="7">
        <v>7</v>
      </c>
      <c r="AL173" s="7">
        <f t="shared" si="88"/>
        <v>1789522.1745343721</v>
      </c>
      <c r="AM173" s="7">
        <f t="shared" si="89"/>
        <v>721172.69597276172</v>
      </c>
      <c r="AO173" s="7">
        <f t="shared" si="90"/>
        <v>1789522.1745343721</v>
      </c>
      <c r="AP173" s="7">
        <f t="shared" si="66"/>
        <v>316745424.89258385</v>
      </c>
      <c r="AQ173" s="7">
        <f t="shared" si="67"/>
        <v>7.9740753814038065E-5</v>
      </c>
      <c r="AR173" s="15">
        <f>'FAE(a_mean)'!AQ173</f>
        <v>1.0017999648200207E-4</v>
      </c>
      <c r="AT173" s="7">
        <f t="shared" si="91"/>
        <v>1.2596328450522373E-4</v>
      </c>
      <c r="AX173" s="21"/>
    </row>
    <row r="174" spans="1:50">
      <c r="A174" s="7" t="s">
        <v>231</v>
      </c>
      <c r="B174" s="8" t="s">
        <v>216</v>
      </c>
      <c r="C174" s="8" t="s">
        <v>217</v>
      </c>
      <c r="D174" s="8">
        <v>8</v>
      </c>
      <c r="F174" s="8">
        <v>777000</v>
      </c>
      <c r="G174" s="8">
        <v>809000</v>
      </c>
      <c r="H174" s="8">
        <v>4910000</v>
      </c>
      <c r="J174" s="1">
        <v>58.8</v>
      </c>
      <c r="K174" s="1">
        <v>177</v>
      </c>
      <c r="L174" s="19">
        <v>59.1</v>
      </c>
      <c r="N174" s="7">
        <f t="shared" si="71"/>
        <v>0.9604449938195303</v>
      </c>
      <c r="P174" s="7">
        <f t="shared" si="72"/>
        <v>0.99492385786802018</v>
      </c>
      <c r="Q174" s="7">
        <f t="shared" si="73"/>
        <v>0.98027852641536384</v>
      </c>
      <c r="S174" s="12">
        <f t="shared" si="74"/>
        <v>1250.4776157596439</v>
      </c>
      <c r="T174" s="12">
        <f t="shared" si="75"/>
        <v>507.58576822238706</v>
      </c>
      <c r="U174" s="7">
        <f t="shared" si="76"/>
        <v>753.03191088386245</v>
      </c>
      <c r="V174" s="7">
        <f t="shared" si="77"/>
        <v>1005.0314730981685</v>
      </c>
      <c r="W174" s="7">
        <f t="shared" si="78"/>
        <v>416.82587191988125</v>
      </c>
      <c r="X174" s="7">
        <f t="shared" si="79"/>
        <v>497.44570487578142</v>
      </c>
      <c r="Z174" s="7">
        <f t="shared" si="80"/>
        <v>0</v>
      </c>
      <c r="AA174" s="7">
        <f t="shared" si="81"/>
        <v>621372.42387798754</v>
      </c>
      <c r="AC174" s="7">
        <f t="shared" si="82"/>
        <v>-0.67912606070496417</v>
      </c>
      <c r="AD174" s="7">
        <f t="shared" si="83"/>
        <v>0.20066703209527229</v>
      </c>
      <c r="AE174" s="7">
        <f t="shared" si="84"/>
        <v>151.10867863009625</v>
      </c>
      <c r="AG174" s="7">
        <f t="shared" si="85"/>
        <v>2340745.8989968244</v>
      </c>
      <c r="AH174" s="7">
        <f t="shared" si="86"/>
        <v>776163.64292268967</v>
      </c>
      <c r="AI174" s="7">
        <f t="shared" si="87"/>
        <v>614997.28592956346</v>
      </c>
      <c r="AK174" s="7">
        <v>8</v>
      </c>
      <c r="AL174" s="7">
        <f t="shared" si="88"/>
        <v>2179579.5420036982</v>
      </c>
      <c r="AM174" s="7">
        <f t="shared" si="89"/>
        <v>1391117.977760606</v>
      </c>
      <c r="AO174" s="7">
        <f t="shared" si="90"/>
        <v>2179579.5420036982</v>
      </c>
      <c r="AP174" s="7">
        <f t="shared" si="66"/>
        <v>385785578.93465459</v>
      </c>
      <c r="AQ174" s="7">
        <f t="shared" si="67"/>
        <v>9.7121632886305694E-5</v>
      </c>
      <c r="AR174" s="15">
        <f>'FAE(a_mean)'!AQ174</f>
        <v>1.0017999648200207E-4</v>
      </c>
      <c r="AT174" s="7">
        <f t="shared" si="91"/>
        <v>1.2596328450522373E-4</v>
      </c>
      <c r="AX174" s="21"/>
    </row>
    <row r="175" spans="1:50">
      <c r="A175" s="7" t="s">
        <v>232</v>
      </c>
      <c r="B175" s="8" t="s">
        <v>216</v>
      </c>
      <c r="C175" s="8" t="s">
        <v>217</v>
      </c>
      <c r="D175" s="8">
        <v>9</v>
      </c>
      <c r="F175" s="8">
        <v>977000</v>
      </c>
      <c r="G175" s="8">
        <v>809000</v>
      </c>
      <c r="H175" s="8">
        <v>4910000</v>
      </c>
      <c r="J175" s="1">
        <v>65.600000000000009</v>
      </c>
      <c r="K175" s="1">
        <v>177</v>
      </c>
      <c r="L175" s="19">
        <v>59.1</v>
      </c>
      <c r="N175" s="7">
        <f t="shared" si="71"/>
        <v>1.2076637824474661</v>
      </c>
      <c r="P175" s="7">
        <f t="shared" si="72"/>
        <v>1.1099830795262269</v>
      </c>
      <c r="Q175" s="7">
        <f t="shared" si="73"/>
        <v>1.1183480575998652</v>
      </c>
      <c r="S175" s="12">
        <f t="shared" si="74"/>
        <v>1250.4776157596439</v>
      </c>
      <c r="T175" s="12">
        <f t="shared" si="75"/>
        <v>507.58576822238706</v>
      </c>
      <c r="U175" s="7">
        <f t="shared" si="76"/>
        <v>692.67254513435216</v>
      </c>
      <c r="V175" s="7">
        <f t="shared" si="77"/>
        <v>1065.3908388476789</v>
      </c>
      <c r="W175" s="7">
        <f t="shared" si="78"/>
        <v>416.82587191988125</v>
      </c>
      <c r="X175" s="7">
        <f t="shared" si="79"/>
        <v>557.80507062529171</v>
      </c>
      <c r="Z175" s="7">
        <f t="shared" si="80"/>
        <v>0</v>
      </c>
      <c r="AA175" s="7">
        <f t="shared" si="81"/>
        <v>621372.42387798754</v>
      </c>
      <c r="AC175" s="7">
        <f t="shared" si="82"/>
        <v>-0.76012774659804816</v>
      </c>
      <c r="AD175" s="7">
        <f t="shared" si="83"/>
        <v>3.4386531453549127E-2</v>
      </c>
      <c r="AE175" s="7">
        <f t="shared" si="84"/>
        <v>23.818606260272329</v>
      </c>
      <c r="AG175" s="7">
        <f t="shared" si="85"/>
        <v>2763077.6459003822</v>
      </c>
      <c r="AH175" s="7">
        <f t="shared" si="86"/>
        <v>737158.8760798953</v>
      </c>
      <c r="AI175" s="7">
        <f t="shared" si="87"/>
        <v>577106.17743081355</v>
      </c>
      <c r="AK175" s="7">
        <v>9</v>
      </c>
      <c r="AL175" s="7">
        <f t="shared" si="88"/>
        <v>2603024.9472513003</v>
      </c>
      <c r="AM175" s="7">
        <f t="shared" si="89"/>
        <v>2057523.8880134518</v>
      </c>
      <c r="AO175" s="7">
        <f t="shared" si="90"/>
        <v>2603024.9472513003</v>
      </c>
      <c r="AP175" s="7">
        <f t="shared" si="66"/>
        <v>460735415.66348016</v>
      </c>
      <c r="AQ175" s="7">
        <f t="shared" si="67"/>
        <v>1.1599027631192872E-4</v>
      </c>
      <c r="AR175" s="15">
        <f>'FAE(a_mean)'!AQ175</f>
        <v>1.0017999648200207E-4</v>
      </c>
      <c r="AT175" s="7">
        <f t="shared" si="91"/>
        <v>1.2596328450522373E-4</v>
      </c>
      <c r="AX175" s="21"/>
    </row>
    <row r="176" spans="1:50">
      <c r="A176" s="7" t="s">
        <v>233</v>
      </c>
      <c r="B176" s="8" t="s">
        <v>216</v>
      </c>
      <c r="C176" s="8" t="s">
        <v>217</v>
      </c>
      <c r="D176" s="8">
        <v>10</v>
      </c>
      <c r="F176" s="8">
        <v>1220000</v>
      </c>
      <c r="G176" s="8">
        <v>809000</v>
      </c>
      <c r="H176" s="8">
        <v>4910000</v>
      </c>
      <c r="J176" s="1">
        <v>71.599999999999994</v>
      </c>
      <c r="K176" s="1">
        <v>177</v>
      </c>
      <c r="L176" s="19">
        <v>59.1</v>
      </c>
      <c r="N176" s="7">
        <f t="shared" si="71"/>
        <v>1.5080346106304079</v>
      </c>
      <c r="P176" s="7">
        <f t="shared" si="72"/>
        <v>1.2115059221658204</v>
      </c>
      <c r="Q176" s="7">
        <f t="shared" si="73"/>
        <v>1.2749615674521675</v>
      </c>
      <c r="S176" s="12">
        <f t="shared" si="74"/>
        <v>1250.4776157596439</v>
      </c>
      <c r="T176" s="12">
        <f t="shared" si="75"/>
        <v>507.58576822238706</v>
      </c>
      <c r="U176" s="7">
        <f t="shared" si="76"/>
        <v>627.15183268378416</v>
      </c>
      <c r="V176" s="7">
        <f t="shared" si="77"/>
        <v>1130.9115512982466</v>
      </c>
      <c r="W176" s="7">
        <f t="shared" si="78"/>
        <v>416.82587191988125</v>
      </c>
      <c r="X176" s="7">
        <f t="shared" si="79"/>
        <v>623.3257830758597</v>
      </c>
      <c r="Z176" s="7">
        <f t="shared" si="80"/>
        <v>0</v>
      </c>
      <c r="AA176" s="7">
        <f t="shared" si="81"/>
        <v>621372.42387798754</v>
      </c>
      <c r="AC176" s="7">
        <f t="shared" si="82"/>
        <v>-0.83826875718827631</v>
      </c>
      <c r="AD176" s="7">
        <f t="shared" si="83"/>
        <v>-0.18234193188516687</v>
      </c>
      <c r="AE176" s="7">
        <f t="shared" si="84"/>
        <v>-114.35607675688414</v>
      </c>
      <c r="AG176" s="7">
        <f t="shared" si="85"/>
        <v>3280402.6389001748</v>
      </c>
      <c r="AH176" s="7">
        <f t="shared" si="86"/>
        <v>689946.81559504708</v>
      </c>
      <c r="AI176" s="7">
        <f t="shared" si="87"/>
        <v>514061.13169942872</v>
      </c>
      <c r="AK176" s="7">
        <v>10</v>
      </c>
      <c r="AL176" s="7">
        <f t="shared" si="88"/>
        <v>3104516.9550045566</v>
      </c>
      <c r="AM176" s="7">
        <f t="shared" si="89"/>
        <v>2780914.3590504979</v>
      </c>
      <c r="AO176" s="7">
        <f t="shared" si="90"/>
        <v>3104516.9550045566</v>
      </c>
      <c r="AP176" s="7">
        <f t="shared" si="66"/>
        <v>549499501.03580654</v>
      </c>
      <c r="AQ176" s="7">
        <f t="shared" si="67"/>
        <v>1.3833666089381588E-4</v>
      </c>
      <c r="AR176" s="15">
        <f>'FAE(a_mean)'!AQ176</f>
        <v>1.0017999648200207E-4</v>
      </c>
      <c r="AT176" s="7">
        <f t="shared" si="91"/>
        <v>1.2596328450522373E-4</v>
      </c>
      <c r="AX176" s="21"/>
    </row>
    <row r="177" spans="1:50">
      <c r="A177" s="7" t="s">
        <v>234</v>
      </c>
      <c r="B177" s="8" t="s">
        <v>216</v>
      </c>
      <c r="C177" s="8" t="s">
        <v>217</v>
      </c>
      <c r="D177" s="8">
        <v>11</v>
      </c>
      <c r="F177" s="8">
        <v>1460000</v>
      </c>
      <c r="G177" s="8">
        <v>809000</v>
      </c>
      <c r="H177" s="8">
        <v>4910000</v>
      </c>
      <c r="J177" s="1">
        <v>79.800000000000011</v>
      </c>
      <c r="K177" s="1">
        <v>177</v>
      </c>
      <c r="L177" s="19">
        <v>59.1</v>
      </c>
      <c r="N177" s="7">
        <f t="shared" si="71"/>
        <v>1.8046971569839307</v>
      </c>
      <c r="P177" s="7">
        <f t="shared" si="72"/>
        <v>1.350253807106599</v>
      </c>
      <c r="Q177" s="7">
        <f t="shared" si="73"/>
        <v>1.4327880906961012</v>
      </c>
      <c r="S177" s="12">
        <f t="shared" si="74"/>
        <v>1250.4776157596439</v>
      </c>
      <c r="T177" s="12">
        <f t="shared" si="75"/>
        <v>507.58576822238706</v>
      </c>
      <c r="U177" s="7">
        <f t="shared" si="76"/>
        <v>568.59188276162752</v>
      </c>
      <c r="V177" s="7">
        <f t="shared" si="77"/>
        <v>1189.4715012204033</v>
      </c>
      <c r="W177" s="7">
        <f t="shared" si="78"/>
        <v>416.82587191988125</v>
      </c>
      <c r="X177" s="7">
        <f t="shared" si="79"/>
        <v>681.88573299801635</v>
      </c>
      <c r="Z177" s="7">
        <f t="shared" si="80"/>
        <v>0</v>
      </c>
      <c r="AA177" s="7">
        <f t="shared" si="81"/>
        <v>621372.42387798754</v>
      </c>
      <c r="AC177" s="7">
        <f t="shared" si="82"/>
        <v>-0.90082289261472082</v>
      </c>
      <c r="AD177" s="7">
        <f t="shared" si="83"/>
        <v>-0.41831658485369327</v>
      </c>
      <c r="AE177" s="7">
        <f t="shared" si="84"/>
        <v>-237.85141457237557</v>
      </c>
      <c r="AG177" s="7">
        <f t="shared" si="85"/>
        <v>3809403.0045449804</v>
      </c>
      <c r="AH177" s="7">
        <f t="shared" si="86"/>
        <v>647365.32524376304</v>
      </c>
      <c r="AI177" s="7">
        <f t="shared" si="87"/>
        <v>430541.728179308</v>
      </c>
      <c r="AK177" s="7">
        <v>11</v>
      </c>
      <c r="AL177" s="7">
        <f t="shared" si="88"/>
        <v>3592579.4074805253</v>
      </c>
      <c r="AM177" s="7">
        <f t="shared" si="89"/>
        <v>3427453.5704495581</v>
      </c>
      <c r="AO177" s="7">
        <f t="shared" si="90"/>
        <v>3592579.4074805253</v>
      </c>
      <c r="AP177" s="7">
        <f t="shared" si="66"/>
        <v>635886555.124053</v>
      </c>
      <c r="AQ177" s="7">
        <f t="shared" si="67"/>
        <v>1.6008462715128255E-4</v>
      </c>
      <c r="AR177" s="15">
        <f>'FAE(a_mean)'!AQ177</f>
        <v>1.0017999648200207E-4</v>
      </c>
      <c r="AT177" s="7">
        <f t="shared" si="91"/>
        <v>1.2596328450522373E-4</v>
      </c>
      <c r="AX177" s="21"/>
    </row>
    <row r="178" spans="1:50">
      <c r="A178" s="7" t="s">
        <v>235</v>
      </c>
      <c r="B178" s="8" t="s">
        <v>216</v>
      </c>
      <c r="C178" s="8" t="s">
        <v>217</v>
      </c>
      <c r="D178" s="8">
        <v>12</v>
      </c>
      <c r="F178" s="8">
        <v>1780000</v>
      </c>
      <c r="G178" s="8">
        <v>809000</v>
      </c>
      <c r="H178" s="8">
        <v>4910000</v>
      </c>
      <c r="J178" s="1">
        <v>87.2</v>
      </c>
      <c r="K178" s="1">
        <v>177</v>
      </c>
      <c r="L178" s="19">
        <v>59.1</v>
      </c>
      <c r="N178" s="7">
        <f t="shared" si="71"/>
        <v>2.2002472187886277</v>
      </c>
      <c r="P178" s="7">
        <f t="shared" si="72"/>
        <v>1.4754653130287647</v>
      </c>
      <c r="Q178" s="7">
        <f t="shared" si="73"/>
        <v>1.6368951976336981</v>
      </c>
      <c r="S178" s="12">
        <f t="shared" si="74"/>
        <v>1250.4776157596439</v>
      </c>
      <c r="T178" s="12">
        <f t="shared" si="75"/>
        <v>507.58576822238706</v>
      </c>
      <c r="U178" s="7">
        <f t="shared" si="76"/>
        <v>497.56395477870535</v>
      </c>
      <c r="V178" s="7">
        <f t="shared" si="77"/>
        <v>1260.4994292033257</v>
      </c>
      <c r="W178" s="7">
        <f t="shared" si="78"/>
        <v>416.82587191988125</v>
      </c>
      <c r="X178" s="7">
        <f t="shared" si="79"/>
        <v>752.91366098093852</v>
      </c>
      <c r="Z178" s="7">
        <f t="shared" si="80"/>
        <v>0</v>
      </c>
      <c r="AA178" s="7">
        <f t="shared" si="81"/>
        <v>621372.42387798754</v>
      </c>
      <c r="AC178" s="7">
        <f t="shared" si="82"/>
        <v>-0.96889519842670302</v>
      </c>
      <c r="AD178" s="7">
        <f t="shared" si="83"/>
        <v>-0.77907592986180996</v>
      </c>
      <c r="AE178" s="7">
        <f t="shared" si="84"/>
        <v>-387.64010073493944</v>
      </c>
      <c r="AG178" s="7">
        <f t="shared" si="85"/>
        <v>4594221.8705577897</v>
      </c>
      <c r="AH178" s="7">
        <f t="shared" si="86"/>
        <v>610008.94610747241</v>
      </c>
      <c r="AI178" s="7">
        <f t="shared" si="87"/>
        <v>260047.2909412616</v>
      </c>
      <c r="AK178" s="7">
        <v>12</v>
      </c>
      <c r="AL178" s="7">
        <f t="shared" si="88"/>
        <v>4244260.2153915791</v>
      </c>
      <c r="AM178" s="7">
        <f t="shared" si="89"/>
        <v>4211647.2148504164</v>
      </c>
      <c r="AO178" s="7">
        <f t="shared" si="90"/>
        <v>4244260.2153915791</v>
      </c>
      <c r="AP178" s="7">
        <f t="shared" si="66"/>
        <v>751234058.12430954</v>
      </c>
      <c r="AQ178" s="7">
        <f t="shared" si="67"/>
        <v>1.8912339493435852E-4</v>
      </c>
      <c r="AR178" s="15">
        <f>'FAE(a_mean)'!AQ178</f>
        <v>1.0017999648200207E-4</v>
      </c>
      <c r="AT178" s="7">
        <f t="shared" si="91"/>
        <v>1.2596328450522373E-4</v>
      </c>
      <c r="AX178" s="21"/>
    </row>
    <row r="179" spans="1:50">
      <c r="A179" s="7" t="s">
        <v>236</v>
      </c>
      <c r="B179" s="8" t="s">
        <v>216</v>
      </c>
      <c r="C179" s="8" t="s">
        <v>217</v>
      </c>
      <c r="D179" s="8">
        <v>13</v>
      </c>
      <c r="F179" s="8">
        <v>2069999.9999999998</v>
      </c>
      <c r="G179" s="8">
        <v>809000</v>
      </c>
      <c r="H179" s="8">
        <v>4910000</v>
      </c>
      <c r="J179" s="1">
        <v>97.2</v>
      </c>
      <c r="K179" s="1">
        <v>177</v>
      </c>
      <c r="L179" s="19">
        <v>59.1</v>
      </c>
      <c r="N179" s="7">
        <f t="shared" si="71"/>
        <v>2.5587144622991342</v>
      </c>
      <c r="P179" s="7">
        <f t="shared" si="72"/>
        <v>1.6446700507614214</v>
      </c>
      <c r="Q179" s="7">
        <f t="shared" si="73"/>
        <v>1.8377037365129558</v>
      </c>
      <c r="S179" s="12">
        <f t="shared" si="74"/>
        <v>1250.4776157596439</v>
      </c>
      <c r="T179" s="12">
        <f t="shared" si="75"/>
        <v>507.58576822238706</v>
      </c>
      <c r="U179" s="7">
        <f t="shared" si="76"/>
        <v>438.54432491007606</v>
      </c>
      <c r="V179" s="7">
        <f t="shared" si="77"/>
        <v>1319.5190590719549</v>
      </c>
      <c r="W179" s="7">
        <f t="shared" si="78"/>
        <v>416.82587191988125</v>
      </c>
      <c r="X179" s="7">
        <f t="shared" si="79"/>
        <v>811.93329084956781</v>
      </c>
      <c r="Z179" s="7">
        <f t="shared" si="80"/>
        <v>0</v>
      </c>
      <c r="AA179" s="7">
        <f t="shared" si="81"/>
        <v>621372.42387798754</v>
      </c>
      <c r="AC179" s="7">
        <f t="shared" si="82"/>
        <v>-1.0198841604552169</v>
      </c>
      <c r="AD179" s="7">
        <f t="shared" si="83"/>
        <v>-1.1677379339739571</v>
      </c>
      <c r="AE179" s="7">
        <f t="shared" si="84"/>
        <v>-512.10484392649607</v>
      </c>
      <c r="AG179" s="7" t="e">
        <f t="shared" si="85"/>
        <v>#NUM!</v>
      </c>
      <c r="AH179" s="7" t="e">
        <f t="shared" si="86"/>
        <v>#NUM!</v>
      </c>
      <c r="AI179" s="7" t="e">
        <f t="shared" si="87"/>
        <v>#NUM!</v>
      </c>
      <c r="AK179" s="7">
        <v>13</v>
      </c>
      <c r="AL179" s="7" t="e">
        <f t="shared" si="88"/>
        <v>#NUM!</v>
      </c>
      <c r="AM179" s="7">
        <f t="shared" si="89"/>
        <v>4863261.586157972</v>
      </c>
      <c r="AO179" s="7">
        <f t="shared" si="90"/>
        <v>4863261.586157972</v>
      </c>
      <c r="AP179" s="7">
        <f t="shared" si="66"/>
        <v>860797300.74996102</v>
      </c>
      <c r="AQ179" s="7">
        <f t="shared" si="67"/>
        <v>2.1670597346802671E-4</v>
      </c>
      <c r="AR179" s="15">
        <f>'FAE(a_mean)'!AQ179</f>
        <v>1.0017999648200207E-4</v>
      </c>
      <c r="AT179" s="7">
        <f t="shared" si="91"/>
        <v>1.2596328450522373E-4</v>
      </c>
      <c r="AX179" s="21"/>
    </row>
    <row r="180" spans="1:50">
      <c r="A180" s="7" t="s">
        <v>237</v>
      </c>
      <c r="B180" s="8" t="s">
        <v>216</v>
      </c>
      <c r="C180" s="8" t="s">
        <v>217</v>
      </c>
      <c r="D180" s="8">
        <v>14</v>
      </c>
      <c r="F180" s="8">
        <v>2390000</v>
      </c>
      <c r="G180" s="8">
        <v>809000</v>
      </c>
      <c r="H180" s="8">
        <v>4910000</v>
      </c>
      <c r="J180" s="1">
        <v>106</v>
      </c>
      <c r="K180" s="1">
        <v>177</v>
      </c>
      <c r="L180" s="19">
        <v>59.1</v>
      </c>
      <c r="N180" s="7">
        <f t="shared" si="71"/>
        <v>2.9542645241038321</v>
      </c>
      <c r="P180" s="7">
        <f t="shared" si="72"/>
        <v>1.793570219966159</v>
      </c>
      <c r="Q180" s="7">
        <f t="shared" si="73"/>
        <v>2.0517656102653206</v>
      </c>
      <c r="S180" s="12">
        <f t="shared" si="74"/>
        <v>1250.4776157596439</v>
      </c>
      <c r="T180" s="12">
        <f t="shared" si="75"/>
        <v>507.58576822238706</v>
      </c>
      <c r="U180" s="7">
        <f t="shared" si="76"/>
        <v>378.04051383464741</v>
      </c>
      <c r="V180" s="7">
        <f t="shared" si="77"/>
        <v>1380.0228701473834</v>
      </c>
      <c r="W180" s="7">
        <f t="shared" si="78"/>
        <v>416.82587191988125</v>
      </c>
      <c r="X180" s="7">
        <f t="shared" si="79"/>
        <v>872.43710192499645</v>
      </c>
      <c r="Z180" s="7">
        <f t="shared" si="80"/>
        <v>0</v>
      </c>
      <c r="AA180" s="7">
        <f t="shared" si="81"/>
        <v>621372.42387798754</v>
      </c>
      <c r="AC180" s="7">
        <f t="shared" si="82"/>
        <v>-1.0676281592588517</v>
      </c>
      <c r="AD180" s="7">
        <f t="shared" si="83"/>
        <v>-1.6921454429897582</v>
      </c>
      <c r="AE180" s="7">
        <f t="shared" si="84"/>
        <v>-639.69953275080525</v>
      </c>
      <c r="AG180" s="7" t="e">
        <f t="shared" si="85"/>
        <v>#NUM!</v>
      </c>
      <c r="AH180" s="7" t="e">
        <f t="shared" si="86"/>
        <v>#NUM!</v>
      </c>
      <c r="AI180" s="7" t="e">
        <f t="shared" si="87"/>
        <v>#NUM!</v>
      </c>
      <c r="AK180" s="7">
        <v>14</v>
      </c>
      <c r="AL180" s="7" t="e">
        <f t="shared" si="88"/>
        <v>#NUM!</v>
      </c>
      <c r="AM180" s="7">
        <f t="shared" si="89"/>
        <v>5531262.2649724968</v>
      </c>
      <c r="AO180" s="7">
        <f t="shared" si="90"/>
        <v>5531262.2649724968</v>
      </c>
      <c r="AP180" s="7">
        <f t="shared" si="66"/>
        <v>979033420.90013194</v>
      </c>
      <c r="AQ180" s="7">
        <f t="shared" si="67"/>
        <v>2.4647195146761157E-4</v>
      </c>
      <c r="AR180" s="15">
        <f>'FAE(a_mean)'!AQ180</f>
        <v>1.0017999648200207E-4</v>
      </c>
      <c r="AT180" s="7">
        <f t="shared" si="91"/>
        <v>1.2596328450522373E-4</v>
      </c>
      <c r="AX180" s="21"/>
    </row>
    <row r="181" spans="1:50">
      <c r="A181" s="7" t="s">
        <v>238</v>
      </c>
      <c r="B181" s="8" t="s">
        <v>216</v>
      </c>
      <c r="C181" s="8" t="s">
        <v>217</v>
      </c>
      <c r="D181" s="8">
        <v>15</v>
      </c>
      <c r="F181" s="8">
        <v>2730000</v>
      </c>
      <c r="G181" s="8">
        <v>809000</v>
      </c>
      <c r="H181" s="8">
        <v>4910000</v>
      </c>
      <c r="J181" s="1">
        <v>114.99999999999999</v>
      </c>
      <c r="K181" s="1">
        <v>177</v>
      </c>
      <c r="L181" s="19">
        <v>59.1</v>
      </c>
      <c r="N181" s="7">
        <f t="shared" si="71"/>
        <v>3.3745364647713227</v>
      </c>
      <c r="P181" s="7">
        <f t="shared" si="72"/>
        <v>1.9458544839255496</v>
      </c>
      <c r="Q181" s="7">
        <f t="shared" si="73"/>
        <v>2.264012540632236</v>
      </c>
      <c r="S181" s="12">
        <f t="shared" si="74"/>
        <v>1250.4776157596439</v>
      </c>
      <c r="T181" s="12">
        <f t="shared" si="75"/>
        <v>507.58576822238706</v>
      </c>
      <c r="U181" s="7">
        <f t="shared" si="76"/>
        <v>318.04705448853417</v>
      </c>
      <c r="V181" s="7">
        <f t="shared" si="77"/>
        <v>1440.0163294934969</v>
      </c>
      <c r="W181" s="7">
        <f t="shared" si="78"/>
        <v>416.82587191988125</v>
      </c>
      <c r="X181" s="7">
        <f t="shared" si="79"/>
        <v>932.4305612711097</v>
      </c>
      <c r="Z181" s="7">
        <f t="shared" si="80"/>
        <v>0</v>
      </c>
      <c r="AA181" s="7">
        <f t="shared" si="81"/>
        <v>621372.42387798754</v>
      </c>
      <c r="AC181" s="7">
        <f t="shared" si="82"/>
        <v>-1.1110080261276067</v>
      </c>
      <c r="AD181" s="7">
        <f t="shared" si="83"/>
        <v>-2.4091339478509508</v>
      </c>
      <c r="AE181" s="7">
        <f t="shared" si="84"/>
        <v>-766.21795598232882</v>
      </c>
      <c r="AG181" s="7" t="e">
        <f t="shared" si="85"/>
        <v>#NUM!</v>
      </c>
      <c r="AH181" s="7" t="e">
        <f t="shared" si="86"/>
        <v>#NUM!</v>
      </c>
      <c r="AI181" s="7" t="e">
        <f t="shared" si="87"/>
        <v>#NUM!</v>
      </c>
      <c r="AK181" s="7">
        <v>15</v>
      </c>
      <c r="AL181" s="7" t="e">
        <f t="shared" si="88"/>
        <v>#NUM!</v>
      </c>
      <c r="AM181" s="7">
        <f t="shared" si="89"/>
        <v>6193628.3350647455</v>
      </c>
      <c r="AO181" s="7">
        <f t="shared" si="90"/>
        <v>6193628.3350647455</v>
      </c>
      <c r="AP181" s="7">
        <f t="shared" si="66"/>
        <v>1096272215.3064599</v>
      </c>
      <c r="AQ181" s="7">
        <f t="shared" si="67"/>
        <v>2.7598685241805149E-4</v>
      </c>
      <c r="AR181" s="15">
        <f>'FAE(a_mean)'!AQ181</f>
        <v>1.0017999648200207E-4</v>
      </c>
      <c r="AT181" s="7">
        <f t="shared" si="91"/>
        <v>1.2596328450522373E-4</v>
      </c>
      <c r="AX181" s="21"/>
    </row>
    <row r="182" spans="1:50">
      <c r="A182" s="7" t="s">
        <v>239</v>
      </c>
      <c r="B182" s="8" t="s">
        <v>216</v>
      </c>
      <c r="C182" s="8" t="s">
        <v>217</v>
      </c>
      <c r="D182" s="8">
        <v>16</v>
      </c>
      <c r="F182" s="8">
        <v>3150000</v>
      </c>
      <c r="G182" s="8">
        <v>809000</v>
      </c>
      <c r="H182" s="8">
        <v>4910000</v>
      </c>
      <c r="J182" s="1">
        <v>127</v>
      </c>
      <c r="K182" s="1">
        <v>177</v>
      </c>
      <c r="L182" s="19">
        <v>59.1</v>
      </c>
      <c r="N182" s="7">
        <f t="shared" si="71"/>
        <v>3.8936959208899875</v>
      </c>
      <c r="P182" s="7">
        <f t="shared" si="72"/>
        <v>2.1489001692047376</v>
      </c>
      <c r="Q182" s="7">
        <f t="shared" si="73"/>
        <v>2.5104970791899412</v>
      </c>
      <c r="S182" s="12">
        <f t="shared" si="74"/>
        <v>1250.4776157596439</v>
      </c>
      <c r="T182" s="12">
        <f t="shared" si="75"/>
        <v>507.58576822238706</v>
      </c>
      <c r="U182" s="7">
        <f t="shared" si="76"/>
        <v>248.88652485687624</v>
      </c>
      <c r="V182" s="7">
        <f t="shared" si="77"/>
        <v>1509.1768591251548</v>
      </c>
      <c r="W182" s="7">
        <f t="shared" si="78"/>
        <v>416.82587191988125</v>
      </c>
      <c r="X182" s="7">
        <f t="shared" si="79"/>
        <v>1001.5910909027676</v>
      </c>
      <c r="Z182" s="7">
        <f t="shared" si="80"/>
        <v>0</v>
      </c>
      <c r="AA182" s="7">
        <f t="shared" si="81"/>
        <v>621372.42387798754</v>
      </c>
      <c r="AC182" s="7">
        <f t="shared" si="82"/>
        <v>-1.156736716807502</v>
      </c>
      <c r="AD182" s="7">
        <f t="shared" si="83"/>
        <v>-3.6645959108915913</v>
      </c>
      <c r="AE182" s="7">
        <f t="shared" si="84"/>
        <v>-912.06854126652706</v>
      </c>
      <c r="AG182" s="7" t="e">
        <f t="shared" si="85"/>
        <v>#NUM!</v>
      </c>
      <c r="AH182" s="7" t="e">
        <f t="shared" si="86"/>
        <v>#NUM!</v>
      </c>
      <c r="AI182" s="7" t="e">
        <f t="shared" si="87"/>
        <v>#NUM!</v>
      </c>
      <c r="AK182" s="7">
        <v>16</v>
      </c>
      <c r="AL182" s="7" t="e">
        <f t="shared" si="88"/>
        <v>#NUM!</v>
      </c>
      <c r="AM182" s="7">
        <f t="shared" si="89"/>
        <v>6957204.7101714993</v>
      </c>
      <c r="AO182" s="7">
        <f t="shared" si="90"/>
        <v>6957204.7101714993</v>
      </c>
      <c r="AP182" s="7">
        <f t="shared" si="66"/>
        <v>1231425233.7003553</v>
      </c>
      <c r="AQ182" s="7">
        <f t="shared" si="67"/>
        <v>3.1001166452268277E-4</v>
      </c>
      <c r="AR182" s="15">
        <f>'FAE(a_mean)'!AQ182</f>
        <v>1.0017999648200207E-4</v>
      </c>
      <c r="AT182" s="7">
        <f t="shared" si="91"/>
        <v>1.2596328450522373E-4</v>
      </c>
      <c r="AX182" s="21"/>
    </row>
    <row r="183" spans="1:50">
      <c r="A183" s="7" t="s">
        <v>240</v>
      </c>
      <c r="B183" s="8" t="s">
        <v>216</v>
      </c>
      <c r="C183" s="8" t="s">
        <v>217</v>
      </c>
      <c r="D183" s="8">
        <v>17</v>
      </c>
      <c r="F183" s="8">
        <v>3520000</v>
      </c>
      <c r="G183" s="8">
        <v>809000</v>
      </c>
      <c r="H183" s="8">
        <v>4910000</v>
      </c>
      <c r="J183" s="1">
        <v>137</v>
      </c>
      <c r="K183" s="1">
        <v>177</v>
      </c>
      <c r="L183" s="19">
        <v>59.1</v>
      </c>
      <c r="N183" s="7">
        <f t="shared" si="71"/>
        <v>4.351050679851669</v>
      </c>
      <c r="P183" s="7">
        <f t="shared" si="72"/>
        <v>2.318104906937394</v>
      </c>
      <c r="Q183" s="7">
        <f t="shared" si="73"/>
        <v>2.7160882734911458</v>
      </c>
      <c r="S183" s="12">
        <f t="shared" si="74"/>
        <v>1250.4776157596439</v>
      </c>
      <c r="T183" s="12">
        <f t="shared" si="75"/>
        <v>507.58576822238706</v>
      </c>
      <c r="U183" s="7">
        <f t="shared" si="76"/>
        <v>191.69571740651531</v>
      </c>
      <c r="V183" s="7">
        <f t="shared" si="77"/>
        <v>1566.3676665755156</v>
      </c>
      <c r="W183" s="7">
        <f t="shared" si="78"/>
        <v>416.82587191988125</v>
      </c>
      <c r="X183" s="7">
        <f t="shared" si="79"/>
        <v>1058.7818983531286</v>
      </c>
      <c r="Z183" s="7">
        <f t="shared" si="80"/>
        <v>0</v>
      </c>
      <c r="AA183" s="7">
        <f t="shared" si="81"/>
        <v>621372.42387798754</v>
      </c>
      <c r="AC183" s="7">
        <f t="shared" si="82"/>
        <v>-1.1915007688700958</v>
      </c>
      <c r="AD183" s="7">
        <f t="shared" si="83"/>
        <v>-5.3870610631759686</v>
      </c>
      <c r="AE183" s="7">
        <f t="shared" si="84"/>
        <v>-1032.6765352182224</v>
      </c>
      <c r="AG183" s="7" t="e">
        <f t="shared" si="85"/>
        <v>#NUM!</v>
      </c>
      <c r="AH183" s="7" t="e">
        <f t="shared" si="86"/>
        <v>#NUM!</v>
      </c>
      <c r="AI183" s="7" t="e">
        <f t="shared" si="87"/>
        <v>#NUM!</v>
      </c>
      <c r="AK183" s="7">
        <v>17</v>
      </c>
      <c r="AL183" s="7" t="e">
        <f t="shared" si="88"/>
        <v>#NUM!</v>
      </c>
      <c r="AM183" s="7">
        <f t="shared" si="89"/>
        <v>7588627.7150986539</v>
      </c>
      <c r="AO183" s="7">
        <f t="shared" si="90"/>
        <v>7588627.7150986539</v>
      </c>
      <c r="AP183" s="7">
        <f t="shared" si="66"/>
        <v>1343187105.5724618</v>
      </c>
      <c r="AQ183" s="7">
        <f t="shared" si="67"/>
        <v>3.3814774861536378E-4</v>
      </c>
      <c r="AR183" s="15">
        <f>'FAE(a_mean)'!AQ183</f>
        <v>1.0017999648200207E-4</v>
      </c>
      <c r="AT183" s="7">
        <f t="shared" si="91"/>
        <v>1.2596328450522373E-4</v>
      </c>
      <c r="AX183" s="21"/>
    </row>
    <row r="184" spans="1:50">
      <c r="A184" s="7" t="s">
        <v>241</v>
      </c>
      <c r="B184" s="8" t="s">
        <v>216</v>
      </c>
      <c r="C184" s="8" t="s">
        <v>217</v>
      </c>
      <c r="D184" s="8">
        <v>18</v>
      </c>
      <c r="F184" s="8">
        <v>3930000</v>
      </c>
      <c r="G184" s="8">
        <v>809000</v>
      </c>
      <c r="H184" s="8">
        <v>4910000</v>
      </c>
      <c r="J184" s="1">
        <v>151</v>
      </c>
      <c r="K184" s="1">
        <v>177</v>
      </c>
      <c r="L184" s="19">
        <v>59.1</v>
      </c>
      <c r="N184" s="7">
        <f t="shared" si="71"/>
        <v>4.857849196538937</v>
      </c>
      <c r="P184" s="7">
        <f t="shared" si="72"/>
        <v>2.5549915397631131</v>
      </c>
      <c r="Q184" s="7">
        <f t="shared" si="73"/>
        <v>2.935137172917524</v>
      </c>
      <c r="S184" s="12">
        <f t="shared" si="74"/>
        <v>1250.4776157596439</v>
      </c>
      <c r="T184" s="12">
        <f t="shared" si="75"/>
        <v>507.58576822238706</v>
      </c>
      <c r="U184" s="7">
        <f t="shared" si="76"/>
        <v>131.73173009664038</v>
      </c>
      <c r="V184" s="7">
        <f t="shared" si="77"/>
        <v>1626.3316538853906</v>
      </c>
      <c r="W184" s="7">
        <f t="shared" si="78"/>
        <v>416.82587191988125</v>
      </c>
      <c r="X184" s="7">
        <f t="shared" si="79"/>
        <v>1118.7458856630035</v>
      </c>
      <c r="Z184" s="7">
        <f t="shared" si="80"/>
        <v>0</v>
      </c>
      <c r="AA184" s="7">
        <f t="shared" si="81"/>
        <v>621372.42387798754</v>
      </c>
      <c r="AC184" s="7">
        <f t="shared" si="82"/>
        <v>-1.2253248252454629</v>
      </c>
      <c r="AD184" s="7">
        <f t="shared" si="83"/>
        <v>-8.7991921528561203</v>
      </c>
      <c r="AE184" s="7">
        <f t="shared" si="84"/>
        <v>-1159.1328057485184</v>
      </c>
      <c r="AG184" s="7" t="e">
        <f t="shared" si="85"/>
        <v>#NUM!</v>
      </c>
      <c r="AH184" s="7" t="e">
        <f t="shared" si="86"/>
        <v>#NUM!</v>
      </c>
      <c r="AI184" s="7" t="e">
        <f t="shared" si="87"/>
        <v>#NUM!</v>
      </c>
      <c r="AK184" s="7">
        <v>18</v>
      </c>
      <c r="AL184" s="7" t="e">
        <f t="shared" si="88"/>
        <v>#NUM!</v>
      </c>
      <c r="AM184" s="7">
        <f t="shared" si="89"/>
        <v>8250668.3951061545</v>
      </c>
      <c r="AO184" s="7">
        <f t="shared" si="90"/>
        <v>8250668.3951061545</v>
      </c>
      <c r="AP184" s="7">
        <f t="shared" si="66"/>
        <v>1460368305.9337893</v>
      </c>
      <c r="AQ184" s="7">
        <f t="shared" si="67"/>
        <v>3.6764815024804685E-4</v>
      </c>
      <c r="AR184" s="15">
        <f>'FAE(a_mean)'!AQ184</f>
        <v>1.0017999648200207E-4</v>
      </c>
      <c r="AT184" s="7">
        <f t="shared" si="91"/>
        <v>1.2596328450522373E-4</v>
      </c>
      <c r="AX184" s="21"/>
    </row>
    <row r="185" spans="1:50">
      <c r="A185" s="7" t="s">
        <v>242</v>
      </c>
      <c r="B185" s="8" t="s">
        <v>216</v>
      </c>
      <c r="C185" s="8" t="s">
        <v>217</v>
      </c>
      <c r="D185" s="8">
        <v>19</v>
      </c>
      <c r="F185" s="8">
        <v>4320000</v>
      </c>
      <c r="G185" s="8">
        <v>809000</v>
      </c>
      <c r="H185" s="8">
        <v>4910000</v>
      </c>
      <c r="J185" s="1">
        <v>165</v>
      </c>
      <c r="K185" s="1">
        <v>177</v>
      </c>
      <c r="L185" s="19">
        <v>59.1</v>
      </c>
      <c r="N185" s="7">
        <f t="shared" si="71"/>
        <v>5.3399258343634113</v>
      </c>
      <c r="P185" s="7">
        <f t="shared" si="72"/>
        <v>2.7918781725888326</v>
      </c>
      <c r="Q185" s="7">
        <f t="shared" si="73"/>
        <v>3.1365942805413605</v>
      </c>
      <c r="S185" s="12">
        <f t="shared" si="74"/>
        <v>1250.4776157596439</v>
      </c>
      <c r="T185" s="12">
        <f t="shared" si="75"/>
        <v>507.58576822238706</v>
      </c>
      <c r="U185" s="7">
        <f t="shared" si="76"/>
        <v>77.534233347709687</v>
      </c>
      <c r="V185" s="7">
        <f t="shared" si="77"/>
        <v>1680.5291506343212</v>
      </c>
      <c r="W185" s="7">
        <f t="shared" si="78"/>
        <v>416.82587191988125</v>
      </c>
      <c r="X185" s="7">
        <f t="shared" si="79"/>
        <v>1172.9433824119342</v>
      </c>
      <c r="Z185" s="7">
        <f t="shared" si="80"/>
        <v>0</v>
      </c>
      <c r="AA185" s="7">
        <f t="shared" si="81"/>
        <v>621372.42387798754</v>
      </c>
      <c r="AC185" s="7">
        <f t="shared" si="82"/>
        <v>-1.2538193930027783</v>
      </c>
      <c r="AD185" s="7">
        <f t="shared" si="83"/>
        <v>-16.424077994312857</v>
      </c>
      <c r="AE185" s="7">
        <f t="shared" si="84"/>
        <v>-1273.4282957320368</v>
      </c>
      <c r="AG185" s="7" t="e">
        <f t="shared" si="85"/>
        <v>#NUM!</v>
      </c>
      <c r="AH185" s="7" t="e">
        <f t="shared" si="86"/>
        <v>#NUM!</v>
      </c>
      <c r="AI185" s="7" t="e">
        <f t="shared" si="87"/>
        <v>#NUM!</v>
      </c>
      <c r="AK185" s="7">
        <v>19</v>
      </c>
      <c r="AL185" s="7" t="e">
        <f t="shared" si="88"/>
        <v>#NUM!</v>
      </c>
      <c r="AM185" s="7">
        <f t="shared" si="89"/>
        <v>8849043.3400034141</v>
      </c>
      <c r="AO185" s="7">
        <f t="shared" si="90"/>
        <v>8849043.3400034141</v>
      </c>
      <c r="AP185" s="7">
        <f t="shared" si="66"/>
        <v>1566280671.1806042</v>
      </c>
      <c r="AQ185" s="7">
        <f t="shared" si="67"/>
        <v>3.9431161932853269E-4</v>
      </c>
      <c r="AR185" s="15">
        <f>'FAE(a_mean)'!AQ185</f>
        <v>1.0017999648200207E-4</v>
      </c>
      <c r="AT185" s="7">
        <f t="shared" si="91"/>
        <v>1.2596328450522373E-4</v>
      </c>
      <c r="AX185" s="21"/>
    </row>
    <row r="186" spans="1:50">
      <c r="A186" s="7" t="s">
        <v>243</v>
      </c>
      <c r="B186" s="8" t="s">
        <v>216</v>
      </c>
      <c r="C186" s="8" t="s">
        <v>217</v>
      </c>
      <c r="D186" s="8">
        <v>20</v>
      </c>
      <c r="F186" s="8">
        <v>4910000</v>
      </c>
      <c r="G186" s="8">
        <v>809000</v>
      </c>
      <c r="H186" s="8">
        <v>4910000</v>
      </c>
      <c r="J186" s="1">
        <v>177</v>
      </c>
      <c r="K186" s="1">
        <v>177</v>
      </c>
      <c r="L186" s="19">
        <v>59.1</v>
      </c>
      <c r="N186" s="7">
        <f t="shared" si="71"/>
        <v>6.069221260815822</v>
      </c>
      <c r="P186" s="7">
        <f t="shared" si="72"/>
        <v>2.9949238578680202</v>
      </c>
      <c r="Q186" s="7">
        <f t="shared" si="73"/>
        <v>3.4331911303298641</v>
      </c>
      <c r="S186" s="12">
        <f t="shared" si="74"/>
        <v>1250.4776157596439</v>
      </c>
      <c r="T186" s="12">
        <f t="shared" si="75"/>
        <v>507.58576822238706</v>
      </c>
      <c r="U186" s="7">
        <f t="shared" si="76"/>
        <v>0</v>
      </c>
      <c r="V186" s="7">
        <f t="shared" si="77"/>
        <v>1758.0633839820309</v>
      </c>
      <c r="W186" s="7">
        <f t="shared" si="78"/>
        <v>416.82587191988125</v>
      </c>
      <c r="X186" s="7">
        <f t="shared" si="79"/>
        <v>1250.4776157596439</v>
      </c>
      <c r="Z186" s="7">
        <f t="shared" si="80"/>
        <v>0</v>
      </c>
      <c r="AA186" s="7">
        <f t="shared" si="81"/>
        <v>621372.42387798754</v>
      </c>
      <c r="AC186" s="7">
        <f t="shared" si="82"/>
        <v>-1.2915289064200679</v>
      </c>
      <c r="AD186" s="7" t="e">
        <f t="shared" si="83"/>
        <v>#DIV/0!</v>
      </c>
      <c r="AE186" s="7">
        <f t="shared" si="84"/>
        <v>-1436.937935891714</v>
      </c>
      <c r="AG186" s="7" t="e">
        <f t="shared" si="85"/>
        <v>#NUM!</v>
      </c>
      <c r="AH186" s="7" t="e">
        <f t="shared" si="86"/>
        <v>#DIV/0!</v>
      </c>
      <c r="AI186" s="7" t="e">
        <f t="shared" si="87"/>
        <v>#NUM!</v>
      </c>
      <c r="AK186" s="7">
        <v>20</v>
      </c>
      <c r="AL186" s="7" t="e">
        <f t="shared" si="88"/>
        <v>#NUM!</v>
      </c>
      <c r="AM186" s="7">
        <f t="shared" si="89"/>
        <v>9705070.746988818</v>
      </c>
      <c r="AO186" s="7">
        <f t="shared" si="90"/>
        <v>9705070.746988818</v>
      </c>
      <c r="AP186" s="7">
        <f t="shared" si="66"/>
        <v>1717797522.2170208</v>
      </c>
      <c r="AQ186" s="7">
        <f t="shared" si="67"/>
        <v>4.3245603111055132E-4</v>
      </c>
      <c r="AR186" s="15">
        <f>'FAE(a_mean)'!AQ186</f>
        <v>1.0017999648200207E-4</v>
      </c>
      <c r="AT186" s="7">
        <f t="shared" si="91"/>
        <v>1.2596328450522373E-4</v>
      </c>
      <c r="AX186" s="21"/>
    </row>
    <row r="187" spans="1:50" s="3" customFormat="1">
      <c r="A187" s="3" t="s">
        <v>244</v>
      </c>
      <c r="B187" s="2" t="s">
        <v>216</v>
      </c>
      <c r="C187" s="2" t="s">
        <v>218</v>
      </c>
      <c r="D187" s="2">
        <v>1</v>
      </c>
      <c r="E187" s="5"/>
      <c r="F187" s="2">
        <v>12100</v>
      </c>
      <c r="G187" s="2">
        <v>466000</v>
      </c>
      <c r="H187" s="2">
        <v>4790000</v>
      </c>
      <c r="I187" s="5"/>
      <c r="J187" s="2">
        <v>6.62</v>
      </c>
      <c r="K187" s="2">
        <v>83.2</v>
      </c>
      <c r="L187" s="24">
        <v>19.899999999999999</v>
      </c>
      <c r="M187" s="5"/>
      <c r="N187" s="3">
        <f t="shared" si="71"/>
        <v>2.5965665236051504E-2</v>
      </c>
      <c r="O187" s="5"/>
      <c r="P187" s="3">
        <f t="shared" si="72"/>
        <v>0.33266331658291459</v>
      </c>
      <c r="Q187" s="3">
        <f t="shared" si="73"/>
        <v>0.2398898759501428</v>
      </c>
      <c r="R187" s="5"/>
      <c r="S187" s="22">
        <f t="shared" si="74"/>
        <v>1235.1023062914137</v>
      </c>
      <c r="T187" s="22">
        <f t="shared" si="75"/>
        <v>385.23712608223769</v>
      </c>
      <c r="U187" s="3">
        <f t="shared" si="76"/>
        <v>1173.0257150132727</v>
      </c>
      <c r="V187" s="3">
        <f t="shared" si="77"/>
        <v>447.31371736037875</v>
      </c>
      <c r="W187" s="3">
        <f t="shared" si="78"/>
        <v>411.70076876380455</v>
      </c>
      <c r="X187" s="3">
        <f t="shared" si="79"/>
        <v>62.076591278141031</v>
      </c>
      <c r="Y187" s="5"/>
      <c r="Z187" s="3">
        <f t="shared" si="80"/>
        <v>175.08109599441173</v>
      </c>
      <c r="AA187" s="3">
        <f t="shared" si="81"/>
        <v>699955.3771714085</v>
      </c>
      <c r="AB187" s="5"/>
      <c r="AC187" s="3">
        <f t="shared" si="82"/>
        <v>0.6759221505705435</v>
      </c>
      <c r="AD187" s="3">
        <f t="shared" si="83"/>
        <v>0.95969830237933262</v>
      </c>
      <c r="AE187" s="3">
        <f t="shared" si="84"/>
        <v>1125.7507873455406</v>
      </c>
      <c r="AF187" s="5"/>
      <c r="AG187" s="3">
        <f t="shared" si="85"/>
        <v>165790.42390122198</v>
      </c>
      <c r="AH187" s="3">
        <f t="shared" si="86"/>
        <v>391977.55422330741</v>
      </c>
      <c r="AI187" s="3">
        <f t="shared" si="87"/>
        <v>271441.02383671899</v>
      </c>
      <c r="AJ187" s="5"/>
      <c r="AK187" s="3">
        <v>21</v>
      </c>
      <c r="AL187" s="3">
        <f t="shared" si="88"/>
        <v>45253.893514633557</v>
      </c>
      <c r="AM187" s="3">
        <f t="shared" si="89"/>
        <v>-3692325.2663190258</v>
      </c>
      <c r="AN187" s="5"/>
      <c r="AO187" s="3">
        <f t="shared" si="90"/>
        <v>45253.893514633557</v>
      </c>
      <c r="AP187" s="3">
        <f t="shared" si="66"/>
        <v>3765123.9404175119</v>
      </c>
      <c r="AQ187" s="3">
        <f t="shared" si="67"/>
        <v>1.6867776843824814E-6</v>
      </c>
      <c r="AR187" s="14">
        <f>'FAE(a_mean)'!AQ187</f>
        <v>4.0228140628212568E-5</v>
      </c>
      <c r="AS187" s="5"/>
      <c r="AT187" s="3">
        <f t="shared" si="91"/>
        <v>6.0447219512917391E-5</v>
      </c>
      <c r="AU187" s="5"/>
      <c r="AX187" s="23"/>
    </row>
    <row r="188" spans="1:50" s="3" customFormat="1">
      <c r="A188" s="3" t="s">
        <v>245</v>
      </c>
      <c r="B188" s="2" t="s">
        <v>216</v>
      </c>
      <c r="C188" s="2" t="s">
        <v>218</v>
      </c>
      <c r="D188" s="2">
        <v>2</v>
      </c>
      <c r="E188" s="5"/>
      <c r="F188" s="2">
        <v>48400</v>
      </c>
      <c r="G188" s="2">
        <v>466000</v>
      </c>
      <c r="H188" s="2">
        <v>4790000</v>
      </c>
      <c r="I188" s="5"/>
      <c r="J188" s="2">
        <v>8.9</v>
      </c>
      <c r="K188" s="2">
        <v>83.2</v>
      </c>
      <c r="L188" s="24">
        <v>19.899999999999999</v>
      </c>
      <c r="M188" s="5"/>
      <c r="N188" s="3">
        <f t="shared" si="71"/>
        <v>0.10386266094420601</v>
      </c>
      <c r="O188" s="5"/>
      <c r="P188" s="3">
        <f t="shared" si="72"/>
        <v>0.44723618090452266</v>
      </c>
      <c r="Q188" s="3">
        <f t="shared" si="73"/>
        <v>0.35369075889987828</v>
      </c>
      <c r="R188" s="5"/>
      <c r="S188" s="22">
        <f t="shared" si="74"/>
        <v>1235.1023062914137</v>
      </c>
      <c r="T188" s="22">
        <f t="shared" si="75"/>
        <v>385.23712608223769</v>
      </c>
      <c r="U188" s="3">
        <f t="shared" si="76"/>
        <v>1110.9491237351317</v>
      </c>
      <c r="V188" s="3">
        <f t="shared" si="77"/>
        <v>509.39030863851974</v>
      </c>
      <c r="W188" s="3">
        <f t="shared" si="78"/>
        <v>411.70076876380455</v>
      </c>
      <c r="X188" s="3">
        <f t="shared" si="79"/>
        <v>124.15318255628206</v>
      </c>
      <c r="Y188" s="5"/>
      <c r="Z188" s="3">
        <f t="shared" si="80"/>
        <v>175.08109599441173</v>
      </c>
      <c r="AA188" s="3">
        <f t="shared" si="81"/>
        <v>699955.3771714085</v>
      </c>
      <c r="AB188" s="5"/>
      <c r="AC188" s="3">
        <f t="shared" si="82"/>
        <v>0.35373890993995044</v>
      </c>
      <c r="AD188" s="3">
        <f t="shared" si="83"/>
        <v>0.90336513940907237</v>
      </c>
      <c r="AE188" s="3">
        <f t="shared" si="84"/>
        <v>1003.5927100393741</v>
      </c>
      <c r="AF188" s="5"/>
      <c r="AG188" s="3">
        <f t="shared" si="85"/>
        <v>313769.39522193099</v>
      </c>
      <c r="AH188" s="3">
        <f t="shared" si="86"/>
        <v>547055.32289941469</v>
      </c>
      <c r="AI188" s="3">
        <f t="shared" si="87"/>
        <v>392314.00496845104</v>
      </c>
      <c r="AJ188" s="5"/>
      <c r="AK188" s="3">
        <v>22</v>
      </c>
      <c r="AL188" s="3">
        <f t="shared" si="88"/>
        <v>159028.07729096734</v>
      </c>
      <c r="AM188" s="3">
        <f t="shared" si="89"/>
        <v>-3060650.5326380534</v>
      </c>
      <c r="AN188" s="5"/>
      <c r="AO188" s="3">
        <f t="shared" si="90"/>
        <v>159028.07729096734</v>
      </c>
      <c r="AP188" s="3">
        <f t="shared" si="66"/>
        <v>13231136.030608483</v>
      </c>
      <c r="AQ188" s="3">
        <f t="shared" si="67"/>
        <v>5.9275565289849575E-6</v>
      </c>
      <c r="AR188" s="14">
        <f>'FAE(a_mean)'!AQ188</f>
        <v>4.0228140628212568E-5</v>
      </c>
      <c r="AS188" s="5"/>
      <c r="AT188" s="3">
        <f t="shared" si="91"/>
        <v>6.0447219512917391E-5</v>
      </c>
      <c r="AU188" s="5"/>
      <c r="AX188" s="23"/>
    </row>
    <row r="189" spans="1:50" s="3" customFormat="1">
      <c r="A189" s="3" t="s">
        <v>246</v>
      </c>
      <c r="B189" s="2" t="s">
        <v>216</v>
      </c>
      <c r="C189" s="2" t="s">
        <v>218</v>
      </c>
      <c r="D189" s="2">
        <v>3</v>
      </c>
      <c r="E189" s="5"/>
      <c r="F189" s="2">
        <v>111000.00000000001</v>
      </c>
      <c r="G189" s="2">
        <v>466000</v>
      </c>
      <c r="H189" s="2">
        <v>4790000</v>
      </c>
      <c r="I189" s="5"/>
      <c r="J189" s="2">
        <v>11.200000000000001</v>
      </c>
      <c r="K189" s="2">
        <v>83.2</v>
      </c>
      <c r="L189" s="24">
        <v>19.899999999999999</v>
      </c>
      <c r="M189" s="5"/>
      <c r="N189" s="3">
        <f t="shared" si="71"/>
        <v>0.2381974248927039</v>
      </c>
      <c r="O189" s="5"/>
      <c r="P189" s="3">
        <f t="shared" si="72"/>
        <v>0.5628140703517589</v>
      </c>
      <c r="Q189" s="3">
        <f t="shared" si="73"/>
        <v>0.48483924035354997</v>
      </c>
      <c r="R189" s="5"/>
      <c r="S189" s="22">
        <f t="shared" si="74"/>
        <v>1235.1023062914137</v>
      </c>
      <c r="T189" s="22">
        <f t="shared" si="75"/>
        <v>385.23712608223769</v>
      </c>
      <c r="U189" s="3">
        <f t="shared" si="76"/>
        <v>1047.0855025973353</v>
      </c>
      <c r="V189" s="3">
        <f t="shared" si="77"/>
        <v>573.253929776316</v>
      </c>
      <c r="W189" s="3">
        <f t="shared" si="78"/>
        <v>411.70076876380455</v>
      </c>
      <c r="X189" s="3">
        <f t="shared" si="79"/>
        <v>188.01680369407831</v>
      </c>
      <c r="Y189" s="5"/>
      <c r="Z189" s="3">
        <f t="shared" si="80"/>
        <v>175.08109599441173</v>
      </c>
      <c r="AA189" s="3">
        <f t="shared" si="81"/>
        <v>699955.3771714085</v>
      </c>
      <c r="AB189" s="5"/>
      <c r="AC189" s="3">
        <f t="shared" si="82"/>
        <v>9.5100036382776393E-2</v>
      </c>
      <c r="AD189" s="3">
        <f t="shared" si="83"/>
        <v>0.83843965457280945</v>
      </c>
      <c r="AE189" s="3">
        <f t="shared" si="84"/>
        <v>877.91800710590644</v>
      </c>
      <c r="AF189" s="5"/>
      <c r="AG189" s="3">
        <f t="shared" si="85"/>
        <v>484896.1156153318</v>
      </c>
      <c r="AH189" s="3">
        <f t="shared" si="86"/>
        <v>631938.87404553639</v>
      </c>
      <c r="AI189" s="3">
        <f t="shared" si="87"/>
        <v>469878.84903274634</v>
      </c>
      <c r="AJ189" s="5"/>
      <c r="AK189" s="3">
        <v>23</v>
      </c>
      <c r="AL189" s="3">
        <f t="shared" si="88"/>
        <v>322836.09060254175</v>
      </c>
      <c r="AM189" s="3">
        <f t="shared" si="89"/>
        <v>-2410791.4626809484</v>
      </c>
      <c r="AN189" s="5"/>
      <c r="AO189" s="3">
        <f t="shared" si="90"/>
        <v>322836.09060254175</v>
      </c>
      <c r="AP189" s="3">
        <f t="shared" si="66"/>
        <v>26859962.738131475</v>
      </c>
      <c r="AQ189" s="3">
        <f t="shared" si="67"/>
        <v>1.2033278709279649E-5</v>
      </c>
      <c r="AR189" s="14">
        <f>'FAE(a_mean)'!AQ189</f>
        <v>4.0228140628212568E-5</v>
      </c>
      <c r="AS189" s="5"/>
      <c r="AT189" s="3">
        <f t="shared" si="91"/>
        <v>6.0447219512917391E-5</v>
      </c>
      <c r="AU189" s="5"/>
      <c r="AX189" s="23"/>
    </row>
    <row r="190" spans="1:50" s="3" customFormat="1">
      <c r="A190" s="3" t="s">
        <v>247</v>
      </c>
      <c r="B190" s="2" t="s">
        <v>216</v>
      </c>
      <c r="C190" s="2" t="s">
        <v>218</v>
      </c>
      <c r="D190" s="2">
        <v>4</v>
      </c>
      <c r="E190" s="5"/>
      <c r="F190" s="2">
        <v>196000</v>
      </c>
      <c r="G190" s="2">
        <v>466000</v>
      </c>
      <c r="H190" s="2">
        <v>4790000</v>
      </c>
      <c r="I190" s="5"/>
      <c r="J190" s="2">
        <v>14.2</v>
      </c>
      <c r="K190" s="2">
        <v>83.2</v>
      </c>
      <c r="L190" s="24">
        <v>19.899999999999999</v>
      </c>
      <c r="M190" s="5"/>
      <c r="N190" s="3">
        <f t="shared" si="71"/>
        <v>0.42060085836909872</v>
      </c>
      <c r="O190" s="5"/>
      <c r="P190" s="3">
        <f t="shared" si="72"/>
        <v>0.71356783919597988</v>
      </c>
      <c r="Q190" s="3">
        <f t="shared" si="73"/>
        <v>0.6419686069945032</v>
      </c>
      <c r="R190" s="5"/>
      <c r="S190" s="22">
        <f t="shared" si="74"/>
        <v>1235.1023062914137</v>
      </c>
      <c r="T190" s="22">
        <f t="shared" si="75"/>
        <v>385.23712608223769</v>
      </c>
      <c r="U190" s="3">
        <f t="shared" si="76"/>
        <v>985.26159270452627</v>
      </c>
      <c r="V190" s="3">
        <f t="shared" si="77"/>
        <v>635.07783966912507</v>
      </c>
      <c r="W190" s="3">
        <f t="shared" si="78"/>
        <v>411.70076876380455</v>
      </c>
      <c r="X190" s="3">
        <f t="shared" si="79"/>
        <v>249.84071358688738</v>
      </c>
      <c r="Y190" s="5"/>
      <c r="Z190" s="3">
        <f t="shared" si="80"/>
        <v>175.08109599441173</v>
      </c>
      <c r="AA190" s="3">
        <f t="shared" si="81"/>
        <v>699955.3771714085</v>
      </c>
      <c r="AB190" s="5"/>
      <c r="AC190" s="3">
        <f t="shared" si="82"/>
        <v>-0.10572619889204928</v>
      </c>
      <c r="AD190" s="3">
        <f t="shared" si="83"/>
        <v>0.76756992979184868</v>
      </c>
      <c r="AE190" s="3">
        <f t="shared" si="84"/>
        <v>756.25717153881817</v>
      </c>
      <c r="AF190" s="5"/>
      <c r="AG190" s="3">
        <f t="shared" si="85"/>
        <v>676261.38487216143</v>
      </c>
      <c r="AH190" s="3">
        <f t="shared" si="86"/>
        <v>675397.58531977923</v>
      </c>
      <c r="AI190" s="3">
        <f t="shared" si="87"/>
        <v>519993.22611099528</v>
      </c>
      <c r="AJ190" s="5"/>
      <c r="AK190" s="3">
        <v>24</v>
      </c>
      <c r="AL190" s="3">
        <f t="shared" si="88"/>
        <v>520857.02566337748</v>
      </c>
      <c r="AM190" s="3">
        <f t="shared" si="89"/>
        <v>-1781687.9469663508</v>
      </c>
      <c r="AN190" s="5"/>
      <c r="AO190" s="3">
        <f t="shared" si="90"/>
        <v>520857.02566337748</v>
      </c>
      <c r="AP190" s="3">
        <f t="shared" si="66"/>
        <v>43335304.535193011</v>
      </c>
      <c r="AQ190" s="3">
        <f t="shared" si="67"/>
        <v>1.941424128199531E-5</v>
      </c>
      <c r="AR190" s="14">
        <f>'FAE(a_mean)'!AQ190</f>
        <v>4.0228140628212568E-5</v>
      </c>
      <c r="AS190" s="5"/>
      <c r="AT190" s="3">
        <f t="shared" si="91"/>
        <v>6.0447219512917391E-5</v>
      </c>
      <c r="AU190" s="5"/>
      <c r="AX190" s="23"/>
    </row>
    <row r="191" spans="1:50" s="3" customFormat="1">
      <c r="A191" s="3" t="s">
        <v>248</v>
      </c>
      <c r="B191" s="2" t="s">
        <v>216</v>
      </c>
      <c r="C191" s="2" t="s">
        <v>218</v>
      </c>
      <c r="D191" s="2">
        <v>5</v>
      </c>
      <c r="E191" s="5"/>
      <c r="F191" s="2">
        <v>305000</v>
      </c>
      <c r="G191" s="2">
        <v>466000</v>
      </c>
      <c r="H191" s="2">
        <v>4790000</v>
      </c>
      <c r="I191" s="5"/>
      <c r="J191" s="2">
        <v>16.600000000000001</v>
      </c>
      <c r="K191" s="2">
        <v>83.2</v>
      </c>
      <c r="L191" s="24">
        <v>19.899999999999999</v>
      </c>
      <c r="M191" s="5"/>
      <c r="N191" s="3">
        <f t="shared" si="71"/>
        <v>0.65450643776824036</v>
      </c>
      <c r="O191" s="5"/>
      <c r="P191" s="3">
        <f t="shared" si="72"/>
        <v>0.83417085427135695</v>
      </c>
      <c r="Q191" s="3">
        <f t="shared" si="73"/>
        <v>0.79503851629216893</v>
      </c>
      <c r="R191" s="5"/>
      <c r="S191" s="22">
        <f t="shared" si="74"/>
        <v>1235.1023062914137</v>
      </c>
      <c r="T191" s="22">
        <f t="shared" si="75"/>
        <v>385.23712608223769</v>
      </c>
      <c r="U191" s="3">
        <f t="shared" si="76"/>
        <v>923.43941475348379</v>
      </c>
      <c r="V191" s="3">
        <f t="shared" si="77"/>
        <v>696.90001762016755</v>
      </c>
      <c r="W191" s="3">
        <f t="shared" si="78"/>
        <v>411.70076876380455</v>
      </c>
      <c r="X191" s="3">
        <f t="shared" si="79"/>
        <v>311.66289153792985</v>
      </c>
      <c r="Y191" s="5"/>
      <c r="Z191" s="3">
        <f t="shared" si="80"/>
        <v>175.08109599441173</v>
      </c>
      <c r="AA191" s="3">
        <f t="shared" si="81"/>
        <v>699955.3771714085</v>
      </c>
      <c r="AB191" s="5"/>
      <c r="AC191" s="3">
        <f t="shared" si="82"/>
        <v>-0.27091661438132125</v>
      </c>
      <c r="AD191" s="3">
        <f t="shared" si="83"/>
        <v>0.68721318805855769</v>
      </c>
      <c r="AE191" s="3">
        <f t="shared" si="84"/>
        <v>634.59974419167031</v>
      </c>
      <c r="AF191" s="5"/>
      <c r="AG191" s="3">
        <f t="shared" si="85"/>
        <v>896129.1765248758</v>
      </c>
      <c r="AH191" s="3">
        <f t="shared" si="86"/>
        <v>693406.19731084188</v>
      </c>
      <c r="AI191" s="3">
        <f t="shared" si="87"/>
        <v>552368.97628317541</v>
      </c>
      <c r="AJ191" s="5"/>
      <c r="AK191" s="3">
        <v>25</v>
      </c>
      <c r="AL191" s="3">
        <f t="shared" si="88"/>
        <v>755091.95549720933</v>
      </c>
      <c r="AM191" s="3">
        <f t="shared" si="89"/>
        <v>-1152602.0550263778</v>
      </c>
      <c r="AN191" s="5"/>
      <c r="AO191" s="3">
        <f t="shared" si="90"/>
        <v>755091.95549720933</v>
      </c>
      <c r="AP191" s="3">
        <f t="shared" si="66"/>
        <v>62823650.697367817</v>
      </c>
      <c r="AQ191" s="3">
        <f t="shared" si="67"/>
        <v>2.814503153806115E-5</v>
      </c>
      <c r="AR191" s="14">
        <f>'FAE(a_mean)'!AQ191</f>
        <v>4.0228140628212568E-5</v>
      </c>
      <c r="AS191" s="5"/>
      <c r="AT191" s="3">
        <f t="shared" si="91"/>
        <v>6.0447219512917391E-5</v>
      </c>
      <c r="AU191" s="5"/>
      <c r="AX191" s="23"/>
    </row>
    <row r="192" spans="1:50" s="3" customFormat="1">
      <c r="A192" s="3" t="s">
        <v>249</v>
      </c>
      <c r="B192" s="2" t="s">
        <v>216</v>
      </c>
      <c r="C192" s="2" t="s">
        <v>218</v>
      </c>
      <c r="D192" s="2">
        <v>6</v>
      </c>
      <c r="E192" s="5"/>
      <c r="F192" s="2">
        <v>436000.00000000006</v>
      </c>
      <c r="G192" s="2">
        <v>466000</v>
      </c>
      <c r="H192" s="2">
        <v>4790000</v>
      </c>
      <c r="I192" s="5"/>
      <c r="J192" s="2">
        <v>19.8</v>
      </c>
      <c r="K192" s="2">
        <v>83.2</v>
      </c>
      <c r="L192" s="24">
        <v>19.899999999999999</v>
      </c>
      <c r="M192" s="5"/>
      <c r="N192" s="3">
        <f t="shared" si="71"/>
        <v>0.93562231759656667</v>
      </c>
      <c r="O192" s="5"/>
      <c r="P192" s="3">
        <f t="shared" si="72"/>
        <v>0.99497487437185939</v>
      </c>
      <c r="Q192" s="3">
        <f t="shared" si="73"/>
        <v>0.97188513569779433</v>
      </c>
      <c r="R192" s="5"/>
      <c r="S192" s="22">
        <f t="shared" si="74"/>
        <v>1235.1023062914137</v>
      </c>
      <c r="T192" s="22">
        <f t="shared" si="75"/>
        <v>385.23712608223769</v>
      </c>
      <c r="U192" s="3">
        <f t="shared" si="76"/>
        <v>862.47178796969411</v>
      </c>
      <c r="V192" s="3">
        <f t="shared" si="77"/>
        <v>757.86764440395723</v>
      </c>
      <c r="W192" s="3">
        <f t="shared" si="78"/>
        <v>411.70076876380455</v>
      </c>
      <c r="X192" s="3">
        <f t="shared" si="79"/>
        <v>372.63051832171959</v>
      </c>
      <c r="Y192" s="5"/>
      <c r="Z192" s="3">
        <f t="shared" si="80"/>
        <v>175.08109599441173</v>
      </c>
      <c r="AA192" s="3">
        <f t="shared" si="81"/>
        <v>699955.3771714085</v>
      </c>
      <c r="AB192" s="5"/>
      <c r="AC192" s="3">
        <f t="shared" si="82"/>
        <v>-0.40742943098586226</v>
      </c>
      <c r="AD192" s="3">
        <f t="shared" si="83"/>
        <v>0.59668497171016122</v>
      </c>
      <c r="AE192" s="3">
        <f t="shared" si="84"/>
        <v>514.62395440550904</v>
      </c>
      <c r="AF192" s="5"/>
      <c r="AG192" s="3">
        <f t="shared" si="85"/>
        <v>1143232.2730775711</v>
      </c>
      <c r="AH192" s="3">
        <f t="shared" si="86"/>
        <v>692853.20146602602</v>
      </c>
      <c r="AI192" s="3">
        <f t="shared" si="87"/>
        <v>569886.53110714804</v>
      </c>
      <c r="AJ192" s="5"/>
      <c r="AK192" s="3">
        <v>26</v>
      </c>
      <c r="AL192" s="3">
        <f t="shared" si="88"/>
        <v>1020265.6027186931</v>
      </c>
      <c r="AM192" s="3">
        <f t="shared" si="89"/>
        <v>-532211.84643300751</v>
      </c>
      <c r="AN192" s="5"/>
      <c r="AO192" s="3">
        <f t="shared" si="90"/>
        <v>1020265.6027186931</v>
      </c>
      <c r="AP192" s="3">
        <f t="shared" si="66"/>
        <v>84886098.146195263</v>
      </c>
      <c r="AQ192" s="3">
        <f t="shared" si="67"/>
        <v>3.8029020646641905E-5</v>
      </c>
      <c r="AR192" s="14">
        <f>'FAE(a_mean)'!AQ192</f>
        <v>4.0228140628212568E-5</v>
      </c>
      <c r="AS192" s="5"/>
      <c r="AT192" s="3">
        <f t="shared" si="91"/>
        <v>6.0447219512917391E-5</v>
      </c>
      <c r="AU192" s="5"/>
      <c r="AX192" s="23"/>
    </row>
    <row r="193" spans="1:50" s="3" customFormat="1">
      <c r="A193" s="3" t="s">
        <v>250</v>
      </c>
      <c r="B193" s="2" t="s">
        <v>216</v>
      </c>
      <c r="C193" s="2" t="s">
        <v>218</v>
      </c>
      <c r="D193" s="2">
        <v>7</v>
      </c>
      <c r="E193" s="5"/>
      <c r="F193" s="2">
        <v>598000</v>
      </c>
      <c r="G193" s="2">
        <v>466000</v>
      </c>
      <c r="H193" s="2">
        <v>4790000</v>
      </c>
      <c r="I193" s="5"/>
      <c r="J193" s="2">
        <v>22.5</v>
      </c>
      <c r="K193" s="2">
        <v>83.2</v>
      </c>
      <c r="L193" s="24">
        <v>19.899999999999999</v>
      </c>
      <c r="M193" s="5"/>
      <c r="N193" s="3">
        <f t="shared" si="71"/>
        <v>1.2832618025751072</v>
      </c>
      <c r="O193" s="5"/>
      <c r="P193" s="3">
        <f t="shared" si="72"/>
        <v>1.1306532663316584</v>
      </c>
      <c r="Q193" s="3">
        <f t="shared" si="73"/>
        <v>1.1561666583953696</v>
      </c>
      <c r="R193" s="5"/>
      <c r="S193" s="22">
        <f t="shared" si="74"/>
        <v>1235.1023062914137</v>
      </c>
      <c r="T193" s="22">
        <f t="shared" si="75"/>
        <v>385.23712608223769</v>
      </c>
      <c r="U193" s="3">
        <f t="shared" si="76"/>
        <v>798.70127527451587</v>
      </c>
      <c r="V193" s="3">
        <f t="shared" si="77"/>
        <v>821.63815709913547</v>
      </c>
      <c r="W193" s="3">
        <f t="shared" si="78"/>
        <v>411.70076876380455</v>
      </c>
      <c r="X193" s="3">
        <f t="shared" si="79"/>
        <v>436.40103101689783</v>
      </c>
      <c r="Y193" s="5"/>
      <c r="Z193" s="3">
        <f t="shared" si="80"/>
        <v>175.08109599441173</v>
      </c>
      <c r="AA193" s="3">
        <f t="shared" si="81"/>
        <v>699955.3771714085</v>
      </c>
      <c r="AB193" s="5"/>
      <c r="AC193" s="3">
        <f t="shared" si="82"/>
        <v>-0.52854052342738722</v>
      </c>
      <c r="AD193" s="3">
        <f t="shared" si="83"/>
        <v>0.4872065288399251</v>
      </c>
      <c r="AE193" s="3">
        <f t="shared" si="84"/>
        <v>389.13247590651832</v>
      </c>
      <c r="AF193" s="5"/>
      <c r="AG193" s="3">
        <f t="shared" si="85"/>
        <v>1436371.7119434788</v>
      </c>
      <c r="AH193" s="3">
        <f t="shared" si="86"/>
        <v>677416.46256020735</v>
      </c>
      <c r="AI193" s="3">
        <f t="shared" si="87"/>
        <v>574318.67280619708</v>
      </c>
      <c r="AJ193" s="5"/>
      <c r="AK193" s="3">
        <v>27</v>
      </c>
      <c r="AL193" s="3">
        <f t="shared" si="88"/>
        <v>1333273.9221894685</v>
      </c>
      <c r="AM193" s="3">
        <f t="shared" si="89"/>
        <v>116699.77699903473</v>
      </c>
      <c r="AN193" s="5"/>
      <c r="AO193" s="3">
        <f t="shared" si="90"/>
        <v>1333273.9221894685</v>
      </c>
      <c r="AP193" s="3">
        <f t="shared" si="66"/>
        <v>110928390.32616378</v>
      </c>
      <c r="AQ193" s="3">
        <f t="shared" si="67"/>
        <v>4.9695982476978948E-5</v>
      </c>
      <c r="AR193" s="14">
        <f>'FAE(a_mean)'!AQ193</f>
        <v>4.0228140628212568E-5</v>
      </c>
      <c r="AS193" s="5"/>
      <c r="AT193" s="3">
        <f t="shared" si="91"/>
        <v>6.0447219512917391E-5</v>
      </c>
      <c r="AU193" s="5"/>
      <c r="AX193" s="23"/>
    </row>
    <row r="194" spans="1:50" s="3" customFormat="1">
      <c r="A194" s="3" t="s">
        <v>251</v>
      </c>
      <c r="B194" s="2" t="s">
        <v>216</v>
      </c>
      <c r="C194" s="2" t="s">
        <v>218</v>
      </c>
      <c r="D194" s="2">
        <v>8</v>
      </c>
      <c r="E194" s="5"/>
      <c r="F194" s="2">
        <v>777000</v>
      </c>
      <c r="G194" s="2">
        <v>466000</v>
      </c>
      <c r="H194" s="2">
        <v>4790000</v>
      </c>
      <c r="I194" s="5"/>
      <c r="J194" s="2">
        <v>25.300000000000004</v>
      </c>
      <c r="K194" s="2">
        <v>83.2</v>
      </c>
      <c r="L194" s="24">
        <v>19.899999999999999</v>
      </c>
      <c r="M194" s="5"/>
      <c r="N194" s="3">
        <f t="shared" si="71"/>
        <v>1.6673819742489271</v>
      </c>
      <c r="O194" s="5"/>
      <c r="P194" s="3">
        <f t="shared" si="72"/>
        <v>1.2713567839195983</v>
      </c>
      <c r="Q194" s="3">
        <f t="shared" si="73"/>
        <v>1.3482370664459056</v>
      </c>
      <c r="R194" s="5"/>
      <c r="S194" s="22">
        <f t="shared" si="74"/>
        <v>1235.1023062914137</v>
      </c>
      <c r="T194" s="22">
        <f t="shared" si="75"/>
        <v>385.23712608223769</v>
      </c>
      <c r="U194" s="3">
        <f t="shared" si="76"/>
        <v>737.65660141563228</v>
      </c>
      <c r="V194" s="3">
        <f t="shared" si="77"/>
        <v>882.68283095801917</v>
      </c>
      <c r="W194" s="3">
        <f t="shared" si="78"/>
        <v>411.70076876380455</v>
      </c>
      <c r="X194" s="3">
        <f t="shared" si="79"/>
        <v>497.44570487578142</v>
      </c>
      <c r="Y194" s="5"/>
      <c r="Z194" s="3">
        <f t="shared" si="80"/>
        <v>175.08109599441173</v>
      </c>
      <c r="AA194" s="3">
        <f t="shared" si="81"/>
        <v>699955.3771714085</v>
      </c>
      <c r="AB194" s="5"/>
      <c r="AC194" s="3">
        <f t="shared" si="82"/>
        <v>-0.62808117464786639</v>
      </c>
      <c r="AD194" s="3">
        <f t="shared" si="83"/>
        <v>0.36467519941087279</v>
      </c>
      <c r="AE194" s="3">
        <f t="shared" si="84"/>
        <v>269.00506821799246</v>
      </c>
      <c r="AF194" s="5"/>
      <c r="AG194" s="3">
        <f t="shared" si="85"/>
        <v>1752947.636073079</v>
      </c>
      <c r="AH194" s="3">
        <f t="shared" si="86"/>
        <v>651611.10168630199</v>
      </c>
      <c r="AI194" s="3">
        <f t="shared" si="87"/>
        <v>565559.70712316991</v>
      </c>
      <c r="AJ194" s="5"/>
      <c r="AK194" s="3">
        <v>28</v>
      </c>
      <c r="AL194" s="3">
        <f t="shared" si="88"/>
        <v>1666896.2415099468</v>
      </c>
      <c r="AM194" s="3">
        <f t="shared" si="89"/>
        <v>737873.99595184647</v>
      </c>
      <c r="AN194" s="5"/>
      <c r="AO194" s="3">
        <f t="shared" si="90"/>
        <v>1666896.2415099468</v>
      </c>
      <c r="AP194" s="3">
        <f t="shared" si="66"/>
        <v>138685767.29362759</v>
      </c>
      <c r="AQ194" s="3">
        <f t="shared" si="67"/>
        <v>6.2131303275613355E-5</v>
      </c>
      <c r="AR194" s="14">
        <f>'FAE(a_mean)'!AQ194</f>
        <v>4.0228140628212568E-5</v>
      </c>
      <c r="AS194" s="5"/>
      <c r="AT194" s="3">
        <f t="shared" si="91"/>
        <v>6.0447219512917391E-5</v>
      </c>
      <c r="AU194" s="5"/>
      <c r="AX194" s="23"/>
    </row>
    <row r="195" spans="1:50" s="3" customFormat="1">
      <c r="A195" s="3" t="s">
        <v>252</v>
      </c>
      <c r="B195" s="2" t="s">
        <v>216</v>
      </c>
      <c r="C195" s="2" t="s">
        <v>218</v>
      </c>
      <c r="D195" s="2">
        <v>9</v>
      </c>
      <c r="E195" s="5"/>
      <c r="F195" s="2">
        <v>969000</v>
      </c>
      <c r="G195" s="2">
        <v>466000</v>
      </c>
      <c r="H195" s="2">
        <v>4790000</v>
      </c>
      <c r="I195" s="5"/>
      <c r="J195" s="2">
        <v>29.3</v>
      </c>
      <c r="K195" s="2">
        <v>83.2</v>
      </c>
      <c r="L195" s="24">
        <v>19.899999999999999</v>
      </c>
      <c r="M195" s="5"/>
      <c r="N195" s="3">
        <f t="shared" si="71"/>
        <v>2.0793991416309012</v>
      </c>
      <c r="O195" s="5"/>
      <c r="P195" s="3">
        <f t="shared" si="72"/>
        <v>1.4723618090452262</v>
      </c>
      <c r="Q195" s="3">
        <f t="shared" si="73"/>
        <v>1.5576655672335826</v>
      </c>
      <c r="R195" s="5"/>
      <c r="S195" s="22">
        <f t="shared" si="74"/>
        <v>1235.1023062914137</v>
      </c>
      <c r="T195" s="22">
        <f t="shared" si="75"/>
        <v>385.23712608223769</v>
      </c>
      <c r="U195" s="3">
        <f t="shared" si="76"/>
        <v>679.58567637413603</v>
      </c>
      <c r="V195" s="3">
        <f t="shared" si="77"/>
        <v>940.75375599951531</v>
      </c>
      <c r="W195" s="3">
        <f t="shared" si="78"/>
        <v>411.70076876380455</v>
      </c>
      <c r="X195" s="3">
        <f t="shared" si="79"/>
        <v>555.51662991727767</v>
      </c>
      <c r="Y195" s="5"/>
      <c r="Z195" s="3">
        <f t="shared" si="80"/>
        <v>175.08109599441173</v>
      </c>
      <c r="AA195" s="3">
        <f t="shared" si="81"/>
        <v>699955.3771714085</v>
      </c>
      <c r="AB195" s="5"/>
      <c r="AC195" s="3">
        <f t="shared" si="82"/>
        <v>-0.71078318810059271</v>
      </c>
      <c r="AD195" s="3">
        <f t="shared" si="83"/>
        <v>0.22768223198318621</v>
      </c>
      <c r="AE195" s="3">
        <f t="shared" si="84"/>
        <v>154.72958362066655</v>
      </c>
      <c r="AF195" s="5"/>
      <c r="AG195" s="3">
        <f t="shared" si="85"/>
        <v>2089887.1129833169</v>
      </c>
      <c r="AH195" s="3">
        <f t="shared" si="86"/>
        <v>619368.99950268632</v>
      </c>
      <c r="AI195" s="3">
        <f t="shared" si="87"/>
        <v>544875.00835356046</v>
      </c>
      <c r="AJ195" s="5"/>
      <c r="AK195" s="3">
        <v>29</v>
      </c>
      <c r="AL195" s="3">
        <f t="shared" si="88"/>
        <v>2015393.121834191</v>
      </c>
      <c r="AM195" s="3">
        <f t="shared" si="89"/>
        <v>1328788.1449881133</v>
      </c>
      <c r="AN195" s="5"/>
      <c r="AO195" s="3">
        <f t="shared" si="90"/>
        <v>2015393.121834191</v>
      </c>
      <c r="AP195" s="3">
        <f t="shared" ref="AP195:AP258" si="92">AO195*K195</f>
        <v>167680707.73660469</v>
      </c>
      <c r="AQ195" s="3">
        <f t="shared" ref="AQ195:AQ258" si="93">AP195/(G195*H195)</f>
        <v>7.5121053220947019E-5</v>
      </c>
      <c r="AR195" s="14">
        <f>'FAE(a_mean)'!AQ195</f>
        <v>4.0228140628212568E-5</v>
      </c>
      <c r="AS195" s="5"/>
      <c r="AT195" s="3">
        <f t="shared" si="91"/>
        <v>6.0447219512917391E-5</v>
      </c>
      <c r="AU195" s="5"/>
      <c r="AX195" s="23"/>
    </row>
    <row r="196" spans="1:50" s="3" customFormat="1">
      <c r="A196" s="3" t="s">
        <v>253</v>
      </c>
      <c r="B196" s="2" t="s">
        <v>216</v>
      </c>
      <c r="C196" s="2" t="s">
        <v>218</v>
      </c>
      <c r="D196" s="2">
        <v>10</v>
      </c>
      <c r="E196" s="5"/>
      <c r="F196" s="2">
        <v>1200000</v>
      </c>
      <c r="G196" s="2">
        <v>466000</v>
      </c>
      <c r="H196" s="2">
        <v>4790000</v>
      </c>
      <c r="I196" s="5"/>
      <c r="J196" s="2">
        <v>31.7</v>
      </c>
      <c r="K196" s="2">
        <v>83.2</v>
      </c>
      <c r="L196" s="24">
        <v>19.899999999999999</v>
      </c>
      <c r="M196" s="5"/>
      <c r="N196" s="3">
        <f t="shared" si="71"/>
        <v>2.5751072961373391</v>
      </c>
      <c r="O196" s="5"/>
      <c r="P196" s="3">
        <f t="shared" si="72"/>
        <v>1.5929648241206031</v>
      </c>
      <c r="Q196" s="3">
        <f t="shared" si="73"/>
        <v>1.7769526198256691</v>
      </c>
      <c r="R196" s="5"/>
      <c r="S196" s="22">
        <f t="shared" si="74"/>
        <v>1235.1023062914137</v>
      </c>
      <c r="T196" s="22">
        <f t="shared" si="75"/>
        <v>385.23712608223769</v>
      </c>
      <c r="U196" s="3">
        <f t="shared" si="76"/>
        <v>616.90686381748105</v>
      </c>
      <c r="V196" s="3">
        <f t="shared" si="77"/>
        <v>1003.4325685561703</v>
      </c>
      <c r="W196" s="3">
        <f t="shared" si="78"/>
        <v>411.70076876380455</v>
      </c>
      <c r="X196" s="3">
        <f t="shared" si="79"/>
        <v>618.19544247393264</v>
      </c>
      <c r="Y196" s="5"/>
      <c r="Z196" s="3">
        <f t="shared" si="80"/>
        <v>175.08109599441173</v>
      </c>
      <c r="AA196" s="3">
        <f t="shared" si="81"/>
        <v>699955.3771714085</v>
      </c>
      <c r="AB196" s="5"/>
      <c r="AC196" s="3">
        <f t="shared" si="82"/>
        <v>-0.7893057725552326</v>
      </c>
      <c r="AD196" s="3">
        <f t="shared" si="83"/>
        <v>5.0877078270903965E-2</v>
      </c>
      <c r="AE196" s="3">
        <f t="shared" si="84"/>
        <v>31.386418796299875</v>
      </c>
      <c r="AF196" s="5"/>
      <c r="AG196" s="3">
        <f t="shared" si="85"/>
        <v>2497531.8573213089</v>
      </c>
      <c r="AH196" s="3">
        <f t="shared" si="86"/>
        <v>578433.50461654749</v>
      </c>
      <c r="AI196" s="3">
        <f t="shared" si="87"/>
        <v>507304.21011681453</v>
      </c>
      <c r="AJ196" s="5"/>
      <c r="AK196" s="3">
        <v>30</v>
      </c>
      <c r="AL196" s="3">
        <f t="shared" si="88"/>
        <v>2426402.5628215759</v>
      </c>
      <c r="AM196" s="3">
        <f t="shared" si="89"/>
        <v>1966590.9207843158</v>
      </c>
      <c r="AN196" s="5"/>
      <c r="AO196" s="3">
        <f t="shared" si="90"/>
        <v>2426402.5628215759</v>
      </c>
      <c r="AP196" s="3">
        <f t="shared" si="92"/>
        <v>201876693.22675511</v>
      </c>
      <c r="AQ196" s="3">
        <f t="shared" si="93"/>
        <v>9.0440874329905427E-5</v>
      </c>
      <c r="AR196" s="14">
        <f>'FAE(a_mean)'!AQ196</f>
        <v>4.0228140628212568E-5</v>
      </c>
      <c r="AS196" s="5"/>
      <c r="AT196" s="3">
        <f t="shared" si="91"/>
        <v>6.0447219512917391E-5</v>
      </c>
      <c r="AU196" s="5"/>
      <c r="AX196" s="23"/>
    </row>
    <row r="197" spans="1:50" s="3" customFormat="1">
      <c r="A197" s="3" t="s">
        <v>254</v>
      </c>
      <c r="B197" s="2" t="s">
        <v>216</v>
      </c>
      <c r="C197" s="2" t="s">
        <v>218</v>
      </c>
      <c r="D197" s="2">
        <v>11</v>
      </c>
      <c r="E197" s="5"/>
      <c r="F197" s="2">
        <v>1440000</v>
      </c>
      <c r="G197" s="2">
        <v>466000</v>
      </c>
      <c r="H197" s="2">
        <v>4790000</v>
      </c>
      <c r="I197" s="5"/>
      <c r="J197" s="2">
        <v>35.700000000000003</v>
      </c>
      <c r="K197" s="2">
        <v>83.2</v>
      </c>
      <c r="L197" s="24">
        <v>19.899999999999999</v>
      </c>
      <c r="M197" s="5"/>
      <c r="N197" s="3">
        <f t="shared" si="71"/>
        <v>3.0901287553648067</v>
      </c>
      <c r="O197" s="5"/>
      <c r="P197" s="3">
        <f t="shared" si="72"/>
        <v>1.7939698492462315</v>
      </c>
      <c r="Q197" s="3">
        <f t="shared" si="73"/>
        <v>2.0146572087189973</v>
      </c>
      <c r="R197" s="5"/>
      <c r="S197" s="22">
        <f t="shared" si="74"/>
        <v>1235.1023062914137</v>
      </c>
      <c r="T197" s="22">
        <f t="shared" si="75"/>
        <v>385.23712608223769</v>
      </c>
      <c r="U197" s="3">
        <f t="shared" si="76"/>
        <v>557.90312871169328</v>
      </c>
      <c r="V197" s="3">
        <f t="shared" si="77"/>
        <v>1062.4363036619582</v>
      </c>
      <c r="W197" s="3">
        <f t="shared" si="78"/>
        <v>411.70076876380455</v>
      </c>
      <c r="X197" s="3">
        <f t="shared" si="79"/>
        <v>677.19917757972041</v>
      </c>
      <c r="Y197" s="5"/>
      <c r="Z197" s="3">
        <f t="shared" si="80"/>
        <v>175.08109599441173</v>
      </c>
      <c r="AA197" s="3">
        <f t="shared" si="81"/>
        <v>699955.3771714085</v>
      </c>
      <c r="AB197" s="5"/>
      <c r="AC197" s="3">
        <f t="shared" si="82"/>
        <v>-0.85475829502299627</v>
      </c>
      <c r="AD197" s="3">
        <f t="shared" si="83"/>
        <v>-0.1518627546625633</v>
      </c>
      <c r="AE197" s="3">
        <f t="shared" si="84"/>
        <v>-84.724705961020348</v>
      </c>
      <c r="AF197" s="5"/>
      <c r="AG197" s="3">
        <f t="shared" si="85"/>
        <v>2930155.2677043816</v>
      </c>
      <c r="AH197" s="3">
        <f t="shared" si="86"/>
        <v>536371.40185111656</v>
      </c>
      <c r="AI197" s="3">
        <f t="shared" si="87"/>
        <v>454050.23632088979</v>
      </c>
      <c r="AJ197" s="5"/>
      <c r="AK197" s="3">
        <v>31</v>
      </c>
      <c r="AL197" s="3">
        <f t="shared" si="88"/>
        <v>2847834.1021741545</v>
      </c>
      <c r="AM197" s="3">
        <f t="shared" si="89"/>
        <v>2566997.0947015276</v>
      </c>
      <c r="AN197" s="5"/>
      <c r="AO197" s="3">
        <f t="shared" si="90"/>
        <v>2847834.1021741545</v>
      </c>
      <c r="AP197" s="3">
        <f t="shared" si="92"/>
        <v>236939797.30088967</v>
      </c>
      <c r="AQ197" s="3">
        <f t="shared" si="93"/>
        <v>1.0614916506172986E-4</v>
      </c>
      <c r="AR197" s="14">
        <f>'FAE(a_mean)'!AQ197</f>
        <v>4.0228140628212568E-5</v>
      </c>
      <c r="AS197" s="5"/>
      <c r="AT197" s="3">
        <f t="shared" si="91"/>
        <v>6.0447219512917391E-5</v>
      </c>
      <c r="AU197" s="5"/>
      <c r="AX197" s="23"/>
    </row>
    <row r="198" spans="1:50" s="3" customFormat="1">
      <c r="A198" s="3" t="s">
        <v>255</v>
      </c>
      <c r="B198" s="2" t="s">
        <v>216</v>
      </c>
      <c r="C198" s="2" t="s">
        <v>218</v>
      </c>
      <c r="D198" s="2">
        <v>12</v>
      </c>
      <c r="E198" s="5"/>
      <c r="F198" s="2">
        <v>1740000.0000000002</v>
      </c>
      <c r="G198" s="2">
        <v>466000</v>
      </c>
      <c r="H198" s="2">
        <v>4790000</v>
      </c>
      <c r="I198" s="5"/>
      <c r="J198" s="2">
        <v>40.199999999999996</v>
      </c>
      <c r="K198" s="2">
        <v>83.2</v>
      </c>
      <c r="L198" s="24">
        <v>19.899999999999999</v>
      </c>
      <c r="M198" s="5"/>
      <c r="N198" s="3">
        <f t="shared" si="71"/>
        <v>3.733905579399142</v>
      </c>
      <c r="O198" s="5"/>
      <c r="P198" s="3">
        <f t="shared" si="72"/>
        <v>2.0201005025125629</v>
      </c>
      <c r="Q198" s="3">
        <f t="shared" si="73"/>
        <v>2.3046342492787955</v>
      </c>
      <c r="R198" s="5"/>
      <c r="S198" s="22">
        <f t="shared" si="74"/>
        <v>1235.1023062914137</v>
      </c>
      <c r="T198" s="22">
        <f t="shared" si="75"/>
        <v>385.23712608223769</v>
      </c>
      <c r="U198" s="3">
        <f t="shared" si="76"/>
        <v>490.69641741859243</v>
      </c>
      <c r="V198" s="3">
        <f t="shared" si="77"/>
        <v>1129.643014955059</v>
      </c>
      <c r="W198" s="3">
        <f t="shared" si="78"/>
        <v>411.70076876380455</v>
      </c>
      <c r="X198" s="3">
        <f t="shared" si="79"/>
        <v>744.40588887282127</v>
      </c>
      <c r="Y198" s="5"/>
      <c r="Z198" s="3">
        <f t="shared" si="80"/>
        <v>175.08109599441173</v>
      </c>
      <c r="AA198" s="3">
        <f t="shared" si="81"/>
        <v>699955.3771714085</v>
      </c>
      <c r="AB198" s="5"/>
      <c r="AC198" s="3">
        <f t="shared" si="82"/>
        <v>-0.92098093645668566</v>
      </c>
      <c r="AD198" s="3">
        <f t="shared" si="83"/>
        <v>-0.44218408071718185</v>
      </c>
      <c r="AE198" s="3">
        <f t="shared" si="84"/>
        <v>-216.97814424745482</v>
      </c>
      <c r="AF198" s="5"/>
      <c r="AG198" s="3">
        <f t="shared" si="85"/>
        <v>3498265.8510834537</v>
      </c>
      <c r="AH198" s="3">
        <f t="shared" si="86"/>
        <v>488507.38917291403</v>
      </c>
      <c r="AI198" s="3">
        <f t="shared" si="87"/>
        <v>362393.46845581674</v>
      </c>
      <c r="AJ198" s="5"/>
      <c r="AK198" s="3">
        <v>32</v>
      </c>
      <c r="AL198" s="3">
        <f t="shared" si="88"/>
        <v>3372151.9303663564</v>
      </c>
      <c r="AM198" s="3">
        <f t="shared" si="89"/>
        <v>3250874.5529116467</v>
      </c>
      <c r="AN198" s="5"/>
      <c r="AO198" s="3">
        <f t="shared" si="90"/>
        <v>3372151.9303663564</v>
      </c>
      <c r="AP198" s="3">
        <f t="shared" si="92"/>
        <v>280563040.60648084</v>
      </c>
      <c r="AQ198" s="3">
        <f t="shared" si="93"/>
        <v>1.2569240307797936E-4</v>
      </c>
      <c r="AR198" s="14">
        <f>'FAE(a_mean)'!AQ198</f>
        <v>4.0228140628212568E-5</v>
      </c>
      <c r="AS198" s="5"/>
      <c r="AT198" s="3">
        <f t="shared" si="91"/>
        <v>6.0447219512917391E-5</v>
      </c>
      <c r="AU198" s="5"/>
      <c r="AX198" s="23"/>
    </row>
    <row r="199" spans="1:50" s="3" customFormat="1">
      <c r="A199" s="3" t="s">
        <v>256</v>
      </c>
      <c r="B199" s="2" t="s">
        <v>216</v>
      </c>
      <c r="C199" s="2" t="s">
        <v>218</v>
      </c>
      <c r="D199" s="2">
        <v>13</v>
      </c>
      <c r="E199" s="5"/>
      <c r="F199" s="2">
        <v>2040000</v>
      </c>
      <c r="G199" s="2">
        <v>466000</v>
      </c>
      <c r="H199" s="2">
        <v>4790000</v>
      </c>
      <c r="I199" s="5"/>
      <c r="J199" s="2">
        <v>43.5</v>
      </c>
      <c r="K199" s="2">
        <v>83.2</v>
      </c>
      <c r="L199" s="24">
        <v>19.899999999999999</v>
      </c>
      <c r="M199" s="5"/>
      <c r="N199" s="3">
        <f t="shared" si="71"/>
        <v>4.377682403433476</v>
      </c>
      <c r="O199" s="5"/>
      <c r="P199" s="3">
        <f t="shared" si="72"/>
        <v>2.1859296482412063</v>
      </c>
      <c r="Q199" s="3">
        <f t="shared" si="73"/>
        <v>2.5925672732352387</v>
      </c>
      <c r="R199" s="5"/>
      <c r="S199" s="22">
        <f t="shared" si="74"/>
        <v>1235.1023062914137</v>
      </c>
      <c r="T199" s="22">
        <f t="shared" si="75"/>
        <v>385.23712608223769</v>
      </c>
      <c r="U199" s="3">
        <f t="shared" si="76"/>
        <v>429.07406319913821</v>
      </c>
      <c r="V199" s="3">
        <f t="shared" si="77"/>
        <v>1191.2653691745131</v>
      </c>
      <c r="W199" s="3">
        <f t="shared" si="78"/>
        <v>411.70076876380455</v>
      </c>
      <c r="X199" s="3">
        <f t="shared" si="79"/>
        <v>806.02824309227549</v>
      </c>
      <c r="Y199" s="5"/>
      <c r="Z199" s="3">
        <f t="shared" si="80"/>
        <v>175.08109599441173</v>
      </c>
      <c r="AA199" s="3">
        <f t="shared" si="81"/>
        <v>699955.3771714085</v>
      </c>
      <c r="AB199" s="5"/>
      <c r="AC199" s="3">
        <f t="shared" si="82"/>
        <v>-0.97513443598346083</v>
      </c>
      <c r="AD199" s="3">
        <f t="shared" si="83"/>
        <v>-0.78830760318417759</v>
      </c>
      <c r="AE199" s="3">
        <f t="shared" si="84"/>
        <v>-338.24234634900893</v>
      </c>
      <c r="AF199" s="5"/>
      <c r="AG199" s="3">
        <f t="shared" si="85"/>
        <v>4141147.0688508879</v>
      </c>
      <c r="AH199" s="3">
        <f t="shared" si="86"/>
        <v>456367.54045807524</v>
      </c>
      <c r="AI199" s="3">
        <f t="shared" si="87"/>
        <v>217379.04583370729</v>
      </c>
      <c r="AJ199" s="5"/>
      <c r="AK199" s="3">
        <v>33</v>
      </c>
      <c r="AL199" s="3">
        <f t="shared" si="88"/>
        <v>3902158.57422652</v>
      </c>
      <c r="AM199" s="3">
        <f t="shared" si="89"/>
        <v>3877927.0921846111</v>
      </c>
      <c r="AN199" s="5"/>
      <c r="AO199" s="3">
        <f t="shared" si="90"/>
        <v>3902158.57422652</v>
      </c>
      <c r="AP199" s="3">
        <f t="shared" si="92"/>
        <v>324659593.37564647</v>
      </c>
      <c r="AQ199" s="3">
        <f t="shared" si="93"/>
        <v>1.4544768400532514E-4</v>
      </c>
      <c r="AR199" s="14">
        <f>'FAE(a_mean)'!AQ199</f>
        <v>4.0228140628212568E-5</v>
      </c>
      <c r="AS199" s="5"/>
      <c r="AT199" s="3">
        <f t="shared" si="91"/>
        <v>6.0447219512917391E-5</v>
      </c>
      <c r="AU199" s="5"/>
      <c r="AX199" s="23"/>
    </row>
    <row r="200" spans="1:50" s="3" customFormat="1">
      <c r="A200" s="3" t="s">
        <v>257</v>
      </c>
      <c r="B200" s="2" t="s">
        <v>216</v>
      </c>
      <c r="C200" s="2" t="s">
        <v>218</v>
      </c>
      <c r="D200" s="2">
        <v>14</v>
      </c>
      <c r="E200" s="5"/>
      <c r="F200" s="2">
        <v>2370000</v>
      </c>
      <c r="G200" s="2">
        <v>466000</v>
      </c>
      <c r="H200" s="2">
        <v>4790000</v>
      </c>
      <c r="I200" s="5"/>
      <c r="J200" s="2">
        <v>48</v>
      </c>
      <c r="K200" s="2">
        <v>83.2</v>
      </c>
      <c r="L200" s="24">
        <v>19.899999999999999</v>
      </c>
      <c r="M200" s="5"/>
      <c r="N200" s="3">
        <f t="shared" si="71"/>
        <v>5.0858369098712446</v>
      </c>
      <c r="O200" s="5"/>
      <c r="P200" s="3">
        <f t="shared" si="72"/>
        <v>2.4120603015075379</v>
      </c>
      <c r="Q200" s="3">
        <f t="shared" si="73"/>
        <v>2.9348923978807671</v>
      </c>
      <c r="R200" s="5"/>
      <c r="S200" s="22">
        <f t="shared" si="74"/>
        <v>1235.1023062914137</v>
      </c>
      <c r="T200" s="22">
        <f t="shared" si="75"/>
        <v>385.23712608223769</v>
      </c>
      <c r="U200" s="3">
        <f t="shared" si="76"/>
        <v>366.32323767632886</v>
      </c>
      <c r="V200" s="3">
        <f t="shared" si="77"/>
        <v>1254.0161946973226</v>
      </c>
      <c r="W200" s="3">
        <f t="shared" si="78"/>
        <v>411.70076876380455</v>
      </c>
      <c r="X200" s="3">
        <f t="shared" si="79"/>
        <v>868.77906861508484</v>
      </c>
      <c r="Y200" s="5"/>
      <c r="Z200" s="3">
        <f t="shared" si="80"/>
        <v>175.08109599441173</v>
      </c>
      <c r="AA200" s="3">
        <f t="shared" si="81"/>
        <v>699955.3771714085</v>
      </c>
      <c r="AB200" s="5"/>
      <c r="AC200" s="3">
        <f t="shared" si="82"/>
        <v>-1.0248103378672613</v>
      </c>
      <c r="AD200" s="3">
        <f t="shared" si="83"/>
        <v>-1.2604366176167565</v>
      </c>
      <c r="AE200" s="3">
        <f t="shared" si="84"/>
        <v>-461.72722265117119</v>
      </c>
      <c r="AF200" s="5"/>
      <c r="AG200" s="3" t="e">
        <f t="shared" si="85"/>
        <v>#NUM!</v>
      </c>
      <c r="AH200" s="3" t="e">
        <f t="shared" si="86"/>
        <v>#NUM!</v>
      </c>
      <c r="AI200" s="3" t="e">
        <f t="shared" si="87"/>
        <v>#NUM!</v>
      </c>
      <c r="AJ200" s="5"/>
      <c r="AK200" s="3">
        <v>34</v>
      </c>
      <c r="AL200" s="3" t="e">
        <f t="shared" si="88"/>
        <v>#NUM!</v>
      </c>
      <c r="AM200" s="3">
        <f t="shared" si="89"/>
        <v>4516462.6525986632</v>
      </c>
      <c r="AN200" s="5"/>
      <c r="AO200" s="3">
        <f t="shared" si="90"/>
        <v>4516462.6525986632</v>
      </c>
      <c r="AP200" s="3">
        <f t="shared" si="92"/>
        <v>375769692.69620878</v>
      </c>
      <c r="AQ200" s="3">
        <f t="shared" si="93"/>
        <v>1.6834503780954993E-4</v>
      </c>
      <c r="AR200" s="14">
        <f>'FAE(a_mean)'!AQ200</f>
        <v>4.0228140628212568E-5</v>
      </c>
      <c r="AS200" s="5"/>
      <c r="AT200" s="3">
        <f t="shared" si="91"/>
        <v>6.0447219512917391E-5</v>
      </c>
      <c r="AU200" s="5"/>
      <c r="AX200" s="23"/>
    </row>
    <row r="201" spans="1:50" s="3" customFormat="1">
      <c r="A201" s="3" t="s">
        <v>258</v>
      </c>
      <c r="B201" s="2" t="s">
        <v>216</v>
      </c>
      <c r="C201" s="2" t="s">
        <v>218</v>
      </c>
      <c r="D201" s="2">
        <v>15</v>
      </c>
      <c r="E201" s="5"/>
      <c r="F201" s="2">
        <v>2730000</v>
      </c>
      <c r="G201" s="2">
        <v>466000</v>
      </c>
      <c r="H201" s="2">
        <v>4790000</v>
      </c>
      <c r="I201" s="5"/>
      <c r="J201" s="2">
        <v>52.400000000000006</v>
      </c>
      <c r="K201" s="2">
        <v>83.2</v>
      </c>
      <c r="L201" s="24">
        <v>19.899999999999999</v>
      </c>
      <c r="M201" s="5"/>
      <c r="N201" s="3">
        <f t="shared" si="71"/>
        <v>5.8583690987124459</v>
      </c>
      <c r="O201" s="5"/>
      <c r="P201" s="3">
        <f t="shared" si="72"/>
        <v>2.6331658291457289</v>
      </c>
      <c r="Q201" s="3">
        <f t="shared" si="73"/>
        <v>3.2960984855094564</v>
      </c>
      <c r="R201" s="5"/>
      <c r="S201" s="22">
        <f t="shared" si="74"/>
        <v>1235.1023062914137</v>
      </c>
      <c r="T201" s="22">
        <f t="shared" si="75"/>
        <v>385.23712608223769</v>
      </c>
      <c r="U201" s="3">
        <f t="shared" si="76"/>
        <v>302.671745020304</v>
      </c>
      <c r="V201" s="3">
        <f t="shared" si="77"/>
        <v>1317.6676873533474</v>
      </c>
      <c r="W201" s="3">
        <f t="shared" si="78"/>
        <v>411.70076876380455</v>
      </c>
      <c r="X201" s="3">
        <f t="shared" si="79"/>
        <v>932.4305612711097</v>
      </c>
      <c r="Y201" s="5"/>
      <c r="Z201" s="3">
        <f t="shared" si="80"/>
        <v>175.08109599441173</v>
      </c>
      <c r="AA201" s="3">
        <f t="shared" si="81"/>
        <v>699955.3771714085</v>
      </c>
      <c r="AB201" s="5"/>
      <c r="AC201" s="3">
        <f t="shared" si="82"/>
        <v>-1.0703654930376494</v>
      </c>
      <c r="AD201" s="3">
        <f t="shared" si="83"/>
        <v>-1.9393435164116803</v>
      </c>
      <c r="AE201" s="3">
        <f t="shared" si="84"/>
        <v>-586.98448630613586</v>
      </c>
      <c r="AF201" s="5"/>
      <c r="AG201" s="3" t="e">
        <f t="shared" si="85"/>
        <v>#NUM!</v>
      </c>
      <c r="AH201" s="3" t="e">
        <f t="shared" si="86"/>
        <v>#NUM!</v>
      </c>
      <c r="AI201" s="3" t="e">
        <f t="shared" si="87"/>
        <v>#NUM!</v>
      </c>
      <c r="AJ201" s="5"/>
      <c r="AK201" s="3">
        <v>35</v>
      </c>
      <c r="AL201" s="3" t="e">
        <f t="shared" si="88"/>
        <v>#NUM!</v>
      </c>
      <c r="AM201" s="3">
        <f t="shared" si="89"/>
        <v>5164163.1600530576</v>
      </c>
      <c r="AN201" s="5"/>
      <c r="AO201" s="3">
        <f t="shared" si="90"/>
        <v>5164163.1600530576</v>
      </c>
      <c r="AP201" s="3">
        <f t="shared" si="92"/>
        <v>429658374.91641438</v>
      </c>
      <c r="AQ201" s="3">
        <f t="shared" si="93"/>
        <v>1.9248719834616754E-4</v>
      </c>
      <c r="AR201" s="14">
        <f>'FAE(a_mean)'!AQ201</f>
        <v>4.0228140628212568E-5</v>
      </c>
      <c r="AS201" s="5"/>
      <c r="AT201" s="3">
        <f t="shared" si="91"/>
        <v>6.0447219512917391E-5</v>
      </c>
      <c r="AU201" s="5"/>
      <c r="AX201" s="23"/>
    </row>
    <row r="202" spans="1:50" s="3" customFormat="1">
      <c r="A202" s="3" t="s">
        <v>259</v>
      </c>
      <c r="B202" s="2" t="s">
        <v>216</v>
      </c>
      <c r="C202" s="2" t="s">
        <v>218</v>
      </c>
      <c r="D202" s="2">
        <v>16</v>
      </c>
      <c r="E202" s="5"/>
      <c r="F202" s="2">
        <v>3070000</v>
      </c>
      <c r="G202" s="2">
        <v>466000</v>
      </c>
      <c r="H202" s="2">
        <v>4790000</v>
      </c>
      <c r="I202" s="5"/>
      <c r="J202" s="2">
        <v>57.800000000000004</v>
      </c>
      <c r="K202" s="2">
        <v>83.2</v>
      </c>
      <c r="L202" s="24">
        <v>19.899999999999999</v>
      </c>
      <c r="M202" s="5"/>
      <c r="N202" s="3">
        <f t="shared" si="71"/>
        <v>6.5879828326180254</v>
      </c>
      <c r="O202" s="5"/>
      <c r="P202" s="3">
        <f t="shared" si="72"/>
        <v>2.904522613065327</v>
      </c>
      <c r="Q202" s="3">
        <f t="shared" si="73"/>
        <v>3.6196334597311717</v>
      </c>
      <c r="R202" s="5"/>
      <c r="S202" s="22">
        <f t="shared" si="74"/>
        <v>1235.1023062914137</v>
      </c>
      <c r="T202" s="22">
        <f t="shared" si="75"/>
        <v>385.23712608223769</v>
      </c>
      <c r="U202" s="3">
        <f t="shared" si="76"/>
        <v>246.31162754821946</v>
      </c>
      <c r="V202" s="3">
        <f t="shared" si="77"/>
        <v>1374.027804825432</v>
      </c>
      <c r="W202" s="3">
        <f t="shared" si="78"/>
        <v>411.70076876380455</v>
      </c>
      <c r="X202" s="3">
        <f t="shared" si="79"/>
        <v>988.79067874319423</v>
      </c>
      <c r="Y202" s="5"/>
      <c r="Z202" s="3">
        <f t="shared" si="80"/>
        <v>175.08109599441173</v>
      </c>
      <c r="AA202" s="3">
        <f t="shared" si="81"/>
        <v>699955.3771714085</v>
      </c>
      <c r="AB202" s="5"/>
      <c r="AC202" s="3">
        <f t="shared" si="82"/>
        <v>-1.1071791067851162</v>
      </c>
      <c r="AD202" s="3">
        <f t="shared" si="83"/>
        <v>-2.833375537581158</v>
      </c>
      <c r="AE202" s="3">
        <f t="shared" si="84"/>
        <v>-697.89334011692631</v>
      </c>
      <c r="AF202" s="5"/>
      <c r="AG202" s="3" t="e">
        <f t="shared" si="85"/>
        <v>#NUM!</v>
      </c>
      <c r="AH202" s="3" t="e">
        <f t="shared" si="86"/>
        <v>#NUM!</v>
      </c>
      <c r="AI202" s="3" t="e">
        <f t="shared" si="87"/>
        <v>#NUM!</v>
      </c>
      <c r="AJ202" s="5"/>
      <c r="AK202" s="3">
        <v>36</v>
      </c>
      <c r="AL202" s="3" t="e">
        <f t="shared" si="88"/>
        <v>#NUM!</v>
      </c>
      <c r="AM202" s="3">
        <f t="shared" si="89"/>
        <v>5737668.5903833397</v>
      </c>
      <c r="AN202" s="5"/>
      <c r="AO202" s="3">
        <f t="shared" si="90"/>
        <v>5737668.5903833397</v>
      </c>
      <c r="AP202" s="3">
        <f t="shared" si="92"/>
        <v>477374026.71989387</v>
      </c>
      <c r="AQ202" s="3">
        <f t="shared" si="93"/>
        <v>2.1386383771622474E-4</v>
      </c>
      <c r="AR202" s="14">
        <f>'FAE(a_mean)'!AQ202</f>
        <v>4.0228140628212568E-5</v>
      </c>
      <c r="AS202" s="5"/>
      <c r="AT202" s="3">
        <f t="shared" si="91"/>
        <v>6.0447219512917391E-5</v>
      </c>
      <c r="AU202" s="5"/>
      <c r="AX202" s="23"/>
    </row>
    <row r="203" spans="1:50" s="3" customFormat="1">
      <c r="A203" s="3" t="s">
        <v>260</v>
      </c>
      <c r="B203" s="2" t="s">
        <v>216</v>
      </c>
      <c r="C203" s="2" t="s">
        <v>218</v>
      </c>
      <c r="D203" s="2">
        <v>17</v>
      </c>
      <c r="E203" s="5"/>
      <c r="F203" s="2">
        <v>3490000</v>
      </c>
      <c r="G203" s="2">
        <v>466000</v>
      </c>
      <c r="H203" s="2">
        <v>4790000</v>
      </c>
      <c r="I203" s="5"/>
      <c r="J203" s="2">
        <v>61.900000000000006</v>
      </c>
      <c r="K203" s="2">
        <v>83.2</v>
      </c>
      <c r="L203" s="24">
        <v>19.899999999999999</v>
      </c>
      <c r="M203" s="5"/>
      <c r="N203" s="3">
        <f t="shared" si="71"/>
        <v>7.4892703862660941</v>
      </c>
      <c r="O203" s="5"/>
      <c r="P203" s="3">
        <f t="shared" si="72"/>
        <v>3.1105527638190962</v>
      </c>
      <c r="Q203" s="3">
        <f t="shared" si="73"/>
        <v>3.9959380182785038</v>
      </c>
      <c r="R203" s="5"/>
      <c r="S203" s="22">
        <f t="shared" si="74"/>
        <v>1235.1023062914137</v>
      </c>
      <c r="T203" s="22">
        <f t="shared" si="75"/>
        <v>385.23712608223769</v>
      </c>
      <c r="U203" s="3">
        <f t="shared" si="76"/>
        <v>180.84191713090559</v>
      </c>
      <c r="V203" s="3">
        <f t="shared" si="77"/>
        <v>1439.4975152427457</v>
      </c>
      <c r="W203" s="3">
        <f t="shared" si="78"/>
        <v>411.70076876380455</v>
      </c>
      <c r="X203" s="3">
        <f t="shared" si="79"/>
        <v>1054.2603891605081</v>
      </c>
      <c r="Y203" s="5"/>
      <c r="Z203" s="3">
        <f t="shared" si="80"/>
        <v>175.08109599441173</v>
      </c>
      <c r="AA203" s="3">
        <f t="shared" si="81"/>
        <v>699955.3771714085</v>
      </c>
      <c r="AB203" s="5"/>
      <c r="AC203" s="3">
        <f t="shared" si="82"/>
        <v>-1.1463237156688868</v>
      </c>
      <c r="AD203" s="3">
        <f t="shared" si="83"/>
        <v>-4.5715540730700344</v>
      </c>
      <c r="AE203" s="3">
        <f t="shared" si="84"/>
        <v>-826.72860284158514</v>
      </c>
      <c r="AF203" s="5"/>
      <c r="AG203" s="3" t="e">
        <f t="shared" si="85"/>
        <v>#NUM!</v>
      </c>
      <c r="AH203" s="3" t="e">
        <f t="shared" si="86"/>
        <v>#NUM!</v>
      </c>
      <c r="AI203" s="3" t="e">
        <f t="shared" si="87"/>
        <v>#NUM!</v>
      </c>
      <c r="AJ203" s="5"/>
      <c r="AK203" s="3">
        <v>37</v>
      </c>
      <c r="AL203" s="3" t="e">
        <f t="shared" si="88"/>
        <v>#NUM!</v>
      </c>
      <c r="AM203" s="3">
        <f t="shared" si="89"/>
        <v>6403870.7938311566</v>
      </c>
      <c r="AN203" s="5"/>
      <c r="AO203" s="3">
        <f t="shared" si="90"/>
        <v>6403870.7938311566</v>
      </c>
      <c r="AP203" s="3">
        <f t="shared" si="92"/>
        <v>532802050.04675227</v>
      </c>
      <c r="AQ203" s="3">
        <f t="shared" si="93"/>
        <v>2.3869562395134367E-4</v>
      </c>
      <c r="AR203" s="14">
        <f>'FAE(a_mean)'!AQ203</f>
        <v>4.0228140628212568E-5</v>
      </c>
      <c r="AS203" s="5"/>
      <c r="AT203" s="3">
        <f t="shared" si="91"/>
        <v>6.0447219512917391E-5</v>
      </c>
      <c r="AU203" s="5"/>
      <c r="AX203" s="23"/>
    </row>
    <row r="204" spans="1:50" s="3" customFormat="1">
      <c r="A204" s="3" t="s">
        <v>261</v>
      </c>
      <c r="B204" s="2" t="s">
        <v>216</v>
      </c>
      <c r="C204" s="2" t="s">
        <v>218</v>
      </c>
      <c r="D204" s="2">
        <v>18</v>
      </c>
      <c r="E204" s="5"/>
      <c r="F204" s="2">
        <v>3900000</v>
      </c>
      <c r="G204" s="2">
        <v>466000</v>
      </c>
      <c r="H204" s="2">
        <v>4790000</v>
      </c>
      <c r="I204" s="5"/>
      <c r="J204" s="2">
        <v>69</v>
      </c>
      <c r="K204" s="2">
        <v>83.2</v>
      </c>
      <c r="L204" s="24">
        <v>19.899999999999999</v>
      </c>
      <c r="M204" s="5"/>
      <c r="N204" s="3">
        <f t="shared" si="71"/>
        <v>8.3690987124463518</v>
      </c>
      <c r="O204" s="5"/>
      <c r="P204" s="3">
        <f t="shared" si="72"/>
        <v>3.4673366834170856</v>
      </c>
      <c r="Q204" s="3">
        <f t="shared" si="73"/>
        <v>4.3499765524732723</v>
      </c>
      <c r="R204" s="5"/>
      <c r="S204" s="22">
        <f t="shared" si="74"/>
        <v>1235.1023062914137</v>
      </c>
      <c r="T204" s="22">
        <f t="shared" si="75"/>
        <v>385.23712608223769</v>
      </c>
      <c r="U204" s="3">
        <f t="shared" si="76"/>
        <v>120.63462324245711</v>
      </c>
      <c r="V204" s="3">
        <f t="shared" si="77"/>
        <v>1499.7048091311942</v>
      </c>
      <c r="W204" s="3">
        <f t="shared" si="78"/>
        <v>411.70076876380455</v>
      </c>
      <c r="X204" s="3">
        <f t="shared" si="79"/>
        <v>1114.4676830489566</v>
      </c>
      <c r="Y204" s="5"/>
      <c r="Z204" s="3">
        <f t="shared" si="80"/>
        <v>175.08109599441173</v>
      </c>
      <c r="AA204" s="3">
        <f t="shared" si="81"/>
        <v>699955.3771714085</v>
      </c>
      <c r="AB204" s="5"/>
      <c r="AC204" s="3">
        <f t="shared" si="82"/>
        <v>-1.1793052140992715</v>
      </c>
      <c r="AD204" s="3">
        <f t="shared" si="83"/>
        <v>-7.8352975131429474</v>
      </c>
      <c r="AE204" s="3">
        <f t="shared" si="84"/>
        <v>-945.20816349056054</v>
      </c>
      <c r="AF204" s="5"/>
      <c r="AG204" s="3" t="e">
        <f t="shared" si="85"/>
        <v>#NUM!</v>
      </c>
      <c r="AH204" s="3" t="e">
        <f t="shared" si="86"/>
        <v>#NUM!</v>
      </c>
      <c r="AI204" s="3" t="e">
        <f t="shared" si="87"/>
        <v>#NUM!</v>
      </c>
      <c r="AJ204" s="5"/>
      <c r="AK204" s="3">
        <v>38</v>
      </c>
      <c r="AL204" s="3" t="e">
        <f t="shared" si="88"/>
        <v>#NUM!</v>
      </c>
      <c r="AM204" s="3">
        <f t="shared" si="89"/>
        <v>7016524.0589280389</v>
      </c>
      <c r="AN204" s="5"/>
      <c r="AO204" s="3">
        <f t="shared" si="90"/>
        <v>7016524.0589280389</v>
      </c>
      <c r="AP204" s="3">
        <f t="shared" si="92"/>
        <v>583774801.70281291</v>
      </c>
      <c r="AQ204" s="3">
        <f t="shared" si="93"/>
        <v>2.6153144592311095E-4</v>
      </c>
      <c r="AR204" s="14">
        <f>'FAE(a_mean)'!AQ204</f>
        <v>4.0228140628212568E-5</v>
      </c>
      <c r="AS204" s="5"/>
      <c r="AT204" s="3">
        <f t="shared" si="91"/>
        <v>6.0447219512917391E-5</v>
      </c>
      <c r="AU204" s="5"/>
      <c r="AX204" s="23"/>
    </row>
    <row r="205" spans="1:50" s="3" customFormat="1">
      <c r="A205" s="3" t="s">
        <v>262</v>
      </c>
      <c r="B205" s="2" t="s">
        <v>216</v>
      </c>
      <c r="C205" s="2" t="s">
        <v>218</v>
      </c>
      <c r="D205" s="2">
        <v>19</v>
      </c>
      <c r="E205" s="5"/>
      <c r="F205" s="2">
        <v>4320000</v>
      </c>
      <c r="G205" s="2">
        <v>466000</v>
      </c>
      <c r="H205" s="2">
        <v>4790000</v>
      </c>
      <c r="I205" s="5"/>
      <c r="J205" s="2">
        <v>76.100000000000009</v>
      </c>
      <c r="K205" s="2">
        <v>83.2</v>
      </c>
      <c r="L205" s="24">
        <v>19.899999999999999</v>
      </c>
      <c r="M205" s="5"/>
      <c r="N205" s="3">
        <f t="shared" si="71"/>
        <v>9.2703862660944214</v>
      </c>
      <c r="O205" s="5"/>
      <c r="P205" s="3">
        <f t="shared" si="72"/>
        <v>3.8241206030150763</v>
      </c>
      <c r="Q205" s="3">
        <f t="shared" si="73"/>
        <v>4.7003669965371273</v>
      </c>
      <c r="R205" s="5"/>
      <c r="S205" s="22">
        <f t="shared" si="74"/>
        <v>1235.1023062914137</v>
      </c>
      <c r="T205" s="22">
        <f t="shared" si="75"/>
        <v>385.23712608223769</v>
      </c>
      <c r="U205" s="3">
        <f t="shared" si="76"/>
        <v>62.158923879479516</v>
      </c>
      <c r="V205" s="3">
        <f t="shared" si="77"/>
        <v>1558.1805084941718</v>
      </c>
      <c r="W205" s="3">
        <f t="shared" si="78"/>
        <v>411.70076876380455</v>
      </c>
      <c r="X205" s="3">
        <f t="shared" si="79"/>
        <v>1172.9433824119342</v>
      </c>
      <c r="Y205" s="5"/>
      <c r="Z205" s="3">
        <f t="shared" si="80"/>
        <v>175.08109599441173</v>
      </c>
      <c r="AA205" s="3">
        <f t="shared" si="81"/>
        <v>699955.3771714085</v>
      </c>
      <c r="AB205" s="5"/>
      <c r="AC205" s="3">
        <f t="shared" si="82"/>
        <v>-1.2088982725560249</v>
      </c>
      <c r="AD205" s="3">
        <f t="shared" si="83"/>
        <v>-17.057569876487083</v>
      </c>
      <c r="AE205" s="3">
        <f t="shared" si="84"/>
        <v>-1060.2801875214634</v>
      </c>
      <c r="AF205" s="5"/>
      <c r="AG205" s="3" t="e">
        <f t="shared" si="85"/>
        <v>#NUM!</v>
      </c>
      <c r="AH205" s="3" t="e">
        <f t="shared" si="86"/>
        <v>#NUM!</v>
      </c>
      <c r="AI205" s="3" t="e">
        <f t="shared" si="87"/>
        <v>#NUM!</v>
      </c>
      <c r="AJ205" s="5"/>
      <c r="AK205" s="3">
        <v>39</v>
      </c>
      <c r="AL205" s="3" t="e">
        <f t="shared" si="88"/>
        <v>#NUM!</v>
      </c>
      <c r="AM205" s="3">
        <f t="shared" si="89"/>
        <v>7611557.0828325646</v>
      </c>
      <c r="AN205" s="5"/>
      <c r="AO205" s="3">
        <f t="shared" si="90"/>
        <v>7611557.0828325646</v>
      </c>
      <c r="AP205" s="3">
        <f t="shared" si="92"/>
        <v>633281549.29166937</v>
      </c>
      <c r="AQ205" s="3">
        <f t="shared" si="93"/>
        <v>2.8371049723210435E-4</v>
      </c>
      <c r="AR205" s="14">
        <f>'FAE(a_mean)'!AQ205</f>
        <v>4.0228140628212568E-5</v>
      </c>
      <c r="AS205" s="5"/>
      <c r="AT205" s="3">
        <f t="shared" si="91"/>
        <v>6.0447219512917391E-5</v>
      </c>
      <c r="AU205" s="5"/>
      <c r="AX205" s="23"/>
    </row>
    <row r="206" spans="1:50" s="3" customFormat="1">
      <c r="A206" s="3" t="s">
        <v>263</v>
      </c>
      <c r="B206" s="2" t="s">
        <v>216</v>
      </c>
      <c r="C206" s="2" t="s">
        <v>218</v>
      </c>
      <c r="D206" s="2">
        <v>20</v>
      </c>
      <c r="E206" s="5"/>
      <c r="F206" s="2">
        <v>4790000</v>
      </c>
      <c r="G206" s="2">
        <v>466000</v>
      </c>
      <c r="H206" s="2">
        <v>4790000</v>
      </c>
      <c r="I206" s="5"/>
      <c r="J206" s="2">
        <v>83.2</v>
      </c>
      <c r="K206" s="2">
        <v>83.2</v>
      </c>
      <c r="L206" s="24">
        <v>19.899999999999999</v>
      </c>
      <c r="M206" s="5"/>
      <c r="N206" s="3">
        <f t="shared" si="71"/>
        <v>10.278969957081545</v>
      </c>
      <c r="O206" s="5"/>
      <c r="P206" s="3">
        <f t="shared" si="72"/>
        <v>4.1809045226130657</v>
      </c>
      <c r="Q206" s="3">
        <f t="shared" si="73"/>
        <v>5.0835513834106045</v>
      </c>
      <c r="R206" s="5"/>
      <c r="S206" s="22">
        <f t="shared" si="74"/>
        <v>1235.1023062914137</v>
      </c>
      <c r="T206" s="22">
        <f t="shared" si="75"/>
        <v>385.23712608223769</v>
      </c>
      <c r="U206" s="3">
        <f t="shared" si="76"/>
        <v>0</v>
      </c>
      <c r="V206" s="3">
        <f t="shared" si="77"/>
        <v>1620.3394323736513</v>
      </c>
      <c r="W206" s="3">
        <f t="shared" si="78"/>
        <v>411.70076876380455</v>
      </c>
      <c r="X206" s="3">
        <f t="shared" si="79"/>
        <v>1235.1023062914137</v>
      </c>
      <c r="Y206" s="5"/>
      <c r="Z206" s="3">
        <f t="shared" si="80"/>
        <v>175.08109599441173</v>
      </c>
      <c r="AA206" s="3">
        <f t="shared" si="81"/>
        <v>699955.3771714085</v>
      </c>
      <c r="AB206" s="5"/>
      <c r="AC206" s="3">
        <f t="shared" si="82"/>
        <v>-1.2380133331062408</v>
      </c>
      <c r="AD206" s="3" t="e">
        <f t="shared" si="83"/>
        <v>#DIV/0!</v>
      </c>
      <c r="AE206" s="3">
        <f t="shared" si="84"/>
        <v>-1182.6002839087694</v>
      </c>
      <c r="AF206" s="5"/>
      <c r="AG206" s="3" t="e">
        <f t="shared" si="85"/>
        <v>#NUM!</v>
      </c>
      <c r="AH206" s="3" t="e">
        <f t="shared" si="86"/>
        <v>#DIV/0!</v>
      </c>
      <c r="AI206" s="3" t="e">
        <f t="shared" si="87"/>
        <v>#NUM!</v>
      </c>
      <c r="AJ206" s="5"/>
      <c r="AK206" s="3">
        <v>40</v>
      </c>
      <c r="AL206" s="3" t="e">
        <f t="shared" si="88"/>
        <v>#NUM!</v>
      </c>
      <c r="AM206" s="3">
        <f t="shared" si="89"/>
        <v>8244069.6109695956</v>
      </c>
      <c r="AN206" s="5"/>
      <c r="AO206" s="3">
        <f t="shared" si="90"/>
        <v>8244069.6109695956</v>
      </c>
      <c r="AP206" s="3">
        <f t="shared" si="92"/>
        <v>685906591.6326704</v>
      </c>
      <c r="AQ206" s="3">
        <f t="shared" si="93"/>
        <v>3.0728654637821571E-4</v>
      </c>
      <c r="AR206" s="14">
        <f>'FAE(a_mean)'!AQ206</f>
        <v>4.0228140628212568E-5</v>
      </c>
      <c r="AS206" s="5"/>
      <c r="AT206" s="3">
        <f t="shared" si="91"/>
        <v>6.0447219512917391E-5</v>
      </c>
      <c r="AU206" s="5"/>
      <c r="AX206" s="23"/>
    </row>
    <row r="207" spans="1:50">
      <c r="A207" s="7" t="s">
        <v>264</v>
      </c>
      <c r="B207" s="8" t="s">
        <v>216</v>
      </c>
      <c r="C207" s="8" t="s">
        <v>219</v>
      </c>
      <c r="D207" s="8">
        <v>1</v>
      </c>
      <c r="F207" s="8">
        <v>12000</v>
      </c>
      <c r="G207" s="8">
        <v>551000</v>
      </c>
      <c r="H207" s="8">
        <v>4830000</v>
      </c>
      <c r="J207" s="1">
        <v>9.99</v>
      </c>
      <c r="K207" s="1">
        <v>75.400000000000006</v>
      </c>
      <c r="L207" s="19">
        <v>24.1</v>
      </c>
      <c r="N207" s="7">
        <f t="shared" si="71"/>
        <v>2.1778584392014518E-2</v>
      </c>
      <c r="P207" s="7">
        <f t="shared" si="72"/>
        <v>0.41452282157676346</v>
      </c>
      <c r="Q207" s="7">
        <f t="shared" si="73"/>
        <v>0.31917669088867207</v>
      </c>
      <c r="S207" s="12">
        <f t="shared" si="74"/>
        <v>1240.2485881909136</v>
      </c>
      <c r="T207" s="12">
        <f t="shared" si="75"/>
        <v>418.90059322752148</v>
      </c>
      <c r="U207" s="7">
        <f t="shared" si="76"/>
        <v>1178.4290439435204</v>
      </c>
      <c r="V207" s="7">
        <f t="shared" si="77"/>
        <v>480.72013747491474</v>
      </c>
      <c r="W207" s="7">
        <f t="shared" si="78"/>
        <v>413.41619606363781</v>
      </c>
      <c r="X207" s="7">
        <f t="shared" si="79"/>
        <v>61.819544247393267</v>
      </c>
      <c r="Z207" s="7">
        <f t="shared" si="80"/>
        <v>0</v>
      </c>
      <c r="AA207" s="7">
        <f t="shared" si="81"/>
        <v>679124.64709758596</v>
      </c>
      <c r="AC207" s="7">
        <f t="shared" si="82"/>
        <v>0.59620275333993</v>
      </c>
      <c r="AD207" s="7">
        <f t="shared" si="83"/>
        <v>0.94485032204377195</v>
      </c>
      <c r="AE207" s="7">
        <f t="shared" si="84"/>
        <v>1113.4390616757694</v>
      </c>
      <c r="AG207" s="7">
        <f t="shared" si="85"/>
        <v>215385.31748796269</v>
      </c>
      <c r="AH207" s="7">
        <f t="shared" si="86"/>
        <v>463350.66416912916</v>
      </c>
      <c r="AI207" s="7">
        <f t="shared" si="87"/>
        <v>319106.39078460052</v>
      </c>
      <c r="AK207" s="7">
        <v>41</v>
      </c>
      <c r="AL207" s="7">
        <f t="shared" si="88"/>
        <v>71141.044103434047</v>
      </c>
      <c r="AM207" s="7">
        <f t="shared" si="89"/>
        <v>-3634873.9256522194</v>
      </c>
      <c r="AO207" s="7">
        <f t="shared" si="90"/>
        <v>71141.044103434047</v>
      </c>
      <c r="AP207" s="7">
        <f t="shared" si="92"/>
        <v>5364034.7253989279</v>
      </c>
      <c r="AQ207" s="7">
        <f t="shared" si="93"/>
        <v>2.0155466347273459E-6</v>
      </c>
      <c r="AR207" s="15">
        <f>'FAE(a_mean)'!AQ207</f>
        <v>3.8415301339757723E-5</v>
      </c>
      <c r="AT207" s="7">
        <f t="shared" si="91"/>
        <v>5.7597675756575816E-5</v>
      </c>
      <c r="AX207" s="21"/>
    </row>
    <row r="208" spans="1:50">
      <c r="A208" s="7" t="s">
        <v>265</v>
      </c>
      <c r="B208" s="8" t="s">
        <v>216</v>
      </c>
      <c r="C208" s="8" t="s">
        <v>219</v>
      </c>
      <c r="D208" s="8">
        <v>2</v>
      </c>
      <c r="F208" s="8">
        <v>48400</v>
      </c>
      <c r="G208" s="8">
        <v>551000</v>
      </c>
      <c r="H208" s="8">
        <v>4830000</v>
      </c>
      <c r="J208" s="1">
        <v>12.9</v>
      </c>
      <c r="K208" s="1">
        <v>75.400000000000006</v>
      </c>
      <c r="L208" s="19">
        <v>24.1</v>
      </c>
      <c r="N208" s="7">
        <f t="shared" si="71"/>
        <v>8.784029038112523E-2</v>
      </c>
      <c r="P208" s="7">
        <f t="shared" si="72"/>
        <v>0.53526970954356845</v>
      </c>
      <c r="Q208" s="7">
        <f t="shared" si="73"/>
        <v>0.42806765954386344</v>
      </c>
      <c r="S208" s="12">
        <f t="shared" si="74"/>
        <v>1240.2485881909136</v>
      </c>
      <c r="T208" s="12">
        <f t="shared" si="75"/>
        <v>418.90059322752148</v>
      </c>
      <c r="U208" s="7">
        <f t="shared" si="76"/>
        <v>1116.0954056346316</v>
      </c>
      <c r="V208" s="7">
        <f t="shared" si="77"/>
        <v>543.05377578380353</v>
      </c>
      <c r="W208" s="7">
        <f t="shared" si="78"/>
        <v>413.41619606363781</v>
      </c>
      <c r="X208" s="7">
        <f t="shared" si="79"/>
        <v>124.15318255628206</v>
      </c>
      <c r="Z208" s="7">
        <f t="shared" si="80"/>
        <v>0</v>
      </c>
      <c r="AA208" s="7">
        <f t="shared" si="81"/>
        <v>679124.64709758596</v>
      </c>
      <c r="AC208" s="7">
        <f t="shared" si="82"/>
        <v>0.29744003220436971</v>
      </c>
      <c r="AD208" s="7">
        <f t="shared" si="83"/>
        <v>0.88555003424919299</v>
      </c>
      <c r="AE208" s="7">
        <f t="shared" si="84"/>
        <v>988.35832468511489</v>
      </c>
      <c r="AG208" s="7">
        <f t="shared" si="85"/>
        <v>374174.42010329617</v>
      </c>
      <c r="AH208" s="7">
        <f t="shared" si="86"/>
        <v>601807.10975747439</v>
      </c>
      <c r="AI208" s="7">
        <f t="shared" si="87"/>
        <v>428692.28402553173</v>
      </c>
      <c r="AK208" s="7">
        <v>42</v>
      </c>
      <c r="AL208" s="7">
        <f t="shared" si="88"/>
        <v>201059.59437135351</v>
      </c>
      <c r="AM208" s="7">
        <f t="shared" si="89"/>
        <v>-2985391.2704090578</v>
      </c>
      <c r="AO208" s="7">
        <f t="shared" si="90"/>
        <v>201059.59437135351</v>
      </c>
      <c r="AP208" s="7">
        <f t="shared" si="92"/>
        <v>15159893.415600056</v>
      </c>
      <c r="AQ208" s="7">
        <f t="shared" si="93"/>
        <v>5.6963598710419434E-6</v>
      </c>
      <c r="AR208" s="15">
        <f>'FAE(a_mean)'!AQ208</f>
        <v>3.8415301339757723E-5</v>
      </c>
      <c r="AT208" s="7">
        <f t="shared" si="91"/>
        <v>5.7597675756575816E-5</v>
      </c>
      <c r="AX208" s="21"/>
    </row>
    <row r="209" spans="1:50">
      <c r="A209" s="7" t="s">
        <v>266</v>
      </c>
      <c r="B209" s="8" t="s">
        <v>216</v>
      </c>
      <c r="C209" s="8" t="s">
        <v>219</v>
      </c>
      <c r="D209" s="8">
        <v>3</v>
      </c>
      <c r="F209" s="8">
        <v>109000.00000000001</v>
      </c>
      <c r="G209" s="8">
        <v>551000</v>
      </c>
      <c r="H209" s="8">
        <v>4830000</v>
      </c>
      <c r="J209" s="1">
        <v>15.700000000000001</v>
      </c>
      <c r="K209" s="1">
        <v>75.400000000000006</v>
      </c>
      <c r="L209" s="19">
        <v>24.1</v>
      </c>
      <c r="N209" s="7">
        <f t="shared" si="71"/>
        <v>0.19782214156079858</v>
      </c>
      <c r="P209" s="7">
        <f t="shared" si="72"/>
        <v>0.65145228215767637</v>
      </c>
      <c r="Q209" s="7">
        <f t="shared" si="73"/>
        <v>0.54147925471630276</v>
      </c>
      <c r="S209" s="12">
        <f t="shared" si="74"/>
        <v>1240.2485881909136</v>
      </c>
      <c r="T209" s="12">
        <f t="shared" si="75"/>
        <v>418.90059322752148</v>
      </c>
      <c r="U209" s="7">
        <f t="shared" si="76"/>
        <v>1053.9333290300538</v>
      </c>
      <c r="V209" s="7">
        <f t="shared" si="77"/>
        <v>605.21585238838134</v>
      </c>
      <c r="W209" s="7">
        <f t="shared" si="78"/>
        <v>413.41619606363781</v>
      </c>
      <c r="X209" s="7">
        <f t="shared" si="79"/>
        <v>186.3152591608598</v>
      </c>
      <c r="Z209" s="7">
        <f t="shared" si="80"/>
        <v>0</v>
      </c>
      <c r="AA209" s="7">
        <f t="shared" si="81"/>
        <v>679124.64709758596</v>
      </c>
      <c r="AC209" s="7">
        <f t="shared" si="82"/>
        <v>6.0787331995887477E-2</v>
      </c>
      <c r="AD209" s="7">
        <f t="shared" si="83"/>
        <v>0.81942740141862935</v>
      </c>
      <c r="AE209" s="7">
        <f t="shared" si="84"/>
        <v>863.6218490755823</v>
      </c>
      <c r="AG209" s="7">
        <f t="shared" si="85"/>
        <v>553081.76382749097</v>
      </c>
      <c r="AH209" s="7">
        <f t="shared" si="86"/>
        <v>678000.68371907948</v>
      </c>
      <c r="AI209" s="7">
        <f t="shared" si="87"/>
        <v>499486.6790841539</v>
      </c>
      <c r="AK209" s="7">
        <v>43</v>
      </c>
      <c r="AL209" s="7">
        <f t="shared" si="88"/>
        <v>374567.7591925654</v>
      </c>
      <c r="AM209" s="7">
        <f t="shared" si="89"/>
        <v>-2337696.1949426741</v>
      </c>
      <c r="AO209" s="7">
        <f t="shared" si="90"/>
        <v>374567.7591925654</v>
      </c>
      <c r="AP209" s="7">
        <f t="shared" si="92"/>
        <v>28242409.043119434</v>
      </c>
      <c r="AQ209" s="7">
        <f t="shared" si="93"/>
        <v>1.0612140938222406E-5</v>
      </c>
      <c r="AR209" s="15">
        <f>'FAE(a_mean)'!AQ209</f>
        <v>3.8415301339757723E-5</v>
      </c>
      <c r="AT209" s="7">
        <f t="shared" si="91"/>
        <v>5.7597675756575816E-5</v>
      </c>
      <c r="AX209" s="21"/>
    </row>
    <row r="210" spans="1:50">
      <c r="A210" s="7" t="s">
        <v>267</v>
      </c>
      <c r="B210" s="8" t="s">
        <v>216</v>
      </c>
      <c r="C210" s="8" t="s">
        <v>219</v>
      </c>
      <c r="D210" s="8">
        <v>4</v>
      </c>
      <c r="F210" s="8">
        <v>192000</v>
      </c>
      <c r="G210" s="8">
        <v>551000</v>
      </c>
      <c r="H210" s="8">
        <v>4830000</v>
      </c>
      <c r="J210" s="1">
        <v>18.3</v>
      </c>
      <c r="K210" s="1">
        <v>75.400000000000006</v>
      </c>
      <c r="L210" s="19">
        <v>24.1</v>
      </c>
      <c r="N210" s="7">
        <f t="shared" si="71"/>
        <v>0.34845735027223229</v>
      </c>
      <c r="P210" s="7">
        <f t="shared" si="72"/>
        <v>0.75933609958506221</v>
      </c>
      <c r="Q210" s="7">
        <f t="shared" si="73"/>
        <v>0.65626847856983095</v>
      </c>
      <c r="S210" s="12">
        <f t="shared" si="74"/>
        <v>1240.2485881909136</v>
      </c>
      <c r="T210" s="12">
        <f t="shared" si="75"/>
        <v>418.90059322752148</v>
      </c>
      <c r="U210" s="7">
        <f t="shared" si="76"/>
        <v>992.97041120134054</v>
      </c>
      <c r="V210" s="7">
        <f t="shared" si="77"/>
        <v>666.17877021709455</v>
      </c>
      <c r="W210" s="7">
        <f t="shared" si="78"/>
        <v>413.41619606363781</v>
      </c>
      <c r="X210" s="7">
        <f t="shared" si="79"/>
        <v>247.27817698957307</v>
      </c>
      <c r="Z210" s="7">
        <f t="shared" si="80"/>
        <v>0</v>
      </c>
      <c r="AA210" s="7">
        <f t="shared" si="81"/>
        <v>679124.64709758596</v>
      </c>
      <c r="AC210" s="7">
        <f t="shared" si="82"/>
        <v>-0.12840509317865215</v>
      </c>
      <c r="AD210" s="7">
        <f t="shared" si="83"/>
        <v>0.74653951084711734</v>
      </c>
      <c r="AE210" s="7">
        <f t="shared" si="84"/>
        <v>741.29164506390975</v>
      </c>
      <c r="AG210" s="7">
        <f t="shared" si="85"/>
        <v>754253.42456207983</v>
      </c>
      <c r="AH210" s="7">
        <f t="shared" si="86"/>
        <v>717752.19728348858</v>
      </c>
      <c r="AI210" s="7">
        <f t="shared" si="87"/>
        <v>546258.40401255561</v>
      </c>
      <c r="AK210" s="7">
        <v>44</v>
      </c>
      <c r="AL210" s="7">
        <f t="shared" si="88"/>
        <v>582759.63129114686</v>
      </c>
      <c r="AM210" s="7">
        <f t="shared" si="89"/>
        <v>-1702495.7026088724</v>
      </c>
      <c r="AO210" s="7">
        <f t="shared" si="90"/>
        <v>582759.63129114686</v>
      </c>
      <c r="AP210" s="7">
        <f t="shared" si="92"/>
        <v>43940076.199352473</v>
      </c>
      <c r="AQ210" s="7">
        <f t="shared" si="93"/>
        <v>1.6510570353677474E-5</v>
      </c>
      <c r="AR210" s="15">
        <f>'FAE(a_mean)'!AQ210</f>
        <v>3.8415301339757723E-5</v>
      </c>
      <c r="AT210" s="7">
        <f t="shared" si="91"/>
        <v>5.7597675756575816E-5</v>
      </c>
      <c r="AX210" s="21"/>
    </row>
    <row r="211" spans="1:50">
      <c r="A211" s="7" t="s">
        <v>268</v>
      </c>
      <c r="B211" s="8" t="s">
        <v>216</v>
      </c>
      <c r="C211" s="8" t="s">
        <v>219</v>
      </c>
      <c r="D211" s="8">
        <v>5</v>
      </c>
      <c r="F211" s="8">
        <v>298000</v>
      </c>
      <c r="G211" s="8">
        <v>551000</v>
      </c>
      <c r="H211" s="8">
        <v>4830000</v>
      </c>
      <c r="J211" s="1">
        <v>20.6</v>
      </c>
      <c r="K211" s="1">
        <v>75.400000000000006</v>
      </c>
      <c r="L211" s="19">
        <v>24.1</v>
      </c>
      <c r="N211" s="7">
        <f t="shared" si="71"/>
        <v>0.54083484573502727</v>
      </c>
      <c r="P211" s="7">
        <f t="shared" si="72"/>
        <v>0.85477178423236511</v>
      </c>
      <c r="Q211" s="7">
        <f t="shared" si="73"/>
        <v>0.77281864858593807</v>
      </c>
      <c r="S211" s="12">
        <f t="shared" si="74"/>
        <v>1240.2485881909136</v>
      </c>
      <c r="T211" s="12">
        <f t="shared" si="75"/>
        <v>418.90059322752148</v>
      </c>
      <c r="U211" s="7">
        <f t="shared" si="76"/>
        <v>932.18291564896003</v>
      </c>
      <c r="V211" s="7">
        <f t="shared" si="77"/>
        <v>726.96626576947494</v>
      </c>
      <c r="W211" s="7">
        <f t="shared" si="78"/>
        <v>413.41619606363781</v>
      </c>
      <c r="X211" s="7">
        <f t="shared" si="79"/>
        <v>308.06567254195346</v>
      </c>
      <c r="Z211" s="7">
        <f t="shared" si="80"/>
        <v>0</v>
      </c>
      <c r="AA211" s="7">
        <f t="shared" si="81"/>
        <v>679124.64709758596</v>
      </c>
      <c r="AC211" s="7">
        <f t="shared" si="82"/>
        <v>-0.28545883449345677</v>
      </c>
      <c r="AD211" s="7">
        <f t="shared" si="83"/>
        <v>0.66436901898541212</v>
      </c>
      <c r="AE211" s="7">
        <f t="shared" si="84"/>
        <v>619.31344918466084</v>
      </c>
      <c r="AG211" s="7">
        <f t="shared" si="85"/>
        <v>983121.46427465056</v>
      </c>
      <c r="AH211" s="7">
        <f t="shared" si="86"/>
        <v>733534.23595141305</v>
      </c>
      <c r="AI211" s="7">
        <f t="shared" si="87"/>
        <v>576068.93246768147</v>
      </c>
      <c r="AK211" s="7">
        <v>45</v>
      </c>
      <c r="AL211" s="7">
        <f t="shared" si="88"/>
        <v>825656.16079091898</v>
      </c>
      <c r="AM211" s="7">
        <f t="shared" si="89"/>
        <v>-1069123.0151154811</v>
      </c>
      <c r="AO211" s="7">
        <f t="shared" si="90"/>
        <v>825656.16079091898</v>
      </c>
      <c r="AP211" s="7">
        <f t="shared" si="92"/>
        <v>62254474.523635298</v>
      </c>
      <c r="AQ211" s="7">
        <f t="shared" si="93"/>
        <v>2.3392241670005336E-5</v>
      </c>
      <c r="AR211" s="15">
        <f>'FAE(a_mean)'!AQ211</f>
        <v>3.8415301339757723E-5</v>
      </c>
      <c r="AT211" s="7">
        <f t="shared" si="91"/>
        <v>5.7597675756575816E-5</v>
      </c>
      <c r="AX211" s="21"/>
    </row>
    <row r="212" spans="1:50">
      <c r="A212" s="7" t="s">
        <v>269</v>
      </c>
      <c r="B212" s="8" t="s">
        <v>216</v>
      </c>
      <c r="C212" s="8" t="s">
        <v>219</v>
      </c>
      <c r="D212" s="8">
        <v>6</v>
      </c>
      <c r="F212" s="8">
        <v>433000</v>
      </c>
      <c r="G212" s="8">
        <v>551000</v>
      </c>
      <c r="H212" s="8">
        <v>4830000</v>
      </c>
      <c r="J212" s="1">
        <v>22.9</v>
      </c>
      <c r="K212" s="1">
        <v>75.400000000000006</v>
      </c>
      <c r="L212" s="19">
        <v>24.1</v>
      </c>
      <c r="N212" s="7">
        <f t="shared" si="71"/>
        <v>0.78584392014519056</v>
      </c>
      <c r="P212" s="7">
        <f t="shared" si="72"/>
        <v>0.95020746887966789</v>
      </c>
      <c r="Q212" s="7">
        <f t="shared" si="73"/>
        <v>0.90248922460479331</v>
      </c>
      <c r="S212" s="12">
        <f t="shared" si="74"/>
        <v>1240.2485881909136</v>
      </c>
      <c r="T212" s="12">
        <f t="shared" si="75"/>
        <v>418.90059322752148</v>
      </c>
      <c r="U212" s="7">
        <f t="shared" si="76"/>
        <v>868.90226846770088</v>
      </c>
      <c r="V212" s="7">
        <f t="shared" si="77"/>
        <v>790.24691295073421</v>
      </c>
      <c r="W212" s="7">
        <f t="shared" si="78"/>
        <v>413.41619606363781</v>
      </c>
      <c r="X212" s="7">
        <f t="shared" si="79"/>
        <v>371.34631972321273</v>
      </c>
      <c r="Z212" s="7">
        <f t="shared" si="80"/>
        <v>0</v>
      </c>
      <c r="AA212" s="7">
        <f t="shared" si="81"/>
        <v>679124.64709758596</v>
      </c>
      <c r="AC212" s="7">
        <f t="shared" si="82"/>
        <v>-0.42328539817937116</v>
      </c>
      <c r="AD212" s="7">
        <f t="shared" si="83"/>
        <v>0.56661425661499054</v>
      </c>
      <c r="AE212" s="7">
        <f t="shared" si="84"/>
        <v>492.33241291890528</v>
      </c>
      <c r="AG212" s="7">
        <f t="shared" si="85"/>
        <v>1253891.9008733537</v>
      </c>
      <c r="AH212" s="7">
        <f t="shared" si="86"/>
        <v>731137.4335943429</v>
      </c>
      <c r="AI212" s="7">
        <f t="shared" si="87"/>
        <v>591979.62724377436</v>
      </c>
      <c r="AK212" s="7">
        <v>46</v>
      </c>
      <c r="AL212" s="7">
        <f t="shared" si="88"/>
        <v>1114734.0945227852</v>
      </c>
      <c r="AM212" s="7">
        <f t="shared" si="89"/>
        <v>-409773.04178127489</v>
      </c>
      <c r="AO212" s="7">
        <f t="shared" si="90"/>
        <v>1114734.0945227852</v>
      </c>
      <c r="AP212" s="7">
        <f t="shared" si="92"/>
        <v>84050950.727018014</v>
      </c>
      <c r="AQ212" s="7">
        <f t="shared" si="93"/>
        <v>3.1582310621763557E-5</v>
      </c>
      <c r="AR212" s="15">
        <f>'FAE(a_mean)'!AQ212</f>
        <v>3.8415301339757723E-5</v>
      </c>
      <c r="AT212" s="7">
        <f t="shared" si="91"/>
        <v>5.7597675756575816E-5</v>
      </c>
      <c r="AX212" s="21"/>
    </row>
    <row r="213" spans="1:50">
      <c r="A213" s="7" t="s">
        <v>270</v>
      </c>
      <c r="B213" s="8" t="s">
        <v>216</v>
      </c>
      <c r="C213" s="8" t="s">
        <v>219</v>
      </c>
      <c r="D213" s="8">
        <v>7</v>
      </c>
      <c r="F213" s="8">
        <v>594000</v>
      </c>
      <c r="G213" s="8">
        <v>551000</v>
      </c>
      <c r="H213" s="8">
        <v>4830000</v>
      </c>
      <c r="J213" s="1">
        <v>25.300000000000004</v>
      </c>
      <c r="K213" s="1">
        <v>75.400000000000006</v>
      </c>
      <c r="L213" s="19">
        <v>24.1</v>
      </c>
      <c r="N213" s="7">
        <f t="shared" si="71"/>
        <v>1.0780399274047188</v>
      </c>
      <c r="P213" s="7">
        <f t="shared" si="72"/>
        <v>1.049792531120332</v>
      </c>
      <c r="Q213" s="7">
        <f t="shared" si="73"/>
        <v>1.0453427774634505</v>
      </c>
      <c r="S213" s="12">
        <f t="shared" si="74"/>
        <v>1240.2485881909136</v>
      </c>
      <c r="T213" s="12">
        <f t="shared" si="75"/>
        <v>418.90059322752148</v>
      </c>
      <c r="U213" s="7">
        <f t="shared" si="76"/>
        <v>805.30954128630071</v>
      </c>
      <c r="V213" s="7">
        <f t="shared" si="77"/>
        <v>853.83964013213426</v>
      </c>
      <c r="W213" s="7">
        <f t="shared" si="78"/>
        <v>413.41619606363781</v>
      </c>
      <c r="X213" s="7">
        <f t="shared" si="79"/>
        <v>434.93904690461284</v>
      </c>
      <c r="Z213" s="7">
        <f t="shared" si="80"/>
        <v>0</v>
      </c>
      <c r="AA213" s="7">
        <f t="shared" si="81"/>
        <v>679124.64709758596</v>
      </c>
      <c r="AC213" s="7">
        <f t="shared" si="82"/>
        <v>-0.54121081264895943</v>
      </c>
      <c r="AD213" s="7">
        <f t="shared" si="83"/>
        <v>0.45290056546070701</v>
      </c>
      <c r="AE213" s="7">
        <f t="shared" si="84"/>
        <v>364.72514661946821</v>
      </c>
      <c r="AG213" s="7">
        <f t="shared" si="85"/>
        <v>1562098.6664951127</v>
      </c>
      <c r="AH213" s="7">
        <f t="shared" si="86"/>
        <v>713881.852301048</v>
      </c>
      <c r="AI213" s="7">
        <f t="shared" si="87"/>
        <v>593651.27688668889</v>
      </c>
      <c r="AK213" s="7">
        <v>47</v>
      </c>
      <c r="AL213" s="7">
        <f t="shared" si="88"/>
        <v>1441868.0910807536</v>
      </c>
      <c r="AM213" s="7">
        <f t="shared" si="89"/>
        <v>252828.63565105243</v>
      </c>
      <c r="AO213" s="7">
        <f t="shared" si="90"/>
        <v>1441868.0910807536</v>
      </c>
      <c r="AP213" s="7">
        <f t="shared" si="92"/>
        <v>108716854.06748883</v>
      </c>
      <c r="AQ213" s="7">
        <f t="shared" si="93"/>
        <v>4.0850572483490901E-5</v>
      </c>
      <c r="AR213" s="15">
        <f>'FAE(a_mean)'!AQ213</f>
        <v>3.8415301339757723E-5</v>
      </c>
      <c r="AT213" s="7">
        <f t="shared" si="91"/>
        <v>5.7597675756575816E-5</v>
      </c>
      <c r="AX213" s="21"/>
    </row>
    <row r="214" spans="1:50">
      <c r="A214" s="7" t="s">
        <v>271</v>
      </c>
      <c r="B214" s="8" t="s">
        <v>216</v>
      </c>
      <c r="C214" s="8" t="s">
        <v>219</v>
      </c>
      <c r="D214" s="8">
        <v>8</v>
      </c>
      <c r="F214" s="8">
        <v>771000</v>
      </c>
      <c r="G214" s="8">
        <v>551000</v>
      </c>
      <c r="H214" s="8">
        <v>4830000</v>
      </c>
      <c r="J214" s="1">
        <v>27.6</v>
      </c>
      <c r="K214" s="1">
        <v>75.400000000000006</v>
      </c>
      <c r="L214" s="19">
        <v>24.1</v>
      </c>
      <c r="N214" s="7">
        <f t="shared" si="71"/>
        <v>1.3992740471869329</v>
      </c>
      <c r="P214" s="7">
        <f t="shared" si="72"/>
        <v>1.1452282157676348</v>
      </c>
      <c r="Q214" s="7">
        <f t="shared" si="73"/>
        <v>1.1928727443009695</v>
      </c>
      <c r="S214" s="12">
        <f t="shared" si="74"/>
        <v>1240.2485881909136</v>
      </c>
      <c r="T214" s="12">
        <f t="shared" si="75"/>
        <v>418.90059322752148</v>
      </c>
      <c r="U214" s="7">
        <f t="shared" si="76"/>
        <v>744.7272452864072</v>
      </c>
      <c r="V214" s="7">
        <f t="shared" si="77"/>
        <v>914.42193613202778</v>
      </c>
      <c r="W214" s="7">
        <f t="shared" si="78"/>
        <v>413.41619606363781</v>
      </c>
      <c r="X214" s="7">
        <f t="shared" si="79"/>
        <v>495.5213429045063</v>
      </c>
      <c r="Z214" s="7">
        <f t="shared" si="80"/>
        <v>0</v>
      </c>
      <c r="AA214" s="7">
        <f t="shared" si="81"/>
        <v>679124.64709758596</v>
      </c>
      <c r="AC214" s="7">
        <f t="shared" si="82"/>
        <v>-0.63829798709546026</v>
      </c>
      <c r="AD214" s="7">
        <f t="shared" si="83"/>
        <v>0.32650707017541025</v>
      </c>
      <c r="AE214" s="7">
        <f t="shared" si="84"/>
        <v>243.15871093826888</v>
      </c>
      <c r="AG214" s="7">
        <f t="shared" si="85"/>
        <v>1892315.1896646277</v>
      </c>
      <c r="AH214" s="7">
        <f t="shared" si="86"/>
        <v>686723.6137728371</v>
      </c>
      <c r="AI214" s="7">
        <f t="shared" si="87"/>
        <v>582017.4820914322</v>
      </c>
      <c r="AK214" s="7">
        <v>48</v>
      </c>
      <c r="AL214" s="7">
        <f t="shared" si="88"/>
        <v>1787609.0579832227</v>
      </c>
      <c r="AM214" s="7">
        <f t="shared" si="89"/>
        <v>884063.25525975658</v>
      </c>
      <c r="AO214" s="7">
        <f t="shared" si="90"/>
        <v>1787609.0579832227</v>
      </c>
      <c r="AP214" s="7">
        <f t="shared" si="92"/>
        <v>134785722.971935</v>
      </c>
      <c r="AQ214" s="7">
        <f t="shared" si="93"/>
        <v>5.0646001424827063E-5</v>
      </c>
      <c r="AR214" s="15">
        <f>'FAE(a_mean)'!AQ214</f>
        <v>3.8415301339757723E-5</v>
      </c>
      <c r="AT214" s="7">
        <f t="shared" si="91"/>
        <v>5.7597675756575816E-5</v>
      </c>
      <c r="AX214" s="21"/>
    </row>
    <row r="215" spans="1:50">
      <c r="A215" s="7" t="s">
        <v>272</v>
      </c>
      <c r="B215" s="8" t="s">
        <v>216</v>
      </c>
      <c r="C215" s="8" t="s">
        <v>219</v>
      </c>
      <c r="D215" s="8">
        <v>9</v>
      </c>
      <c r="F215" s="8">
        <v>977000</v>
      </c>
      <c r="G215" s="8">
        <v>551000</v>
      </c>
      <c r="H215" s="8">
        <v>4830000</v>
      </c>
      <c r="J215" s="1">
        <v>30.8</v>
      </c>
      <c r="K215" s="1">
        <v>75.400000000000006</v>
      </c>
      <c r="L215" s="19">
        <v>24.1</v>
      </c>
      <c r="N215" s="7">
        <f t="shared" si="71"/>
        <v>1.7731397459165155</v>
      </c>
      <c r="P215" s="7">
        <f t="shared" si="72"/>
        <v>1.2780082987551866</v>
      </c>
      <c r="Q215" s="7">
        <f t="shared" si="73"/>
        <v>1.3652542846558777</v>
      </c>
      <c r="S215" s="12">
        <f t="shared" si="74"/>
        <v>1240.2485881909136</v>
      </c>
      <c r="T215" s="12">
        <f t="shared" si="75"/>
        <v>418.90059322752148</v>
      </c>
      <c r="U215" s="7">
        <f t="shared" si="76"/>
        <v>682.44351756562185</v>
      </c>
      <c r="V215" s="7">
        <f t="shared" si="77"/>
        <v>976.70566385281313</v>
      </c>
      <c r="W215" s="7">
        <f t="shared" si="78"/>
        <v>413.41619606363781</v>
      </c>
      <c r="X215" s="7">
        <f t="shared" si="79"/>
        <v>557.80507062529171</v>
      </c>
      <c r="Z215" s="7">
        <f t="shared" si="80"/>
        <v>0</v>
      </c>
      <c r="AA215" s="7">
        <f t="shared" si="81"/>
        <v>679124.64709758596</v>
      </c>
      <c r="AC215" s="7">
        <f t="shared" si="82"/>
        <v>-0.72555560203266634</v>
      </c>
      <c r="AD215" s="7">
        <f t="shared" si="83"/>
        <v>0.17316909478954676</v>
      </c>
      <c r="AE215" s="7">
        <f t="shared" si="84"/>
        <v>118.17812618183289</v>
      </c>
      <c r="AG215" s="7">
        <f t="shared" si="85"/>
        <v>2272926.6992298095</v>
      </c>
      <c r="AH215" s="7">
        <f t="shared" si="86"/>
        <v>650507.1289038969</v>
      </c>
      <c r="AI215" s="7">
        <f t="shared" si="87"/>
        <v>555741.53025753319</v>
      </c>
      <c r="AK215" s="7">
        <v>49</v>
      </c>
      <c r="AL215" s="7">
        <f t="shared" si="88"/>
        <v>2178161.1005834457</v>
      </c>
      <c r="AM215" s="7">
        <f t="shared" si="89"/>
        <v>1533025.8692833511</v>
      </c>
      <c r="AO215" s="7">
        <f t="shared" si="90"/>
        <v>2178161.1005834457</v>
      </c>
      <c r="AP215" s="7">
        <f t="shared" si="92"/>
        <v>164233346.98399183</v>
      </c>
      <c r="AQ215" s="7">
        <f t="shared" si="93"/>
        <v>6.1711004266284841E-5</v>
      </c>
      <c r="AR215" s="15">
        <f>'FAE(a_mean)'!AQ215</f>
        <v>3.8415301339757723E-5</v>
      </c>
      <c r="AT215" s="7">
        <f t="shared" si="91"/>
        <v>5.7597675756575816E-5</v>
      </c>
      <c r="AX215" s="21"/>
    </row>
    <row r="216" spans="1:50">
      <c r="A216" s="7" t="s">
        <v>273</v>
      </c>
      <c r="B216" s="8" t="s">
        <v>216</v>
      </c>
      <c r="C216" s="8" t="s">
        <v>219</v>
      </c>
      <c r="D216" s="8">
        <v>10</v>
      </c>
      <c r="F216" s="8">
        <v>1230000</v>
      </c>
      <c r="G216" s="8">
        <v>551000</v>
      </c>
      <c r="H216" s="8">
        <v>4830000</v>
      </c>
      <c r="J216" s="1">
        <v>34</v>
      </c>
      <c r="K216" s="1">
        <v>75.400000000000006</v>
      </c>
      <c r="L216" s="19">
        <v>24.1</v>
      </c>
      <c r="N216" s="7">
        <f t="shared" si="71"/>
        <v>2.2323049001814881</v>
      </c>
      <c r="P216" s="7">
        <f t="shared" si="72"/>
        <v>1.4107883817427385</v>
      </c>
      <c r="Q216" s="7">
        <f t="shared" si="73"/>
        <v>1.5648824987098011</v>
      </c>
      <c r="S216" s="12">
        <f t="shared" si="74"/>
        <v>1240.2485881909136</v>
      </c>
      <c r="T216" s="12">
        <f t="shared" si="75"/>
        <v>418.90059322752148</v>
      </c>
      <c r="U216" s="7">
        <f t="shared" si="76"/>
        <v>614.37340476938664</v>
      </c>
      <c r="V216" s="7">
        <f t="shared" si="77"/>
        <v>1044.7757766490483</v>
      </c>
      <c r="W216" s="7">
        <f t="shared" si="78"/>
        <v>413.41619606363781</v>
      </c>
      <c r="X216" s="7">
        <f t="shared" si="79"/>
        <v>625.87518342152691</v>
      </c>
      <c r="Z216" s="7">
        <f t="shared" si="80"/>
        <v>0</v>
      </c>
      <c r="AA216" s="7">
        <f t="shared" si="81"/>
        <v>679124.64709758596</v>
      </c>
      <c r="AC216" s="7">
        <f t="shared" si="82"/>
        <v>-0.80902143882134481</v>
      </c>
      <c r="AD216" s="7">
        <f t="shared" si="83"/>
        <v>-2.9971365622405384E-2</v>
      </c>
      <c r="AE216" s="7">
        <f t="shared" si="84"/>
        <v>-18.413609943025342</v>
      </c>
      <c r="AG216" s="7">
        <f t="shared" si="85"/>
        <v>2743388.7664446607</v>
      </c>
      <c r="AH216" s="7">
        <f t="shared" si="86"/>
        <v>604218.95224879438</v>
      </c>
      <c r="AI216" s="7">
        <f t="shared" si="87"/>
        <v>507755.62410595419</v>
      </c>
      <c r="AK216" s="7">
        <v>50</v>
      </c>
      <c r="AL216" s="7">
        <f t="shared" si="88"/>
        <v>2646925.4383018203</v>
      </c>
      <c r="AM216" s="7">
        <f t="shared" si="89"/>
        <v>2242279.4729719376</v>
      </c>
      <c r="AO216" s="7">
        <f t="shared" si="90"/>
        <v>2646925.4383018203</v>
      </c>
      <c r="AP216" s="7">
        <f t="shared" si="92"/>
        <v>199578178.04795727</v>
      </c>
      <c r="AQ216" s="7">
        <f t="shared" si="93"/>
        <v>7.4991894296444733E-5</v>
      </c>
      <c r="AR216" s="15">
        <f>'FAE(a_mean)'!AQ216</f>
        <v>3.8415301339757723E-5</v>
      </c>
      <c r="AT216" s="7">
        <f t="shared" si="91"/>
        <v>5.7597675756575816E-5</v>
      </c>
      <c r="AX216" s="21"/>
    </row>
    <row r="217" spans="1:50">
      <c r="A217" s="7" t="s">
        <v>274</v>
      </c>
      <c r="B217" s="8" t="s">
        <v>216</v>
      </c>
      <c r="C217" s="8" t="s">
        <v>219</v>
      </c>
      <c r="D217" s="8">
        <v>11</v>
      </c>
      <c r="F217" s="8">
        <v>1460000</v>
      </c>
      <c r="G217" s="8">
        <v>551000</v>
      </c>
      <c r="H217" s="8">
        <v>4830000</v>
      </c>
      <c r="J217" s="1">
        <v>36.4</v>
      </c>
      <c r="K217" s="1">
        <v>75.400000000000006</v>
      </c>
      <c r="L217" s="19">
        <v>24.1</v>
      </c>
      <c r="N217" s="7">
        <f t="shared" si="71"/>
        <v>2.6497277676950999</v>
      </c>
      <c r="P217" s="7">
        <f t="shared" si="72"/>
        <v>1.5103734439834022</v>
      </c>
      <c r="Q217" s="7">
        <f t="shared" si="73"/>
        <v>1.7412288038477644</v>
      </c>
      <c r="S217" s="12">
        <f t="shared" si="74"/>
        <v>1240.2485881909136</v>
      </c>
      <c r="T217" s="12">
        <f t="shared" si="75"/>
        <v>418.90059322752148</v>
      </c>
      <c r="U217" s="7">
        <f t="shared" si="76"/>
        <v>558.3628551928972</v>
      </c>
      <c r="V217" s="7">
        <f t="shared" si="77"/>
        <v>1100.7863262255378</v>
      </c>
      <c r="W217" s="7">
        <f t="shared" si="78"/>
        <v>413.41619606363781</v>
      </c>
      <c r="X217" s="7">
        <f t="shared" si="79"/>
        <v>681.88573299801635</v>
      </c>
      <c r="Z217" s="7">
        <f t="shared" si="80"/>
        <v>0</v>
      </c>
      <c r="AA217" s="7">
        <f t="shared" si="81"/>
        <v>679124.64709758596</v>
      </c>
      <c r="AC217" s="7">
        <f t="shared" si="82"/>
        <v>-0.86995868098696383</v>
      </c>
      <c r="AD217" s="7">
        <f t="shared" si="83"/>
        <v>-0.23426742496900005</v>
      </c>
      <c r="AE217" s="7">
        <f t="shared" si="84"/>
        <v>-130.8062282843787</v>
      </c>
      <c r="AG217" s="7">
        <f t="shared" si="85"/>
        <v>3181901.2098394865</v>
      </c>
      <c r="AH217" s="7">
        <f t="shared" si="86"/>
        <v>563448.18365985493</v>
      </c>
      <c r="AI217" s="7">
        <f t="shared" si="87"/>
        <v>448825.16231907334</v>
      </c>
      <c r="AK217" s="7">
        <v>51</v>
      </c>
      <c r="AL217" s="7">
        <f t="shared" si="88"/>
        <v>3067278.1884987052</v>
      </c>
      <c r="AM217" s="7">
        <f t="shared" si="89"/>
        <v>2825878.9779502884</v>
      </c>
      <c r="AO217" s="7">
        <f t="shared" si="90"/>
        <v>3067278.1884987052</v>
      </c>
      <c r="AP217" s="7">
        <f t="shared" si="92"/>
        <v>231272775.4128024</v>
      </c>
      <c r="AQ217" s="7">
        <f t="shared" si="93"/>
        <v>8.6901201809923008E-5</v>
      </c>
      <c r="AR217" s="15">
        <f>'FAE(a_mean)'!AQ217</f>
        <v>3.8415301339757723E-5</v>
      </c>
      <c r="AT217" s="7">
        <f t="shared" si="91"/>
        <v>5.7597675756575816E-5</v>
      </c>
      <c r="AX217" s="21"/>
    </row>
    <row r="218" spans="1:50">
      <c r="A218" s="7" t="s">
        <v>275</v>
      </c>
      <c r="B218" s="8" t="s">
        <v>216</v>
      </c>
      <c r="C218" s="8" t="s">
        <v>219</v>
      </c>
      <c r="D218" s="8">
        <v>12</v>
      </c>
      <c r="F218" s="8">
        <v>1750000</v>
      </c>
      <c r="G218" s="8">
        <v>551000</v>
      </c>
      <c r="H218" s="8">
        <v>4830000</v>
      </c>
      <c r="J218" s="1">
        <v>40.199999999999996</v>
      </c>
      <c r="K218" s="1">
        <v>75.400000000000006</v>
      </c>
      <c r="L218" s="19">
        <v>24.1</v>
      </c>
      <c r="N218" s="7">
        <f t="shared" si="71"/>
        <v>3.1760435571687839</v>
      </c>
      <c r="P218" s="7">
        <f t="shared" si="72"/>
        <v>1.66804979253112</v>
      </c>
      <c r="Q218" s="7">
        <f t="shared" si="73"/>
        <v>1.9693054441511071</v>
      </c>
      <c r="S218" s="12">
        <f t="shared" si="74"/>
        <v>1240.2485881909136</v>
      </c>
      <c r="T218" s="12">
        <f t="shared" si="75"/>
        <v>418.90059322752148</v>
      </c>
      <c r="U218" s="7">
        <f t="shared" si="76"/>
        <v>493.70666655199364</v>
      </c>
      <c r="V218" s="7">
        <f t="shared" si="77"/>
        <v>1165.4425148664413</v>
      </c>
      <c r="W218" s="7">
        <f t="shared" si="78"/>
        <v>413.41619606363781</v>
      </c>
      <c r="X218" s="7">
        <f t="shared" si="79"/>
        <v>746.54192163891992</v>
      </c>
      <c r="Z218" s="7">
        <f t="shared" si="80"/>
        <v>0</v>
      </c>
      <c r="AA218" s="7">
        <f t="shared" si="81"/>
        <v>679124.64709758596</v>
      </c>
      <c r="AC218" s="7">
        <f t="shared" si="82"/>
        <v>-0.93301887456680233</v>
      </c>
      <c r="AD218" s="7">
        <f t="shared" si="83"/>
        <v>-0.52773739776567541</v>
      </c>
      <c r="AE218" s="7">
        <f t="shared" si="84"/>
        <v>-260.54747146571515</v>
      </c>
      <c r="AG218" s="7">
        <f t="shared" si="85"/>
        <v>3767136.9335786528</v>
      </c>
      <c r="AH218" s="7">
        <f t="shared" si="86"/>
        <v>518382.7393421398</v>
      </c>
      <c r="AI218" s="7">
        <f t="shared" si="87"/>
        <v>346738.93164046825</v>
      </c>
      <c r="AK218" s="7">
        <v>52</v>
      </c>
      <c r="AL218" s="7">
        <f t="shared" si="88"/>
        <v>3595493.1258769813</v>
      </c>
      <c r="AM218" s="7">
        <f t="shared" si="89"/>
        <v>3499561.3461814481</v>
      </c>
      <c r="AO218" s="7">
        <f t="shared" si="90"/>
        <v>3595493.1258769813</v>
      </c>
      <c r="AP218" s="7">
        <f t="shared" si="92"/>
        <v>271100181.69112444</v>
      </c>
      <c r="AQ218" s="7">
        <f t="shared" si="93"/>
        <v>1.0186642832385478E-4</v>
      </c>
      <c r="AR218" s="15">
        <f>'FAE(a_mean)'!AQ218</f>
        <v>3.8415301339757723E-5</v>
      </c>
      <c r="AT218" s="7">
        <f t="shared" si="91"/>
        <v>5.7597675756575816E-5</v>
      </c>
      <c r="AX218" s="21"/>
    </row>
    <row r="219" spans="1:50">
      <c r="A219" s="7" t="s">
        <v>276</v>
      </c>
      <c r="B219" s="8" t="s">
        <v>216</v>
      </c>
      <c r="C219" s="8" t="s">
        <v>219</v>
      </c>
      <c r="D219" s="8">
        <v>13</v>
      </c>
      <c r="F219" s="8">
        <v>2049999.9999999998</v>
      </c>
      <c r="G219" s="8">
        <v>551000</v>
      </c>
      <c r="H219" s="8">
        <v>4830000</v>
      </c>
      <c r="J219" s="1">
        <v>43.9</v>
      </c>
      <c r="K219" s="1">
        <v>75.400000000000006</v>
      </c>
      <c r="L219" s="19">
        <v>24.1</v>
      </c>
      <c r="N219" s="7">
        <f t="shared" si="71"/>
        <v>3.7205081669691467</v>
      </c>
      <c r="P219" s="7">
        <f t="shared" si="72"/>
        <v>1.8215767634854769</v>
      </c>
      <c r="Q219" s="7">
        <f t="shared" si="73"/>
        <v>2.2097063116078748</v>
      </c>
      <c r="S219" s="12">
        <f t="shared" si="74"/>
        <v>1240.2485881909136</v>
      </c>
      <c r="T219" s="12">
        <f t="shared" si="75"/>
        <v>418.90059322752148</v>
      </c>
      <c r="U219" s="7">
        <f t="shared" si="76"/>
        <v>432.24720079221822</v>
      </c>
      <c r="V219" s="7">
        <f t="shared" si="77"/>
        <v>1226.9019806262168</v>
      </c>
      <c r="W219" s="7">
        <f t="shared" si="78"/>
        <v>413.41619606363781</v>
      </c>
      <c r="X219" s="7">
        <f t="shared" si="79"/>
        <v>808.00138739869533</v>
      </c>
      <c r="Z219" s="7">
        <f t="shared" si="80"/>
        <v>0</v>
      </c>
      <c r="AA219" s="7">
        <f t="shared" si="81"/>
        <v>679124.64709758596</v>
      </c>
      <c r="AC219" s="7">
        <f t="shared" si="82"/>
        <v>-0.98679965979190776</v>
      </c>
      <c r="AD219" s="7">
        <f t="shared" si="83"/>
        <v>-0.88808918657918956</v>
      </c>
      <c r="AE219" s="7">
        <f t="shared" si="84"/>
        <v>-383.87406495269272</v>
      </c>
      <c r="AG219" s="7">
        <f t="shared" si="85"/>
        <v>4484149.7693440858</v>
      </c>
      <c r="AH219" s="7">
        <f t="shared" si="86"/>
        <v>497729.45296035975</v>
      </c>
      <c r="AI219" s="7">
        <f t="shared" si="87"/>
        <v>164284.63623149839</v>
      </c>
      <c r="AK219" s="7">
        <v>53</v>
      </c>
      <c r="AL219" s="7">
        <f t="shared" si="88"/>
        <v>4150704.9526152243</v>
      </c>
      <c r="AM219" s="7">
        <f t="shared" si="89"/>
        <v>4139935.5982615314</v>
      </c>
      <c r="AO219" s="7">
        <f t="shared" si="90"/>
        <v>4150704.9526152243</v>
      </c>
      <c r="AP219" s="7">
        <f t="shared" si="92"/>
        <v>312963153.42718792</v>
      </c>
      <c r="AQ219" s="7">
        <f t="shared" si="93"/>
        <v>1.1759652257600069E-4</v>
      </c>
      <c r="AR219" s="15">
        <f>'FAE(a_mean)'!AQ219</f>
        <v>3.8415301339757723E-5</v>
      </c>
      <c r="AT219" s="7">
        <f t="shared" si="91"/>
        <v>5.7597675756575816E-5</v>
      </c>
      <c r="AX219" s="21"/>
    </row>
    <row r="220" spans="1:50">
      <c r="A220" s="7" t="s">
        <v>277</v>
      </c>
      <c r="B220" s="8" t="s">
        <v>216</v>
      </c>
      <c r="C220" s="8" t="s">
        <v>219</v>
      </c>
      <c r="D220" s="8">
        <v>14</v>
      </c>
      <c r="F220" s="8">
        <v>2390000</v>
      </c>
      <c r="G220" s="8">
        <v>551000</v>
      </c>
      <c r="H220" s="8">
        <v>4830000</v>
      </c>
      <c r="J220" s="1">
        <v>47</v>
      </c>
      <c r="K220" s="1">
        <v>75.400000000000006</v>
      </c>
      <c r="L220" s="19">
        <v>24.1</v>
      </c>
      <c r="N220" s="7">
        <f t="shared" si="71"/>
        <v>4.3375680580762248</v>
      </c>
      <c r="P220" s="7">
        <f t="shared" si="72"/>
        <v>1.950207468879668</v>
      </c>
      <c r="Q220" s="7">
        <f t="shared" si="73"/>
        <v>2.4968877296128404</v>
      </c>
      <c r="S220" s="12">
        <f t="shared" si="74"/>
        <v>1240.2485881909136</v>
      </c>
      <c r="T220" s="12">
        <f t="shared" si="75"/>
        <v>418.90059322752148</v>
      </c>
      <c r="U220" s="7">
        <f t="shared" si="76"/>
        <v>367.8114862659171</v>
      </c>
      <c r="V220" s="7">
        <f t="shared" si="77"/>
        <v>1291.3376951525179</v>
      </c>
      <c r="W220" s="7">
        <f t="shared" si="78"/>
        <v>413.41619606363781</v>
      </c>
      <c r="X220" s="7">
        <f t="shared" si="79"/>
        <v>872.43710192499645</v>
      </c>
      <c r="Z220" s="7">
        <f t="shared" si="80"/>
        <v>0</v>
      </c>
      <c r="AA220" s="7">
        <f t="shared" si="81"/>
        <v>679124.64709758596</v>
      </c>
      <c r="AC220" s="7">
        <f t="shared" si="82"/>
        <v>-1.0376877362541927</v>
      </c>
      <c r="AD220" s="7">
        <f t="shared" si="83"/>
        <v>-1.3952062854400316</v>
      </c>
      <c r="AE220" s="7">
        <f t="shared" si="84"/>
        <v>-513.17289749524741</v>
      </c>
      <c r="AG220" s="7" t="e">
        <f t="shared" si="85"/>
        <v>#NUM!</v>
      </c>
      <c r="AH220" s="7" t="e">
        <f t="shared" si="86"/>
        <v>#NUM!</v>
      </c>
      <c r="AI220" s="7" t="e">
        <f t="shared" si="87"/>
        <v>#NUM!</v>
      </c>
      <c r="AK220" s="7">
        <v>54</v>
      </c>
      <c r="AL220" s="7" t="e">
        <f t="shared" si="88"/>
        <v>#NUM!</v>
      </c>
      <c r="AM220" s="7">
        <f t="shared" si="89"/>
        <v>4811320.7459669979</v>
      </c>
      <c r="AO220" s="7">
        <f t="shared" si="90"/>
        <v>4811320.7459669979</v>
      </c>
      <c r="AP220" s="7">
        <f t="shared" si="92"/>
        <v>362773584.24591166</v>
      </c>
      <c r="AQ220" s="7">
        <f t="shared" si="93"/>
        <v>1.363128902638574E-4</v>
      </c>
      <c r="AR220" s="15">
        <f>'FAE(a_mean)'!AQ220</f>
        <v>3.8415301339757723E-5</v>
      </c>
      <c r="AT220" s="7">
        <f t="shared" si="91"/>
        <v>5.7597675756575816E-5</v>
      </c>
      <c r="AX220" s="21"/>
    </row>
    <row r="221" spans="1:50">
      <c r="A221" s="7" t="s">
        <v>278</v>
      </c>
      <c r="B221" s="8" t="s">
        <v>216</v>
      </c>
      <c r="C221" s="8" t="s">
        <v>219</v>
      </c>
      <c r="D221" s="8">
        <v>15</v>
      </c>
      <c r="F221" s="8">
        <v>2690000.0000000005</v>
      </c>
      <c r="G221" s="8">
        <v>551000</v>
      </c>
      <c r="H221" s="8">
        <v>4830000</v>
      </c>
      <c r="J221" s="1">
        <v>51.4</v>
      </c>
      <c r="K221" s="1">
        <v>75.400000000000006</v>
      </c>
      <c r="L221" s="19">
        <v>24.1</v>
      </c>
      <c r="N221" s="7">
        <f t="shared" si="71"/>
        <v>4.8820326678765893</v>
      </c>
      <c r="P221" s="7">
        <f t="shared" si="72"/>
        <v>2.1327800829875518</v>
      </c>
      <c r="Q221" s="7">
        <f t="shared" si="73"/>
        <v>2.7432375059345349</v>
      </c>
      <c r="S221" s="12">
        <f t="shared" si="74"/>
        <v>1240.2485881909136</v>
      </c>
      <c r="T221" s="12">
        <f t="shared" si="75"/>
        <v>418.90059322752148</v>
      </c>
      <c r="U221" s="7">
        <f t="shared" si="76"/>
        <v>314.67422700259067</v>
      </c>
      <c r="V221" s="7">
        <f t="shared" si="77"/>
        <v>1344.4749544158444</v>
      </c>
      <c r="W221" s="7">
        <f t="shared" si="78"/>
        <v>413.41619606363781</v>
      </c>
      <c r="X221" s="7">
        <f t="shared" si="79"/>
        <v>925.57436118832288</v>
      </c>
      <c r="Z221" s="7">
        <f t="shared" si="80"/>
        <v>0</v>
      </c>
      <c r="AA221" s="7">
        <f t="shared" si="81"/>
        <v>679124.64709758596</v>
      </c>
      <c r="AC221" s="7">
        <f t="shared" si="82"/>
        <v>-1.075983054938511</v>
      </c>
      <c r="AD221" s="7">
        <f t="shared" si="83"/>
        <v>-1.9696556737971975</v>
      </c>
      <c r="AE221" s="7">
        <f t="shared" si="84"/>
        <v>-619.7998766134001</v>
      </c>
      <c r="AG221" s="7" t="e">
        <f t="shared" si="85"/>
        <v>#NUM!</v>
      </c>
      <c r="AH221" s="7" t="e">
        <f t="shared" si="86"/>
        <v>#NUM!</v>
      </c>
      <c r="AI221" s="7" t="e">
        <f t="shared" si="87"/>
        <v>#NUM!</v>
      </c>
      <c r="AK221" s="7">
        <v>55</v>
      </c>
      <c r="AL221" s="7" t="e">
        <f t="shared" si="88"/>
        <v>#NUM!</v>
      </c>
      <c r="AM221" s="7">
        <f t="shared" si="89"/>
        <v>5364982.12648308</v>
      </c>
      <c r="AO221" s="7">
        <f t="shared" si="90"/>
        <v>5364982.12648308</v>
      </c>
      <c r="AP221" s="7">
        <f t="shared" si="92"/>
        <v>404519652.33682424</v>
      </c>
      <c r="AQ221" s="7">
        <f t="shared" si="93"/>
        <v>1.519990577406125E-4</v>
      </c>
      <c r="AR221" s="15">
        <f>'FAE(a_mean)'!AQ221</f>
        <v>3.8415301339757723E-5</v>
      </c>
      <c r="AT221" s="7">
        <f t="shared" si="91"/>
        <v>5.7597675756575816E-5</v>
      </c>
      <c r="AX221" s="21"/>
    </row>
    <row r="222" spans="1:50">
      <c r="A222" s="7" t="s">
        <v>279</v>
      </c>
      <c r="B222" s="8" t="s">
        <v>216</v>
      </c>
      <c r="C222" s="8" t="s">
        <v>219</v>
      </c>
      <c r="D222" s="8">
        <v>16</v>
      </c>
      <c r="F222" s="8">
        <v>3070000</v>
      </c>
      <c r="G222" s="8">
        <v>551000</v>
      </c>
      <c r="H222" s="8">
        <v>4830000</v>
      </c>
      <c r="J222" s="1">
        <v>55.600000000000009</v>
      </c>
      <c r="K222" s="1">
        <v>75.400000000000006</v>
      </c>
      <c r="L222" s="19">
        <v>24.1</v>
      </c>
      <c r="N222" s="7">
        <f t="shared" si="71"/>
        <v>5.5716878402903811</v>
      </c>
      <c r="P222" s="7">
        <f t="shared" si="72"/>
        <v>2.3070539419087139</v>
      </c>
      <c r="Q222" s="7">
        <f t="shared" si="73"/>
        <v>3.034993111543224</v>
      </c>
      <c r="S222" s="12">
        <f t="shared" si="74"/>
        <v>1240.2485881909136</v>
      </c>
      <c r="T222" s="12">
        <f t="shared" si="75"/>
        <v>418.90059322752148</v>
      </c>
      <c r="U222" s="7">
        <f t="shared" si="76"/>
        <v>251.45790944771932</v>
      </c>
      <c r="V222" s="7">
        <f t="shared" si="77"/>
        <v>1407.6912719707157</v>
      </c>
      <c r="W222" s="7">
        <f t="shared" si="78"/>
        <v>413.41619606363781</v>
      </c>
      <c r="X222" s="7">
        <f t="shared" si="79"/>
        <v>988.79067874319423</v>
      </c>
      <c r="Z222" s="7">
        <f t="shared" si="80"/>
        <v>0</v>
      </c>
      <c r="AA222" s="7">
        <f t="shared" si="81"/>
        <v>679124.64709758596</v>
      </c>
      <c r="AC222" s="7">
        <f t="shared" si="82"/>
        <v>-1.1177764971512758</v>
      </c>
      <c r="AD222" s="7">
        <f t="shared" si="83"/>
        <v>-2.9692914753266542</v>
      </c>
      <c r="AE222" s="7">
        <f t="shared" si="84"/>
        <v>-746.65182692657481</v>
      </c>
      <c r="AG222" s="7" t="e">
        <f t="shared" si="85"/>
        <v>#NUM!</v>
      </c>
      <c r="AH222" s="7" t="e">
        <f t="shared" si="86"/>
        <v>#NUM!</v>
      </c>
      <c r="AI222" s="7" t="e">
        <f t="shared" si="87"/>
        <v>#NUM!</v>
      </c>
      <c r="AK222" s="7">
        <v>56</v>
      </c>
      <c r="AL222" s="7" t="e">
        <f t="shared" si="88"/>
        <v>#NUM!</v>
      </c>
      <c r="AM222" s="7">
        <f t="shared" si="89"/>
        <v>6023661.8200503616</v>
      </c>
      <c r="AO222" s="7">
        <f t="shared" si="90"/>
        <v>6023661.8200503616</v>
      </c>
      <c r="AP222" s="7">
        <f t="shared" si="92"/>
        <v>454184101.23179728</v>
      </c>
      <c r="AQ222" s="7">
        <f t="shared" si="93"/>
        <v>1.7066057243250452E-4</v>
      </c>
      <c r="AR222" s="15">
        <f>'FAE(a_mean)'!AQ222</f>
        <v>3.8415301339757723E-5</v>
      </c>
      <c r="AT222" s="7">
        <f t="shared" si="91"/>
        <v>5.7597675756575816E-5</v>
      </c>
      <c r="AX222" s="21"/>
    </row>
    <row r="223" spans="1:50">
      <c r="A223" s="7" t="s">
        <v>280</v>
      </c>
      <c r="B223" s="8" t="s">
        <v>216</v>
      </c>
      <c r="C223" s="8" t="s">
        <v>219</v>
      </c>
      <c r="D223" s="8">
        <v>17</v>
      </c>
      <c r="F223" s="8">
        <v>3490000</v>
      </c>
      <c r="G223" s="8">
        <v>551000</v>
      </c>
      <c r="H223" s="8">
        <v>4830000</v>
      </c>
      <c r="J223" s="1">
        <v>60.7</v>
      </c>
      <c r="K223" s="1">
        <v>75.400000000000006</v>
      </c>
      <c r="L223" s="19">
        <v>24.1</v>
      </c>
      <c r="N223" s="7">
        <f t="shared" si="71"/>
        <v>6.3339382940108893</v>
      </c>
      <c r="P223" s="7">
        <f t="shared" si="72"/>
        <v>2.5186721991701244</v>
      </c>
      <c r="Q223" s="7">
        <f t="shared" si="73"/>
        <v>3.3415351479510398</v>
      </c>
      <c r="S223" s="12">
        <f t="shared" si="74"/>
        <v>1240.2485881909136</v>
      </c>
      <c r="T223" s="12">
        <f t="shared" si="75"/>
        <v>418.90059322752148</v>
      </c>
      <c r="U223" s="7">
        <f t="shared" si="76"/>
        <v>185.98819903040544</v>
      </c>
      <c r="V223" s="7">
        <f t="shared" si="77"/>
        <v>1473.1609823880297</v>
      </c>
      <c r="W223" s="7">
        <f t="shared" si="78"/>
        <v>413.41619606363781</v>
      </c>
      <c r="X223" s="7">
        <f t="shared" si="79"/>
        <v>1054.2603891605081</v>
      </c>
      <c r="Z223" s="7">
        <f t="shared" si="80"/>
        <v>0</v>
      </c>
      <c r="AA223" s="7">
        <f t="shared" si="81"/>
        <v>679124.64709758596</v>
      </c>
      <c r="AC223" s="7">
        <f t="shared" si="82"/>
        <v>-1.1572787511192113</v>
      </c>
      <c r="AD223" s="7">
        <f t="shared" si="83"/>
        <v>-4.7208667772773785</v>
      </c>
      <c r="AE223" s="7">
        <f t="shared" si="84"/>
        <v>-878.02550976829377</v>
      </c>
      <c r="AG223" s="7" t="e">
        <f t="shared" si="85"/>
        <v>#NUM!</v>
      </c>
      <c r="AH223" s="7" t="e">
        <f t="shared" si="86"/>
        <v>#NUM!</v>
      </c>
      <c r="AI223" s="7" t="e">
        <f t="shared" si="87"/>
        <v>#NUM!</v>
      </c>
      <c r="AK223" s="7">
        <v>57</v>
      </c>
      <c r="AL223" s="7" t="e">
        <f t="shared" si="88"/>
        <v>#NUM!</v>
      </c>
      <c r="AM223" s="7">
        <f t="shared" si="89"/>
        <v>6705820.6433349391</v>
      </c>
      <c r="AO223" s="7">
        <f t="shared" si="90"/>
        <v>6705820.6433349391</v>
      </c>
      <c r="AP223" s="7">
        <f t="shared" si="92"/>
        <v>505618876.50745445</v>
      </c>
      <c r="AQ223" s="7">
        <f t="shared" si="93"/>
        <v>1.8998729075592072E-4</v>
      </c>
      <c r="AR223" s="15">
        <f>'FAE(a_mean)'!AQ223</f>
        <v>3.8415301339757723E-5</v>
      </c>
      <c r="AT223" s="7">
        <f t="shared" si="91"/>
        <v>5.7597675756575816E-5</v>
      </c>
      <c r="AX223" s="21"/>
    </row>
    <row r="224" spans="1:50">
      <c r="A224" s="7" t="s">
        <v>281</v>
      </c>
      <c r="B224" s="8" t="s">
        <v>216</v>
      </c>
      <c r="C224" s="8" t="s">
        <v>219</v>
      </c>
      <c r="D224" s="8">
        <v>18</v>
      </c>
      <c r="F224" s="8">
        <v>3900000</v>
      </c>
      <c r="G224" s="8">
        <v>551000</v>
      </c>
      <c r="H224" s="8">
        <v>4830000</v>
      </c>
      <c r="J224" s="1">
        <v>64.400000000000006</v>
      </c>
      <c r="K224" s="1">
        <v>75.400000000000006</v>
      </c>
      <c r="L224" s="19">
        <v>24.1</v>
      </c>
      <c r="N224" s="7">
        <f t="shared" si="71"/>
        <v>7.0780399274047188</v>
      </c>
      <c r="P224" s="7">
        <f t="shared" si="72"/>
        <v>2.6721991701244816</v>
      </c>
      <c r="Q224" s="7">
        <f t="shared" si="73"/>
        <v>3.6279702561563503</v>
      </c>
      <c r="S224" s="12">
        <f t="shared" si="74"/>
        <v>1240.2485881909136</v>
      </c>
      <c r="T224" s="12">
        <f t="shared" si="75"/>
        <v>418.90059322752148</v>
      </c>
      <c r="U224" s="7">
        <f t="shared" si="76"/>
        <v>125.78090514195696</v>
      </c>
      <c r="V224" s="7">
        <f t="shared" si="77"/>
        <v>1533.3682762764781</v>
      </c>
      <c r="W224" s="7">
        <f t="shared" si="78"/>
        <v>413.41619606363781</v>
      </c>
      <c r="X224" s="7">
        <f t="shared" si="79"/>
        <v>1114.4676830489566</v>
      </c>
      <c r="Z224" s="7">
        <f t="shared" si="80"/>
        <v>0</v>
      </c>
      <c r="AA224" s="7">
        <f t="shared" si="81"/>
        <v>679124.64709758596</v>
      </c>
      <c r="AC224" s="7">
        <f t="shared" si="82"/>
        <v>-1.190628418627574</v>
      </c>
      <c r="AD224" s="7">
        <f t="shared" si="83"/>
        <v>-7.9411056288884296</v>
      </c>
      <c r="AE224" s="7">
        <f t="shared" si="84"/>
        <v>-998.83945382947604</v>
      </c>
      <c r="AG224" s="7" t="e">
        <f t="shared" si="85"/>
        <v>#NUM!</v>
      </c>
      <c r="AH224" s="7" t="e">
        <f t="shared" si="86"/>
        <v>#NUM!</v>
      </c>
      <c r="AI224" s="7" t="e">
        <f t="shared" si="87"/>
        <v>#NUM!</v>
      </c>
      <c r="AK224" s="7">
        <v>58</v>
      </c>
      <c r="AL224" s="7" t="e">
        <f t="shared" si="88"/>
        <v>#NUM!</v>
      </c>
      <c r="AM224" s="7">
        <f t="shared" si="89"/>
        <v>7333147.944621291</v>
      </c>
      <c r="AO224" s="7">
        <f t="shared" si="90"/>
        <v>7333147.944621291</v>
      </c>
      <c r="AP224" s="7">
        <f t="shared" si="92"/>
        <v>552919355.02444541</v>
      </c>
      <c r="AQ224" s="7">
        <f t="shared" si="93"/>
        <v>2.0776053891266601E-4</v>
      </c>
      <c r="AR224" s="15">
        <f>'FAE(a_mean)'!AQ224</f>
        <v>3.8415301339757723E-5</v>
      </c>
      <c r="AT224" s="7">
        <f t="shared" si="91"/>
        <v>5.7597675756575816E-5</v>
      </c>
      <c r="AX224" s="21"/>
    </row>
    <row r="225" spans="1:50">
      <c r="A225" s="7" t="s">
        <v>282</v>
      </c>
      <c r="B225" s="8" t="s">
        <v>216</v>
      </c>
      <c r="C225" s="8" t="s">
        <v>219</v>
      </c>
      <c r="D225" s="8">
        <v>19</v>
      </c>
      <c r="F225" s="8">
        <v>4460000</v>
      </c>
      <c r="G225" s="8">
        <v>551000</v>
      </c>
      <c r="H225" s="8">
        <v>4830000</v>
      </c>
      <c r="J225" s="1">
        <v>71.100000000000009</v>
      </c>
      <c r="K225" s="1">
        <v>75.400000000000006</v>
      </c>
      <c r="L225" s="19">
        <v>24.1</v>
      </c>
      <c r="N225" s="7">
        <f t="shared" si="71"/>
        <v>8.0943738656987296</v>
      </c>
      <c r="P225" s="7">
        <f t="shared" si="72"/>
        <v>2.9502074688796682</v>
      </c>
      <c r="Q225" s="7">
        <f t="shared" si="73"/>
        <v>4.0068527606426514</v>
      </c>
      <c r="S225" s="12">
        <f t="shared" si="74"/>
        <v>1240.2485881909136</v>
      </c>
      <c r="T225" s="12">
        <f t="shared" si="75"/>
        <v>418.90059322752148</v>
      </c>
      <c r="U225" s="7">
        <f t="shared" si="76"/>
        <v>48.450717071361851</v>
      </c>
      <c r="V225" s="7">
        <f t="shared" si="77"/>
        <v>1610.6984643470732</v>
      </c>
      <c r="W225" s="7">
        <f t="shared" si="78"/>
        <v>413.41619606363781</v>
      </c>
      <c r="X225" s="7">
        <f t="shared" si="79"/>
        <v>1191.7978711195517</v>
      </c>
      <c r="Z225" s="7">
        <f t="shared" si="80"/>
        <v>0</v>
      </c>
      <c r="AA225" s="7">
        <f t="shared" si="81"/>
        <v>679124.64709758596</v>
      </c>
      <c r="AC225" s="7">
        <f t="shared" si="82"/>
        <v>-1.2298050806878649</v>
      </c>
      <c r="AD225" s="7">
        <f t="shared" si="83"/>
        <v>-23.818280358641136</v>
      </c>
      <c r="AE225" s="7">
        <f t="shared" si="84"/>
        <v>-1154.0127627828967</v>
      </c>
      <c r="AG225" s="7" t="e">
        <f t="shared" si="85"/>
        <v>#NUM!</v>
      </c>
      <c r="AH225" s="7" t="e">
        <f t="shared" si="86"/>
        <v>#NUM!</v>
      </c>
      <c r="AI225" s="7" t="e">
        <f t="shared" si="87"/>
        <v>#NUM!</v>
      </c>
      <c r="AK225" s="7">
        <v>59</v>
      </c>
      <c r="AL225" s="7" t="e">
        <f t="shared" si="88"/>
        <v>#NUM!</v>
      </c>
      <c r="AM225" s="7">
        <f t="shared" si="89"/>
        <v>8138886.5031450139</v>
      </c>
      <c r="AO225" s="7">
        <f t="shared" si="90"/>
        <v>8138886.5031450139</v>
      </c>
      <c r="AP225" s="7">
        <f t="shared" si="92"/>
        <v>613672042.33713412</v>
      </c>
      <c r="AQ225" s="7">
        <f t="shared" si="93"/>
        <v>2.3058848107417498E-4</v>
      </c>
      <c r="AR225" s="15">
        <f>'FAE(a_mean)'!AQ225</f>
        <v>3.8415301339757723E-5</v>
      </c>
      <c r="AT225" s="7">
        <f t="shared" si="91"/>
        <v>5.7597675756575816E-5</v>
      </c>
      <c r="AX225" s="21"/>
    </row>
    <row r="226" spans="1:50">
      <c r="A226" s="7" t="s">
        <v>283</v>
      </c>
      <c r="B226" s="8" t="s">
        <v>216</v>
      </c>
      <c r="C226" s="8" t="s">
        <v>219</v>
      </c>
      <c r="D226" s="8">
        <v>20</v>
      </c>
      <c r="F226" s="8">
        <v>4830000</v>
      </c>
      <c r="G226" s="8">
        <v>551000</v>
      </c>
      <c r="H226" s="8">
        <v>4830000</v>
      </c>
      <c r="J226" s="1">
        <v>75.400000000000006</v>
      </c>
      <c r="K226" s="1">
        <v>75.400000000000006</v>
      </c>
      <c r="L226" s="19">
        <v>24.1</v>
      </c>
      <c r="N226" s="7">
        <f t="shared" si="71"/>
        <v>8.7658802177858437</v>
      </c>
      <c r="P226" s="7">
        <f t="shared" si="72"/>
        <v>3.1286307053941909</v>
      </c>
      <c r="Q226" s="7">
        <f t="shared" si="73"/>
        <v>4.2517544987330389</v>
      </c>
      <c r="S226" s="12">
        <f t="shared" si="74"/>
        <v>1240.2485881909136</v>
      </c>
      <c r="T226" s="12">
        <f t="shared" si="75"/>
        <v>418.90059322752148</v>
      </c>
      <c r="U226" s="7">
        <f t="shared" si="76"/>
        <v>0</v>
      </c>
      <c r="V226" s="7">
        <f t="shared" si="77"/>
        <v>1659.1491814184351</v>
      </c>
      <c r="W226" s="7">
        <f t="shared" si="78"/>
        <v>413.41619606363781</v>
      </c>
      <c r="X226" s="7">
        <f t="shared" si="79"/>
        <v>1240.2485881909136</v>
      </c>
      <c r="Z226" s="7">
        <f t="shared" si="80"/>
        <v>0</v>
      </c>
      <c r="AA226" s="7">
        <f t="shared" si="81"/>
        <v>679124.64709758596</v>
      </c>
      <c r="AC226" s="7">
        <f t="shared" si="82"/>
        <v>-1.2524901238428501</v>
      </c>
      <c r="AD226" s="7" t="e">
        <f t="shared" si="83"/>
        <v>#DIV/0!</v>
      </c>
      <c r="AE226" s="7">
        <f t="shared" si="84"/>
        <v>-1251.2355715812632</v>
      </c>
      <c r="AG226" s="7" t="e">
        <f t="shared" si="85"/>
        <v>#NUM!</v>
      </c>
      <c r="AH226" s="7" t="e">
        <f t="shared" si="86"/>
        <v>#DIV/0!</v>
      </c>
      <c r="AI226" s="7" t="e">
        <f t="shared" si="87"/>
        <v>#NUM!</v>
      </c>
      <c r="AK226" s="7">
        <v>60</v>
      </c>
      <c r="AL226" s="7" t="e">
        <f t="shared" si="88"/>
        <v>#NUM!</v>
      </c>
      <c r="AM226" s="7">
        <f t="shared" si="89"/>
        <v>8643716.6594725959</v>
      </c>
      <c r="AO226" s="7">
        <f t="shared" si="90"/>
        <v>8643716.6594725959</v>
      </c>
      <c r="AP226" s="7">
        <f t="shared" si="92"/>
        <v>651736236.12423372</v>
      </c>
      <c r="AQ226" s="7">
        <f t="shared" si="93"/>
        <v>2.4489117701458811E-4</v>
      </c>
      <c r="AR226" s="15">
        <f>'FAE(a_mean)'!AQ226</f>
        <v>3.8415301339757723E-5</v>
      </c>
      <c r="AT226" s="7">
        <f t="shared" si="91"/>
        <v>5.7597675756575816E-5</v>
      </c>
      <c r="AX226" s="21"/>
    </row>
    <row r="227" spans="1:50" s="3" customFormat="1">
      <c r="A227" s="3" t="s">
        <v>284</v>
      </c>
      <c r="B227" s="2" t="s">
        <v>216</v>
      </c>
      <c r="C227" s="2" t="s">
        <v>220</v>
      </c>
      <c r="D227" s="2">
        <v>1</v>
      </c>
      <c r="E227" s="5"/>
      <c r="F227" s="2">
        <v>11800</v>
      </c>
      <c r="G227" s="2">
        <v>513999.99999999994</v>
      </c>
      <c r="H227" s="2">
        <v>4830000</v>
      </c>
      <c r="I227" s="5"/>
      <c r="J227" s="2">
        <v>62.5</v>
      </c>
      <c r="K227" s="2">
        <v>445</v>
      </c>
      <c r="L227" s="24">
        <v>147</v>
      </c>
      <c r="M227" s="5"/>
      <c r="N227" s="3">
        <f t="shared" si="71"/>
        <v>2.2957198443579768E-2</v>
      </c>
      <c r="O227" s="5"/>
      <c r="P227" s="3">
        <f t="shared" si="72"/>
        <v>0.42517006802721086</v>
      </c>
      <c r="Q227" s="3">
        <f t="shared" si="73"/>
        <v>0.34284745228291508</v>
      </c>
      <c r="R227" s="5"/>
      <c r="S227" s="22">
        <f t="shared" si="74"/>
        <v>1240.2485881909136</v>
      </c>
      <c r="T227" s="22">
        <f t="shared" si="75"/>
        <v>404.5914822582447</v>
      </c>
      <c r="U227" s="3">
        <f t="shared" si="76"/>
        <v>1178.9463714003318</v>
      </c>
      <c r="V227" s="3">
        <f t="shared" si="77"/>
        <v>465.89369904882653</v>
      </c>
      <c r="W227" s="3">
        <f t="shared" si="78"/>
        <v>413.41619606363781</v>
      </c>
      <c r="X227" s="3">
        <f t="shared" si="79"/>
        <v>61.302216790581809</v>
      </c>
      <c r="Y227" s="5"/>
      <c r="Z227" s="3">
        <f t="shared" si="80"/>
        <v>19.468893436773964</v>
      </c>
      <c r="AA227" s="3">
        <f t="shared" si="81"/>
        <v>690967.83278990129</v>
      </c>
      <c r="AB227" s="5"/>
      <c r="AC227" s="3">
        <f t="shared" si="82"/>
        <v>0.63497596289301095</v>
      </c>
      <c r="AD227" s="3">
        <f t="shared" si="83"/>
        <v>0.95226018716450245</v>
      </c>
      <c r="AE227" s="3">
        <f t="shared" si="84"/>
        <v>1122.663692286591</v>
      </c>
      <c r="AF227" s="5"/>
      <c r="AG227" s="3">
        <f t="shared" si="85"/>
        <v>191621.97270744675</v>
      </c>
      <c r="AH227" s="3">
        <f t="shared" si="86"/>
        <v>431207.73190526012</v>
      </c>
      <c r="AI227" s="3">
        <f t="shared" si="87"/>
        <v>297591.64718840865</v>
      </c>
      <c r="AJ227" s="5"/>
      <c r="AK227" s="3">
        <v>61</v>
      </c>
      <c r="AL227" s="3">
        <f t="shared" si="88"/>
        <v>58005.887990595278</v>
      </c>
      <c r="AM227" s="3">
        <f t="shared" si="89"/>
        <v>-3682772.8885692772</v>
      </c>
      <c r="AN227" s="5"/>
      <c r="AO227" s="3">
        <f t="shared" si="90"/>
        <v>58005.887990595278</v>
      </c>
      <c r="AP227" s="3">
        <f t="shared" si="92"/>
        <v>25812620.155814897</v>
      </c>
      <c r="AQ227" s="3">
        <f t="shared" si="93"/>
        <v>1.0397330302589564E-5</v>
      </c>
      <c r="AR227" s="14">
        <f>'FAE(a_mean)'!AQ227</f>
        <v>2.2096046983221683E-4</v>
      </c>
      <c r="AS227" s="5"/>
      <c r="AT227" s="3">
        <f t="shared" si="91"/>
        <v>3.5079582015646725E-4</v>
      </c>
      <c r="AU227" s="5"/>
      <c r="AX227" s="23"/>
    </row>
    <row r="228" spans="1:50" s="3" customFormat="1">
      <c r="A228" s="3" t="s">
        <v>285</v>
      </c>
      <c r="B228" s="2" t="s">
        <v>216</v>
      </c>
      <c r="C228" s="2" t="s">
        <v>220</v>
      </c>
      <c r="D228" s="2">
        <v>2</v>
      </c>
      <c r="E228" s="5"/>
      <c r="F228" s="2">
        <v>47699.999999999993</v>
      </c>
      <c r="G228" s="2">
        <v>513999.99999999994</v>
      </c>
      <c r="H228" s="2">
        <v>4830000</v>
      </c>
      <c r="I228" s="5"/>
      <c r="J228" s="2">
        <v>77.8</v>
      </c>
      <c r="K228" s="2">
        <v>445</v>
      </c>
      <c r="L228" s="24">
        <v>147</v>
      </c>
      <c r="M228" s="5"/>
      <c r="N228" s="3">
        <f t="shared" si="71"/>
        <v>9.2801556420233453E-2</v>
      </c>
      <c r="O228" s="5"/>
      <c r="P228" s="3">
        <f t="shared" si="72"/>
        <v>0.52925170068027205</v>
      </c>
      <c r="Q228" s="3">
        <f t="shared" si="73"/>
        <v>0.44180070395322685</v>
      </c>
      <c r="R228" s="5"/>
      <c r="S228" s="22">
        <f t="shared" si="74"/>
        <v>1240.2485881909136</v>
      </c>
      <c r="T228" s="22">
        <f t="shared" si="75"/>
        <v>404.5914822582447</v>
      </c>
      <c r="U228" s="3">
        <f t="shared" si="76"/>
        <v>1116.9964774481446</v>
      </c>
      <c r="V228" s="3">
        <f t="shared" si="77"/>
        <v>527.84359300101357</v>
      </c>
      <c r="W228" s="3">
        <f t="shared" si="78"/>
        <v>413.41619606363781</v>
      </c>
      <c r="X228" s="3">
        <f t="shared" si="79"/>
        <v>123.25211074276889</v>
      </c>
      <c r="Y228" s="5"/>
      <c r="Z228" s="3">
        <f t="shared" si="80"/>
        <v>19.468893436773964</v>
      </c>
      <c r="AA228" s="3">
        <f t="shared" si="81"/>
        <v>690967.83278990129</v>
      </c>
      <c r="AB228" s="5"/>
      <c r="AC228" s="3">
        <f t="shared" si="82"/>
        <v>0.32697696939601656</v>
      </c>
      <c r="AD228" s="3">
        <f t="shared" si="83"/>
        <v>0.89474327865841352</v>
      </c>
      <c r="AE228" s="3">
        <f t="shared" si="84"/>
        <v>999.4250904818515</v>
      </c>
      <c r="AF228" s="5"/>
      <c r="AG228" s="3">
        <f t="shared" si="85"/>
        <v>344844.72086027049</v>
      </c>
      <c r="AH228" s="3">
        <f t="shared" si="86"/>
        <v>577601.89586628147</v>
      </c>
      <c r="AI228" s="3">
        <f t="shared" si="87"/>
        <v>412448.18079022132</v>
      </c>
      <c r="AJ228" s="5"/>
      <c r="AK228" s="3">
        <v>62</v>
      </c>
      <c r="AL228" s="3">
        <f t="shared" si="88"/>
        <v>179691.00578421034</v>
      </c>
      <c r="AM228" s="3">
        <f t="shared" si="89"/>
        <v>-3042855.5339523391</v>
      </c>
      <c r="AN228" s="5"/>
      <c r="AO228" s="3">
        <f t="shared" si="90"/>
        <v>179691.00578421034</v>
      </c>
      <c r="AP228" s="3">
        <f t="shared" si="92"/>
        <v>79962497.573973596</v>
      </c>
      <c r="AQ228" s="3">
        <f t="shared" si="93"/>
        <v>3.2208915409516405E-5</v>
      </c>
      <c r="AR228" s="14">
        <f>'FAE(a_mean)'!AQ228</f>
        <v>2.2096046983221683E-4</v>
      </c>
      <c r="AS228" s="5"/>
      <c r="AT228" s="3">
        <f t="shared" si="91"/>
        <v>3.5079582015646725E-4</v>
      </c>
      <c r="AU228" s="5"/>
      <c r="AX228" s="23"/>
    </row>
    <row r="229" spans="1:50" s="3" customFormat="1">
      <c r="A229" s="3" t="s">
        <v>286</v>
      </c>
      <c r="B229" s="2" t="s">
        <v>216</v>
      </c>
      <c r="C229" s="2" t="s">
        <v>220</v>
      </c>
      <c r="D229" s="2">
        <v>3</v>
      </c>
      <c r="E229" s="5"/>
      <c r="F229" s="2">
        <v>109000.00000000001</v>
      </c>
      <c r="G229" s="2">
        <v>513999.99999999994</v>
      </c>
      <c r="H229" s="2">
        <v>4830000</v>
      </c>
      <c r="I229" s="5"/>
      <c r="J229" s="2">
        <v>93</v>
      </c>
      <c r="K229" s="2">
        <v>445</v>
      </c>
      <c r="L229" s="24">
        <v>147</v>
      </c>
      <c r="M229" s="5"/>
      <c r="N229" s="3">
        <f t="shared" si="71"/>
        <v>0.21206225680933857</v>
      </c>
      <c r="O229" s="5"/>
      <c r="P229" s="3">
        <f t="shared" si="72"/>
        <v>0.63265306122448983</v>
      </c>
      <c r="Q229" s="3">
        <f t="shared" si="73"/>
        <v>0.55072530855506507</v>
      </c>
      <c r="R229" s="5"/>
      <c r="S229" s="22">
        <f t="shared" si="74"/>
        <v>1240.2485881909136</v>
      </c>
      <c r="T229" s="22">
        <f t="shared" si="75"/>
        <v>404.5914822582447</v>
      </c>
      <c r="U229" s="3">
        <f t="shared" si="76"/>
        <v>1053.9333290300538</v>
      </c>
      <c r="V229" s="3">
        <f t="shared" si="77"/>
        <v>590.90674141910449</v>
      </c>
      <c r="W229" s="3">
        <f t="shared" si="78"/>
        <v>413.41619606363781</v>
      </c>
      <c r="X229" s="3">
        <f t="shared" si="79"/>
        <v>186.3152591608598</v>
      </c>
      <c r="Y229" s="5"/>
      <c r="Z229" s="3">
        <f t="shared" si="80"/>
        <v>19.468893436773964</v>
      </c>
      <c r="AA229" s="3">
        <f t="shared" si="81"/>
        <v>690967.83278990129</v>
      </c>
      <c r="AB229" s="5"/>
      <c r="AC229" s="3">
        <f t="shared" si="82"/>
        <v>7.9774803681802661E-2</v>
      </c>
      <c r="AD229" s="3">
        <f t="shared" si="83"/>
        <v>0.82924776866347349</v>
      </c>
      <c r="AE229" s="3">
        <f t="shared" si="84"/>
        <v>873.97186141823852</v>
      </c>
      <c r="AF229" s="5"/>
      <c r="AG229" s="3">
        <f t="shared" si="85"/>
        <v>520591.51390570035</v>
      </c>
      <c r="AH229" s="3">
        <f t="shared" si="86"/>
        <v>658729.78017503838</v>
      </c>
      <c r="AI229" s="3">
        <f t="shared" si="87"/>
        <v>487023.68421293073</v>
      </c>
      <c r="AJ229" s="5"/>
      <c r="AK229" s="3">
        <v>63</v>
      </c>
      <c r="AL229" s="3">
        <f t="shared" si="88"/>
        <v>348885.41794359271</v>
      </c>
      <c r="AM229" s="3">
        <f t="shared" si="89"/>
        <v>-2391438.710855497</v>
      </c>
      <c r="AN229" s="5"/>
      <c r="AO229" s="3">
        <f t="shared" si="90"/>
        <v>348885.41794359271</v>
      </c>
      <c r="AP229" s="3">
        <f t="shared" si="92"/>
        <v>155254010.98489875</v>
      </c>
      <c r="AQ229" s="3">
        <f t="shared" si="93"/>
        <v>6.2536357148858379E-5</v>
      </c>
      <c r="AR229" s="14">
        <f>'FAE(a_mean)'!AQ229</f>
        <v>2.2096046983221683E-4</v>
      </c>
      <c r="AS229" s="5"/>
      <c r="AT229" s="3">
        <f t="shared" si="91"/>
        <v>3.5079582015646725E-4</v>
      </c>
      <c r="AU229" s="5"/>
      <c r="AX229" s="23"/>
    </row>
    <row r="230" spans="1:50" s="3" customFormat="1">
      <c r="A230" s="3" t="s">
        <v>287</v>
      </c>
      <c r="B230" s="2" t="s">
        <v>216</v>
      </c>
      <c r="C230" s="2" t="s">
        <v>220</v>
      </c>
      <c r="D230" s="2">
        <v>4</v>
      </c>
      <c r="E230" s="5"/>
      <c r="F230" s="2">
        <v>193000.00000000003</v>
      </c>
      <c r="G230" s="2">
        <v>513999.99999999994</v>
      </c>
      <c r="H230" s="2">
        <v>4830000</v>
      </c>
      <c r="I230" s="5"/>
      <c r="J230" s="2">
        <v>108</v>
      </c>
      <c r="K230" s="2">
        <v>445</v>
      </c>
      <c r="L230" s="24">
        <v>147</v>
      </c>
      <c r="M230" s="5"/>
      <c r="N230" s="3">
        <f t="shared" si="71"/>
        <v>0.37548638132295731</v>
      </c>
      <c r="O230" s="5"/>
      <c r="P230" s="3">
        <f t="shared" si="72"/>
        <v>0.73469387755102045</v>
      </c>
      <c r="Q230" s="3">
        <f t="shared" si="73"/>
        <v>0.6660924688610772</v>
      </c>
      <c r="R230" s="5"/>
      <c r="S230" s="22">
        <f t="shared" si="74"/>
        <v>1240.2485881909136</v>
      </c>
      <c r="T230" s="22">
        <f t="shared" si="75"/>
        <v>404.5914822582447</v>
      </c>
      <c r="U230" s="3">
        <f t="shared" si="76"/>
        <v>992.32729392019905</v>
      </c>
      <c r="V230" s="3">
        <f t="shared" si="77"/>
        <v>652.51277652895919</v>
      </c>
      <c r="W230" s="3">
        <f t="shared" si="78"/>
        <v>413.41619606363781</v>
      </c>
      <c r="X230" s="3">
        <f t="shared" si="79"/>
        <v>247.92129427071455</v>
      </c>
      <c r="Y230" s="5"/>
      <c r="Z230" s="3">
        <f t="shared" si="80"/>
        <v>19.468893436773964</v>
      </c>
      <c r="AA230" s="3">
        <f t="shared" si="81"/>
        <v>690967.83278990129</v>
      </c>
      <c r="AB230" s="5"/>
      <c r="AC230" s="3">
        <f t="shared" si="82"/>
        <v>-0.1155764109436989</v>
      </c>
      <c r="AD230" s="3">
        <f t="shared" si="83"/>
        <v>0.75722728975101461</v>
      </c>
      <c r="AE230" s="3">
        <f t="shared" si="84"/>
        <v>751.41730732115082</v>
      </c>
      <c r="AF230" s="5"/>
      <c r="AG230" s="3">
        <f t="shared" si="85"/>
        <v>718122.07009770023</v>
      </c>
      <c r="AH230" s="3">
        <f t="shared" si="86"/>
        <v>700858.8231049031</v>
      </c>
      <c r="AI230" s="3">
        <f t="shared" si="87"/>
        <v>535903.16507822298</v>
      </c>
      <c r="AJ230" s="5"/>
      <c r="AK230" s="3">
        <v>64</v>
      </c>
      <c r="AL230" s="3">
        <f t="shared" si="88"/>
        <v>553166.41207102011</v>
      </c>
      <c r="AM230" s="3">
        <f t="shared" si="89"/>
        <v>-1755073.2790379247</v>
      </c>
      <c r="AN230" s="5"/>
      <c r="AO230" s="3">
        <f t="shared" si="90"/>
        <v>553166.41207102011</v>
      </c>
      <c r="AP230" s="3">
        <f t="shared" si="92"/>
        <v>246159053.37160394</v>
      </c>
      <c r="AQ230" s="3">
        <f t="shared" si="93"/>
        <v>9.9152932535629285E-5</v>
      </c>
      <c r="AR230" s="14">
        <f>'FAE(a_mean)'!AQ230</f>
        <v>2.2096046983221683E-4</v>
      </c>
      <c r="AS230" s="5"/>
      <c r="AT230" s="3">
        <f t="shared" si="91"/>
        <v>3.5079582015646725E-4</v>
      </c>
      <c r="AU230" s="5"/>
      <c r="AX230" s="23"/>
    </row>
    <row r="231" spans="1:50" s="3" customFormat="1">
      <c r="A231" s="3" t="s">
        <v>288</v>
      </c>
      <c r="B231" s="2" t="s">
        <v>216</v>
      </c>
      <c r="C231" s="2" t="s">
        <v>220</v>
      </c>
      <c r="D231" s="2">
        <v>5</v>
      </c>
      <c r="E231" s="5"/>
      <c r="F231" s="2">
        <v>303000</v>
      </c>
      <c r="G231" s="2">
        <v>513999.99999999994</v>
      </c>
      <c r="H231" s="2">
        <v>4830000</v>
      </c>
      <c r="I231" s="5"/>
      <c r="J231" s="2">
        <v>124</v>
      </c>
      <c r="K231" s="2">
        <v>445</v>
      </c>
      <c r="L231" s="24">
        <v>147</v>
      </c>
      <c r="M231" s="5"/>
      <c r="N231" s="3">
        <f t="shared" ref="N231:N294" si="94">F231/G231</f>
        <v>0.58949416342412453</v>
      </c>
      <c r="O231" s="5"/>
      <c r="P231" s="3">
        <f t="shared" ref="P231:P294" si="95">J231/L231</f>
        <v>0.84353741496598644</v>
      </c>
      <c r="Q231" s="3">
        <f t="shared" ref="Q231:Q294" si="96">(J231*((1/G231)^0.5-(N231/H231)^0.5)^2+AQ231)/AT231</f>
        <v>0.79422941779217515</v>
      </c>
      <c r="R231" s="5"/>
      <c r="S231" s="22">
        <f t="shared" ref="S231:S294" si="97">(H231/3.14)^0.5</f>
        <v>1240.2485881909136</v>
      </c>
      <c r="T231" s="22">
        <f t="shared" ref="T231:T294" si="98">(G231/3.14)^0.5</f>
        <v>404.5914822582447</v>
      </c>
      <c r="U231" s="3">
        <f t="shared" ref="U231:U294" si="99">S231-X231</f>
        <v>929.60922287057269</v>
      </c>
      <c r="V231" s="3">
        <f t="shared" ref="V231:V294" si="100">T231+X231</f>
        <v>715.23084757858555</v>
      </c>
      <c r="W231" s="3">
        <f t="shared" ref="W231:W294" si="101">(1/3)*S231</f>
        <v>413.41619606363781</v>
      </c>
      <c r="X231" s="3">
        <f t="shared" ref="X231:X294" si="102">(F231/3.14)^0.5</f>
        <v>310.63936532034086</v>
      </c>
      <c r="Y231" s="5"/>
      <c r="Z231" s="3">
        <f t="shared" ref="Z231:Z294" si="103">MAX(0,SIGN(W231-T231)*((W231-T231)/2)^2)</f>
        <v>19.468893436773964</v>
      </c>
      <c r="AA231" s="3">
        <f t="shared" ref="AA231:AA294" si="104">MAX(0,SIGN(2*S231-T231-W231)*((2*S231-T231-W231)/2)^2)</f>
        <v>690967.83278990129</v>
      </c>
      <c r="AB231" s="5"/>
      <c r="AC231" s="3">
        <f t="shared" ref="AC231:AC294" si="105">(U231^2-V231^2-(U231+X231-W231)^2)/(2*(U231+X231-W231)*V231)</f>
        <v>-0.2798842398825036</v>
      </c>
      <c r="AD231" s="3">
        <f t="shared" ref="AD231:AD294" si="106">(U231^2-V231^2+(U231+X231-W231)^2)/(2*(U231+X231-W231)*U231)</f>
        <v>0.67410104654208181</v>
      </c>
      <c r="AE231" s="3">
        <f t="shared" ref="AE231:AE294" si="107">(U231^2-V231^2+(U231+X231-W231)^2)/(2*(U231+X231-W231))</f>
        <v>626.65055001222447</v>
      </c>
      <c r="AF231" s="5"/>
      <c r="AG231" s="3">
        <f t="shared" ref="AG231:AG294" si="108">V231^2*ACOS(AC231)</f>
        <v>948663.6331002441</v>
      </c>
      <c r="AH231" s="3">
        <f t="shared" ref="AH231:AH294" si="109">U231^2*ACOS(AD231)</f>
        <v>718170.65804648795</v>
      </c>
      <c r="AI231" s="3">
        <f t="shared" ref="AI231:AI294" si="110">(S231-W231)*(U231^2-AE231^2)^0.5</f>
        <v>567740.95368953946</v>
      </c>
      <c r="AJ231" s="5"/>
      <c r="AK231" s="3">
        <v>65</v>
      </c>
      <c r="AL231" s="3">
        <f t="shared" ref="AL231:AL294" si="111">AG231-AH231+AI231</f>
        <v>798233.9287432956</v>
      </c>
      <c r="AM231" s="3">
        <f t="shared" ref="AM231:AM294" si="112">3.14*(V231^2-U231^2)</f>
        <v>-1107220.9656226714</v>
      </c>
      <c r="AN231" s="5"/>
      <c r="AO231" s="3">
        <f t="shared" ref="AO231:AO294" si="113">IF(X231^2&lt;=Z231,AK231,IF(X231^2&lt;=AA231,AL231,AM231))</f>
        <v>798233.9287432956</v>
      </c>
      <c r="AP231" s="3">
        <f t="shared" si="92"/>
        <v>355214098.29076654</v>
      </c>
      <c r="AQ231" s="3">
        <f t="shared" si="93"/>
        <v>1.4308033379686243E-4</v>
      </c>
      <c r="AR231" s="14">
        <f>'FAE(a_mean)'!AQ231</f>
        <v>2.2096046983221683E-4</v>
      </c>
      <c r="AS231" s="5"/>
      <c r="AT231" s="3">
        <f t="shared" ref="AT231:AT294" si="114">L231*((1/G231)^0.5-(1/H231)^0.5)^2+AR231</f>
        <v>3.5079582015646725E-4</v>
      </c>
      <c r="AU231" s="5"/>
      <c r="AX231" s="23"/>
    </row>
    <row r="232" spans="1:50" s="3" customFormat="1">
      <c r="A232" s="3" t="s">
        <v>289</v>
      </c>
      <c r="B232" s="2" t="s">
        <v>216</v>
      </c>
      <c r="C232" s="2" t="s">
        <v>220</v>
      </c>
      <c r="D232" s="2">
        <v>6</v>
      </c>
      <c r="E232" s="5"/>
      <c r="F232" s="2">
        <v>433000</v>
      </c>
      <c r="G232" s="2">
        <v>513999.99999999994</v>
      </c>
      <c r="H232" s="2">
        <v>4830000</v>
      </c>
      <c r="I232" s="5"/>
      <c r="J232" s="2">
        <v>139</v>
      </c>
      <c r="K232" s="2">
        <v>445</v>
      </c>
      <c r="L232" s="24">
        <v>147</v>
      </c>
      <c r="M232" s="5"/>
      <c r="N232" s="3">
        <f t="shared" si="94"/>
        <v>0.84241245136186782</v>
      </c>
      <c r="O232" s="5"/>
      <c r="P232" s="3">
        <f t="shared" si="95"/>
        <v>0.94557823129251706</v>
      </c>
      <c r="Q232" s="3">
        <f t="shared" si="96"/>
        <v>0.92503819060841241</v>
      </c>
      <c r="R232" s="5"/>
      <c r="S232" s="22">
        <f t="shared" si="97"/>
        <v>1240.2485881909136</v>
      </c>
      <c r="T232" s="22">
        <f t="shared" si="98"/>
        <v>404.5914822582447</v>
      </c>
      <c r="U232" s="3">
        <f t="shared" si="99"/>
        <v>868.90226846770088</v>
      </c>
      <c r="V232" s="3">
        <f t="shared" si="100"/>
        <v>775.93780198145737</v>
      </c>
      <c r="W232" s="3">
        <f t="shared" si="101"/>
        <v>413.41619606363781</v>
      </c>
      <c r="X232" s="3">
        <f t="shared" si="102"/>
        <v>371.34631972321273</v>
      </c>
      <c r="Y232" s="5"/>
      <c r="Z232" s="3">
        <f t="shared" si="103"/>
        <v>19.468893436773964</v>
      </c>
      <c r="AA232" s="3">
        <f t="shared" si="104"/>
        <v>690967.83278990129</v>
      </c>
      <c r="AB232" s="5"/>
      <c r="AC232" s="3">
        <f t="shared" si="105"/>
        <v>-0.41362571818603494</v>
      </c>
      <c r="AD232" s="3">
        <f t="shared" si="106"/>
        <v>0.58221111841165241</v>
      </c>
      <c r="AE232" s="3">
        <f t="shared" si="107"/>
        <v>505.88456151500196</v>
      </c>
      <c r="AF232" s="5"/>
      <c r="AG232" s="3">
        <f t="shared" si="108"/>
        <v>1202490.6749636696</v>
      </c>
      <c r="AH232" s="3">
        <f t="shared" si="109"/>
        <v>716751.37793739524</v>
      </c>
      <c r="AI232" s="3">
        <f t="shared" si="110"/>
        <v>584115.95413155179</v>
      </c>
      <c r="AJ232" s="5"/>
      <c r="AK232" s="3">
        <v>66</v>
      </c>
      <c r="AL232" s="3">
        <f t="shared" si="111"/>
        <v>1069855.2511578263</v>
      </c>
      <c r="AM232" s="3">
        <f t="shared" si="112"/>
        <v>-480142.6739581335</v>
      </c>
      <c r="AN232" s="5"/>
      <c r="AO232" s="3">
        <f t="shared" si="113"/>
        <v>1069855.2511578263</v>
      </c>
      <c r="AP232" s="3">
        <f t="shared" si="92"/>
        <v>476085586.76523268</v>
      </c>
      <c r="AQ232" s="3">
        <f t="shared" si="93"/>
        <v>1.9176740168259048E-4</v>
      </c>
      <c r="AR232" s="14">
        <f>'FAE(a_mean)'!AQ232</f>
        <v>2.2096046983221683E-4</v>
      </c>
      <c r="AS232" s="5"/>
      <c r="AT232" s="3">
        <f t="shared" si="114"/>
        <v>3.5079582015646725E-4</v>
      </c>
      <c r="AU232" s="5"/>
      <c r="AX232" s="23"/>
    </row>
    <row r="233" spans="1:50" s="3" customFormat="1">
      <c r="A233" s="3" t="s">
        <v>290</v>
      </c>
      <c r="B233" s="2" t="s">
        <v>216</v>
      </c>
      <c r="C233" s="2" t="s">
        <v>220</v>
      </c>
      <c r="D233" s="2">
        <v>7</v>
      </c>
      <c r="E233" s="5"/>
      <c r="F233" s="2">
        <v>590000</v>
      </c>
      <c r="G233" s="2">
        <v>513999.99999999994</v>
      </c>
      <c r="H233" s="2">
        <v>4830000</v>
      </c>
      <c r="I233" s="5"/>
      <c r="J233" s="2">
        <v>152</v>
      </c>
      <c r="K233" s="2">
        <v>445</v>
      </c>
      <c r="L233" s="24">
        <v>147</v>
      </c>
      <c r="M233" s="5"/>
      <c r="N233" s="3">
        <f t="shared" si="94"/>
        <v>1.1478599221789885</v>
      </c>
      <c r="O233" s="5"/>
      <c r="P233" s="3">
        <f t="shared" si="95"/>
        <v>1.0340136054421769</v>
      </c>
      <c r="Q233" s="3">
        <f t="shared" si="96"/>
        <v>1.063009086295452</v>
      </c>
      <c r="R233" s="5"/>
      <c r="S233" s="22">
        <f t="shared" si="97"/>
        <v>1240.2485881909136</v>
      </c>
      <c r="T233" s="22">
        <f t="shared" si="98"/>
        <v>404.5914822582447</v>
      </c>
      <c r="U233" s="3">
        <f t="shared" si="99"/>
        <v>806.77645624703132</v>
      </c>
      <c r="V233" s="3">
        <f t="shared" si="100"/>
        <v>838.06361420212693</v>
      </c>
      <c r="W233" s="3">
        <f t="shared" si="101"/>
        <v>413.41619606363781</v>
      </c>
      <c r="X233" s="3">
        <f t="shared" si="102"/>
        <v>433.47213194388229</v>
      </c>
      <c r="Y233" s="5"/>
      <c r="Z233" s="3">
        <f t="shared" si="103"/>
        <v>19.468893436773964</v>
      </c>
      <c r="AA233" s="3">
        <f t="shared" si="104"/>
        <v>690967.83278990129</v>
      </c>
      <c r="AB233" s="5"/>
      <c r="AC233" s="3">
        <f t="shared" si="105"/>
        <v>-0.53043275457800565</v>
      </c>
      <c r="AD233" s="3">
        <f t="shared" si="106"/>
        <v>0.47385616892293791</v>
      </c>
      <c r="AE233" s="3">
        <f t="shared" si="107"/>
        <v>382.29600073444249</v>
      </c>
      <c r="AF233" s="5"/>
      <c r="AG233" s="3">
        <f t="shared" si="108"/>
        <v>1495941.7149316501</v>
      </c>
      <c r="AH233" s="3">
        <f t="shared" si="109"/>
        <v>701092.34730099153</v>
      </c>
      <c r="AI233" s="3">
        <f t="shared" si="110"/>
        <v>587422.38381994364</v>
      </c>
      <c r="AJ233" s="5"/>
      <c r="AK233" s="3">
        <v>67</v>
      </c>
      <c r="AL233" s="3">
        <f t="shared" si="111"/>
        <v>1382271.7514506022</v>
      </c>
      <c r="AM233" s="3">
        <f t="shared" si="112"/>
        <v>161591.84523834189</v>
      </c>
      <c r="AN233" s="5"/>
      <c r="AO233" s="3">
        <f t="shared" si="113"/>
        <v>1382271.7514506022</v>
      </c>
      <c r="AP233" s="3">
        <f t="shared" si="92"/>
        <v>615110929.39551795</v>
      </c>
      <c r="AQ233" s="3">
        <f t="shared" si="93"/>
        <v>2.4776684687770101E-4</v>
      </c>
      <c r="AR233" s="14">
        <f>'FAE(a_mean)'!AQ233</f>
        <v>2.2096046983221683E-4</v>
      </c>
      <c r="AS233" s="5"/>
      <c r="AT233" s="3">
        <f t="shared" si="114"/>
        <v>3.5079582015646725E-4</v>
      </c>
      <c r="AU233" s="5"/>
      <c r="AX233" s="23"/>
    </row>
    <row r="234" spans="1:50" s="3" customFormat="1">
      <c r="A234" s="3" t="s">
        <v>291</v>
      </c>
      <c r="B234" s="2" t="s">
        <v>216</v>
      </c>
      <c r="C234" s="2" t="s">
        <v>220</v>
      </c>
      <c r="D234" s="2">
        <v>8</v>
      </c>
      <c r="E234" s="5"/>
      <c r="F234" s="2">
        <v>765000</v>
      </c>
      <c r="G234" s="2">
        <v>513999.99999999994</v>
      </c>
      <c r="H234" s="2">
        <v>4830000</v>
      </c>
      <c r="I234" s="5"/>
      <c r="J234" s="2">
        <v>171</v>
      </c>
      <c r="K234" s="2">
        <v>445</v>
      </c>
      <c r="L234" s="24">
        <v>147</v>
      </c>
      <c r="M234" s="5"/>
      <c r="N234" s="3">
        <f t="shared" si="94"/>
        <v>1.4883268482490275</v>
      </c>
      <c r="O234" s="5"/>
      <c r="P234" s="3">
        <f t="shared" si="95"/>
        <v>1.1632653061224489</v>
      </c>
      <c r="Q234" s="3">
        <f t="shared" si="96"/>
        <v>1.2213898493104383</v>
      </c>
      <c r="R234" s="5"/>
      <c r="S234" s="22">
        <f t="shared" si="97"/>
        <v>1240.2485881909136</v>
      </c>
      <c r="T234" s="22">
        <f t="shared" si="98"/>
        <v>404.5914822582447</v>
      </c>
      <c r="U234" s="3">
        <f t="shared" si="99"/>
        <v>746.65910972889492</v>
      </c>
      <c r="V234" s="3">
        <f t="shared" si="100"/>
        <v>898.18096072026333</v>
      </c>
      <c r="W234" s="3">
        <f t="shared" si="101"/>
        <v>413.41619606363781</v>
      </c>
      <c r="X234" s="3">
        <f t="shared" si="102"/>
        <v>493.58947846201869</v>
      </c>
      <c r="Y234" s="5"/>
      <c r="Z234" s="3">
        <f t="shared" si="103"/>
        <v>19.468893436773964</v>
      </c>
      <c r="AA234" s="3">
        <f t="shared" si="104"/>
        <v>690967.83278990129</v>
      </c>
      <c r="AB234" s="5"/>
      <c r="AC234" s="3">
        <f t="shared" si="105"/>
        <v>-0.62807995451656007</v>
      </c>
      <c r="AD234" s="3">
        <f t="shared" si="106"/>
        <v>0.35183784908997823</v>
      </c>
      <c r="AE234" s="3">
        <f t="shared" si="107"/>
        <v>262.70293517045246</v>
      </c>
      <c r="AF234" s="5"/>
      <c r="AG234" s="3">
        <f t="shared" si="108"/>
        <v>1815043.2227350592</v>
      </c>
      <c r="AH234" s="3">
        <f t="shared" si="109"/>
        <v>675278.66645502695</v>
      </c>
      <c r="AI234" s="3">
        <f t="shared" si="110"/>
        <v>577888.41051041195</v>
      </c>
      <c r="AJ234" s="5"/>
      <c r="AK234" s="3">
        <v>68</v>
      </c>
      <c r="AL234" s="3">
        <f t="shared" si="111"/>
        <v>1717652.9667904442</v>
      </c>
      <c r="AM234" s="3">
        <f t="shared" si="112"/>
        <v>782579.72586598026</v>
      </c>
      <c r="AN234" s="5"/>
      <c r="AO234" s="3">
        <f t="shared" si="113"/>
        <v>1717652.9667904442</v>
      </c>
      <c r="AP234" s="3">
        <f t="shared" si="92"/>
        <v>764355570.22174764</v>
      </c>
      <c r="AQ234" s="3">
        <f t="shared" si="93"/>
        <v>3.0788262811938505E-4</v>
      </c>
      <c r="AR234" s="14">
        <f>'FAE(a_mean)'!AQ234</f>
        <v>2.2096046983221683E-4</v>
      </c>
      <c r="AS234" s="5"/>
      <c r="AT234" s="3">
        <f t="shared" si="114"/>
        <v>3.5079582015646725E-4</v>
      </c>
      <c r="AU234" s="5"/>
      <c r="AX234" s="23"/>
    </row>
    <row r="235" spans="1:50" s="3" customFormat="1">
      <c r="A235" s="3" t="s">
        <v>292</v>
      </c>
      <c r="B235" s="2" t="s">
        <v>216</v>
      </c>
      <c r="C235" s="2" t="s">
        <v>220</v>
      </c>
      <c r="D235" s="2">
        <v>9</v>
      </c>
      <c r="E235" s="5"/>
      <c r="F235" s="2">
        <v>963000.00000000012</v>
      </c>
      <c r="G235" s="2">
        <v>513999.99999999994</v>
      </c>
      <c r="H235" s="2">
        <v>4830000</v>
      </c>
      <c r="I235" s="5"/>
      <c r="J235" s="2">
        <v>187</v>
      </c>
      <c r="K235" s="2">
        <v>445</v>
      </c>
      <c r="L235" s="24">
        <v>147</v>
      </c>
      <c r="M235" s="5"/>
      <c r="N235" s="3">
        <f t="shared" si="94"/>
        <v>1.8735408560311289</v>
      </c>
      <c r="O235" s="5"/>
      <c r="P235" s="3">
        <f t="shared" si="95"/>
        <v>1.272108843537415</v>
      </c>
      <c r="Q235" s="3">
        <f t="shared" si="96"/>
        <v>1.3838117657717501</v>
      </c>
      <c r="R235" s="5"/>
      <c r="S235" s="22">
        <f t="shared" si="97"/>
        <v>1240.2485881909136</v>
      </c>
      <c r="T235" s="22">
        <f t="shared" si="98"/>
        <v>404.5914822582447</v>
      </c>
      <c r="U235" s="3">
        <f t="shared" si="99"/>
        <v>686.45449460632858</v>
      </c>
      <c r="V235" s="3">
        <f t="shared" si="100"/>
        <v>958.38557584282967</v>
      </c>
      <c r="W235" s="3">
        <f t="shared" si="101"/>
        <v>413.41619606363781</v>
      </c>
      <c r="X235" s="3">
        <f t="shared" si="102"/>
        <v>553.79409358458497</v>
      </c>
      <c r="Y235" s="5"/>
      <c r="Z235" s="3">
        <f t="shared" si="103"/>
        <v>19.468893436773964</v>
      </c>
      <c r="AA235" s="3">
        <f t="shared" si="104"/>
        <v>690967.83278990129</v>
      </c>
      <c r="AB235" s="5"/>
      <c r="AC235" s="3">
        <f t="shared" si="105"/>
        <v>-0.7135918419031213</v>
      </c>
      <c r="AD235" s="3">
        <f t="shared" si="106"/>
        <v>0.20822394627946769</v>
      </c>
      <c r="AE235" s="3">
        <f t="shared" si="107"/>
        <v>142.93626380820731</v>
      </c>
      <c r="AF235" s="5"/>
      <c r="AG235" s="3">
        <f t="shared" si="108"/>
        <v>2172634.437744251</v>
      </c>
      <c r="AH235" s="3">
        <f t="shared" si="109"/>
        <v>641347.81702358578</v>
      </c>
      <c r="AI235" s="3">
        <f t="shared" si="110"/>
        <v>555142.06449502555</v>
      </c>
      <c r="AJ235" s="5"/>
      <c r="AK235" s="3">
        <v>69</v>
      </c>
      <c r="AL235" s="3">
        <f t="shared" si="111"/>
        <v>2086428.6852156906</v>
      </c>
      <c r="AM235" s="3">
        <f t="shared" si="112"/>
        <v>1404469.0558896575</v>
      </c>
      <c r="AN235" s="5"/>
      <c r="AO235" s="3">
        <f t="shared" si="113"/>
        <v>2086428.6852156906</v>
      </c>
      <c r="AP235" s="3">
        <f t="shared" si="92"/>
        <v>928460764.92098236</v>
      </c>
      <c r="AQ235" s="3">
        <f t="shared" si="93"/>
        <v>3.7398424443571007E-4</v>
      </c>
      <c r="AR235" s="14">
        <f>'FAE(a_mean)'!AQ235</f>
        <v>2.2096046983221683E-4</v>
      </c>
      <c r="AS235" s="5"/>
      <c r="AT235" s="3">
        <f t="shared" si="114"/>
        <v>3.5079582015646725E-4</v>
      </c>
      <c r="AU235" s="5"/>
      <c r="AX235" s="23"/>
    </row>
    <row r="236" spans="1:50" s="3" customFormat="1">
      <c r="A236" s="3" t="s">
        <v>293</v>
      </c>
      <c r="B236" s="2" t="s">
        <v>216</v>
      </c>
      <c r="C236" s="2" t="s">
        <v>220</v>
      </c>
      <c r="D236" s="2">
        <v>10</v>
      </c>
      <c r="E236" s="5"/>
      <c r="F236" s="2">
        <v>1210000</v>
      </c>
      <c r="G236" s="2">
        <v>513999.99999999994</v>
      </c>
      <c r="H236" s="2">
        <v>4830000</v>
      </c>
      <c r="I236" s="5"/>
      <c r="J236" s="2">
        <v>202.99999999999997</v>
      </c>
      <c r="K236" s="2">
        <v>445</v>
      </c>
      <c r="L236" s="24">
        <v>147</v>
      </c>
      <c r="M236" s="5"/>
      <c r="N236" s="3">
        <f t="shared" si="94"/>
        <v>2.3540856031128405</v>
      </c>
      <c r="O236" s="5"/>
      <c r="P236" s="3">
        <f t="shared" si="95"/>
        <v>1.3809523809523807</v>
      </c>
      <c r="Q236" s="3">
        <f t="shared" si="96"/>
        <v>1.5768811986063664</v>
      </c>
      <c r="R236" s="5"/>
      <c r="S236" s="22">
        <f t="shared" si="97"/>
        <v>1240.2485881909136</v>
      </c>
      <c r="T236" s="22">
        <f t="shared" si="98"/>
        <v>404.5914822582447</v>
      </c>
      <c r="U236" s="3">
        <f t="shared" si="99"/>
        <v>619.48267540950326</v>
      </c>
      <c r="V236" s="3">
        <f t="shared" si="100"/>
        <v>1025.3573950396549</v>
      </c>
      <c r="W236" s="3">
        <f t="shared" si="101"/>
        <v>413.41619606363781</v>
      </c>
      <c r="X236" s="3">
        <f t="shared" si="102"/>
        <v>620.76591278141029</v>
      </c>
      <c r="Y236" s="5"/>
      <c r="Z236" s="3">
        <f t="shared" si="103"/>
        <v>19.468893436773964</v>
      </c>
      <c r="AA236" s="3">
        <f t="shared" si="104"/>
        <v>690967.83278990129</v>
      </c>
      <c r="AB236" s="5"/>
      <c r="AC236" s="3">
        <f t="shared" si="105"/>
        <v>-0.79691723683162718</v>
      </c>
      <c r="AD236" s="3">
        <f t="shared" si="106"/>
        <v>1.5670188195306273E-2</v>
      </c>
      <c r="AE236" s="3">
        <f t="shared" si="107"/>
        <v>9.7074101073987453</v>
      </c>
      <c r="AF236" s="5"/>
      <c r="AG236" s="3">
        <f t="shared" si="108"/>
        <v>2621004.5415917211</v>
      </c>
      <c r="AH236" s="3">
        <f t="shared" si="109"/>
        <v>596793.07153934159</v>
      </c>
      <c r="AI236" s="3">
        <f t="shared" si="110"/>
        <v>512145.45092113741</v>
      </c>
      <c r="AJ236" s="5"/>
      <c r="AK236" s="3">
        <v>70</v>
      </c>
      <c r="AL236" s="3">
        <f t="shared" si="111"/>
        <v>2536356.920973517</v>
      </c>
      <c r="AM236" s="3">
        <f t="shared" si="112"/>
        <v>2096260.8676301718</v>
      </c>
      <c r="AN236" s="5"/>
      <c r="AO236" s="3">
        <f t="shared" si="113"/>
        <v>2536356.920973517</v>
      </c>
      <c r="AP236" s="3">
        <f t="shared" si="92"/>
        <v>1128678829.833215</v>
      </c>
      <c r="AQ236" s="3">
        <f t="shared" si="93"/>
        <v>4.5463213453255643E-4</v>
      </c>
      <c r="AR236" s="14">
        <f>'FAE(a_mean)'!AQ236</f>
        <v>2.2096046983221683E-4</v>
      </c>
      <c r="AS236" s="5"/>
      <c r="AT236" s="3">
        <f t="shared" si="114"/>
        <v>3.5079582015646725E-4</v>
      </c>
      <c r="AU236" s="5"/>
      <c r="AX236" s="23"/>
    </row>
    <row r="237" spans="1:50" s="3" customFormat="1">
      <c r="A237" s="3" t="s">
        <v>294</v>
      </c>
      <c r="B237" s="2" t="s">
        <v>216</v>
      </c>
      <c r="C237" s="2" t="s">
        <v>220</v>
      </c>
      <c r="D237" s="2">
        <v>11</v>
      </c>
      <c r="E237" s="5"/>
      <c r="F237" s="2">
        <v>1460000</v>
      </c>
      <c r="G237" s="2">
        <v>513999.99999999994</v>
      </c>
      <c r="H237" s="2">
        <v>4830000</v>
      </c>
      <c r="I237" s="5"/>
      <c r="J237" s="2">
        <v>221</v>
      </c>
      <c r="K237" s="2">
        <v>445</v>
      </c>
      <c r="L237" s="24">
        <v>147</v>
      </c>
      <c r="M237" s="5"/>
      <c r="N237" s="3">
        <f t="shared" si="94"/>
        <v>2.840466926070039</v>
      </c>
      <c r="O237" s="5"/>
      <c r="P237" s="3">
        <f t="shared" si="95"/>
        <v>1.5034013605442176</v>
      </c>
      <c r="Q237" s="3">
        <f t="shared" si="96"/>
        <v>1.7738108341740095</v>
      </c>
      <c r="R237" s="5"/>
      <c r="S237" s="22">
        <f t="shared" si="97"/>
        <v>1240.2485881909136</v>
      </c>
      <c r="T237" s="22">
        <f t="shared" si="98"/>
        <v>404.5914822582447</v>
      </c>
      <c r="U237" s="3">
        <f t="shared" si="99"/>
        <v>558.3628551928972</v>
      </c>
      <c r="V237" s="3">
        <f t="shared" si="100"/>
        <v>1086.4772152562609</v>
      </c>
      <c r="W237" s="3">
        <f t="shared" si="101"/>
        <v>413.41619606363781</v>
      </c>
      <c r="X237" s="3">
        <f t="shared" si="102"/>
        <v>681.88573299801635</v>
      </c>
      <c r="Y237" s="5"/>
      <c r="Z237" s="3">
        <f t="shared" si="103"/>
        <v>19.468893436773964</v>
      </c>
      <c r="AA237" s="3">
        <f t="shared" si="104"/>
        <v>690967.83278990129</v>
      </c>
      <c r="AB237" s="5"/>
      <c r="AC237" s="3">
        <f t="shared" si="105"/>
        <v>-0.86399630151511442</v>
      </c>
      <c r="AD237" s="3">
        <f t="shared" si="106"/>
        <v>-0.20037132215022332</v>
      </c>
      <c r="AE237" s="3">
        <f t="shared" si="107"/>
        <v>-111.87990353457451</v>
      </c>
      <c r="AF237" s="5"/>
      <c r="AG237" s="3">
        <f t="shared" si="108"/>
        <v>3085591.953069027</v>
      </c>
      <c r="AH237" s="3">
        <f t="shared" si="109"/>
        <v>552621.05448076979</v>
      </c>
      <c r="AI237" s="3">
        <f t="shared" si="110"/>
        <v>452309.78995656804</v>
      </c>
      <c r="AJ237" s="5"/>
      <c r="AK237" s="3">
        <v>71</v>
      </c>
      <c r="AL237" s="3">
        <f t="shared" si="111"/>
        <v>2985280.6885448257</v>
      </c>
      <c r="AM237" s="3">
        <f t="shared" si="112"/>
        <v>2727603.8962051626</v>
      </c>
      <c r="AN237" s="5"/>
      <c r="AO237" s="3">
        <f t="shared" si="113"/>
        <v>2985280.6885448257</v>
      </c>
      <c r="AP237" s="3">
        <f t="shared" si="92"/>
        <v>1328449906.4024475</v>
      </c>
      <c r="AQ237" s="3">
        <f t="shared" si="93"/>
        <v>5.3509997760529102E-4</v>
      </c>
      <c r="AR237" s="14">
        <f>'FAE(a_mean)'!AQ237</f>
        <v>2.2096046983221683E-4</v>
      </c>
      <c r="AS237" s="5"/>
      <c r="AT237" s="3">
        <f t="shared" si="114"/>
        <v>3.5079582015646725E-4</v>
      </c>
      <c r="AU237" s="5"/>
      <c r="AX237" s="23"/>
    </row>
    <row r="238" spans="1:50" s="3" customFormat="1">
      <c r="A238" s="3" t="s">
        <v>295</v>
      </c>
      <c r="B238" s="2" t="s">
        <v>216</v>
      </c>
      <c r="C238" s="2" t="s">
        <v>220</v>
      </c>
      <c r="D238" s="2">
        <v>12</v>
      </c>
      <c r="E238" s="5"/>
      <c r="F238" s="2">
        <v>1760000.0000000002</v>
      </c>
      <c r="G238" s="2">
        <v>513999.99999999994</v>
      </c>
      <c r="H238" s="2">
        <v>4830000</v>
      </c>
      <c r="I238" s="5"/>
      <c r="J238" s="2">
        <v>242</v>
      </c>
      <c r="K238" s="2">
        <v>445</v>
      </c>
      <c r="L238" s="24">
        <v>147</v>
      </c>
      <c r="M238" s="5"/>
      <c r="N238" s="3">
        <f t="shared" si="94"/>
        <v>3.4241245136186778</v>
      </c>
      <c r="O238" s="5"/>
      <c r="P238" s="3">
        <f t="shared" si="95"/>
        <v>1.6462585034013606</v>
      </c>
      <c r="Q238" s="3">
        <f t="shared" si="96"/>
        <v>2.0103511820587254</v>
      </c>
      <c r="R238" s="5"/>
      <c r="S238" s="22">
        <f t="shared" si="97"/>
        <v>1240.2485881909136</v>
      </c>
      <c r="T238" s="22">
        <f t="shared" si="98"/>
        <v>404.5914822582447</v>
      </c>
      <c r="U238" s="3">
        <f t="shared" si="99"/>
        <v>491.57672806785035</v>
      </c>
      <c r="V238" s="3">
        <f t="shared" si="100"/>
        <v>1153.2633423813079</v>
      </c>
      <c r="W238" s="3">
        <f t="shared" si="101"/>
        <v>413.41619606363781</v>
      </c>
      <c r="X238" s="3">
        <f t="shared" si="102"/>
        <v>748.6718601230632</v>
      </c>
      <c r="Y238" s="5"/>
      <c r="Z238" s="3">
        <f t="shared" si="103"/>
        <v>19.468893436773964</v>
      </c>
      <c r="AA238" s="3">
        <f t="shared" si="104"/>
        <v>690967.83278990129</v>
      </c>
      <c r="AB238" s="5"/>
      <c r="AC238" s="3">
        <f t="shared" si="105"/>
        <v>-0.92916483834699382</v>
      </c>
      <c r="AD238" s="3">
        <f t="shared" si="106"/>
        <v>-0.49786603188055212</v>
      </c>
      <c r="AE238" s="3">
        <f t="shared" si="107"/>
        <v>-244.73935496796588</v>
      </c>
      <c r="AF238" s="5"/>
      <c r="AG238" s="3">
        <f t="shared" si="108"/>
        <v>3674759.9700142452</v>
      </c>
      <c r="AH238" s="3">
        <f t="shared" si="109"/>
        <v>505510.69633202098</v>
      </c>
      <c r="AI238" s="3">
        <f t="shared" si="110"/>
        <v>352496.72273219522</v>
      </c>
      <c r="AJ238" s="5"/>
      <c r="AK238" s="3">
        <v>72</v>
      </c>
      <c r="AL238" s="3">
        <f t="shared" si="111"/>
        <v>3521745.9964144193</v>
      </c>
      <c r="AM238" s="3">
        <f t="shared" si="112"/>
        <v>3417477.5839302032</v>
      </c>
      <c r="AN238" s="5"/>
      <c r="AO238" s="3">
        <f t="shared" si="113"/>
        <v>3521745.9964144193</v>
      </c>
      <c r="AP238" s="3">
        <f t="shared" si="92"/>
        <v>1567176968.4044166</v>
      </c>
      <c r="AQ238" s="3">
        <f t="shared" si="93"/>
        <v>6.3125930202947566E-4</v>
      </c>
      <c r="AR238" s="14">
        <f>'FAE(a_mean)'!AQ238</f>
        <v>2.2096046983221683E-4</v>
      </c>
      <c r="AS238" s="5"/>
      <c r="AT238" s="3">
        <f t="shared" si="114"/>
        <v>3.5079582015646725E-4</v>
      </c>
      <c r="AU238" s="5"/>
      <c r="AX238" s="23"/>
    </row>
    <row r="239" spans="1:50" s="3" customFormat="1">
      <c r="A239" s="3" t="s">
        <v>296</v>
      </c>
      <c r="B239" s="2" t="s">
        <v>216</v>
      </c>
      <c r="C239" s="2" t="s">
        <v>220</v>
      </c>
      <c r="D239" s="2">
        <v>13</v>
      </c>
      <c r="E239" s="5"/>
      <c r="F239" s="2">
        <v>2040000</v>
      </c>
      <c r="G239" s="2">
        <v>513999.99999999994</v>
      </c>
      <c r="H239" s="2">
        <v>4830000</v>
      </c>
      <c r="I239" s="5"/>
      <c r="J239" s="2">
        <v>259</v>
      </c>
      <c r="K239" s="2">
        <v>445</v>
      </c>
      <c r="L239" s="24">
        <v>147</v>
      </c>
      <c r="M239" s="5"/>
      <c r="N239" s="3">
        <f t="shared" si="94"/>
        <v>3.9688715953307399</v>
      </c>
      <c r="O239" s="5"/>
      <c r="P239" s="3">
        <f t="shared" si="95"/>
        <v>1.7619047619047619</v>
      </c>
      <c r="Q239" s="3">
        <f t="shared" si="96"/>
        <v>2.2346988538367412</v>
      </c>
      <c r="R239" s="5"/>
      <c r="S239" s="22">
        <f t="shared" si="97"/>
        <v>1240.2485881909136</v>
      </c>
      <c r="T239" s="22">
        <f t="shared" si="98"/>
        <v>404.5914822582447</v>
      </c>
      <c r="U239" s="3">
        <f t="shared" si="99"/>
        <v>434.22034509863806</v>
      </c>
      <c r="V239" s="3">
        <f t="shared" si="100"/>
        <v>1210.6197253505202</v>
      </c>
      <c r="W239" s="3">
        <f t="shared" si="101"/>
        <v>413.41619606363781</v>
      </c>
      <c r="X239" s="3">
        <f t="shared" si="102"/>
        <v>806.02824309227549</v>
      </c>
      <c r="Y239" s="5"/>
      <c r="Z239" s="3">
        <f t="shared" si="103"/>
        <v>19.468893436773964</v>
      </c>
      <c r="AA239" s="3">
        <f t="shared" si="104"/>
        <v>690967.83278990129</v>
      </c>
      <c r="AB239" s="5"/>
      <c r="AC239" s="3">
        <f t="shared" si="105"/>
        <v>-0.97939289131764606</v>
      </c>
      <c r="AD239" s="3">
        <f t="shared" si="106"/>
        <v>-0.8264006166925002</v>
      </c>
      <c r="AE239" s="3">
        <f t="shared" si="107"/>
        <v>-358.83996096994474</v>
      </c>
      <c r="AF239" s="5"/>
      <c r="AG239" s="3">
        <f t="shared" si="108"/>
        <v>4306269.5811850643</v>
      </c>
      <c r="AH239" s="3">
        <f t="shared" si="109"/>
        <v>479566.57388110063</v>
      </c>
      <c r="AI239" s="3">
        <f t="shared" si="110"/>
        <v>202162.11014091421</v>
      </c>
      <c r="AJ239" s="5"/>
      <c r="AK239" s="3">
        <v>73</v>
      </c>
      <c r="AL239" s="3">
        <f t="shared" si="111"/>
        <v>4028865.1174448775</v>
      </c>
      <c r="AM239" s="3">
        <f t="shared" si="112"/>
        <v>4009945.8275139919</v>
      </c>
      <c r="AN239" s="5"/>
      <c r="AO239" s="3">
        <f t="shared" si="113"/>
        <v>4028865.1174448775</v>
      </c>
      <c r="AP239" s="3">
        <f t="shared" si="92"/>
        <v>1792844977.2629704</v>
      </c>
      <c r="AQ239" s="3">
        <f t="shared" si="93"/>
        <v>7.2215843635472642E-4</v>
      </c>
      <c r="AR239" s="14">
        <f>'FAE(a_mean)'!AQ239</f>
        <v>2.2096046983221683E-4</v>
      </c>
      <c r="AS239" s="5"/>
      <c r="AT239" s="3">
        <f t="shared" si="114"/>
        <v>3.5079582015646725E-4</v>
      </c>
      <c r="AU239" s="5"/>
      <c r="AX239" s="23"/>
    </row>
    <row r="240" spans="1:50" s="3" customFormat="1">
      <c r="A240" s="3" t="s">
        <v>297</v>
      </c>
      <c r="B240" s="2" t="s">
        <v>216</v>
      </c>
      <c r="C240" s="2" t="s">
        <v>220</v>
      </c>
      <c r="D240" s="2">
        <v>14</v>
      </c>
      <c r="E240" s="5"/>
      <c r="F240" s="2">
        <v>2370000</v>
      </c>
      <c r="G240" s="2">
        <v>513999.99999999994</v>
      </c>
      <c r="H240" s="2">
        <v>4830000</v>
      </c>
      <c r="I240" s="5"/>
      <c r="J240" s="2">
        <v>286.00000000000006</v>
      </c>
      <c r="K240" s="2">
        <v>445</v>
      </c>
      <c r="L240" s="24">
        <v>147</v>
      </c>
      <c r="M240" s="5"/>
      <c r="N240" s="3">
        <f t="shared" si="94"/>
        <v>4.6108949416342417</v>
      </c>
      <c r="O240" s="5"/>
      <c r="P240" s="3">
        <f t="shared" si="95"/>
        <v>1.9455782312925174</v>
      </c>
      <c r="Q240" s="3">
        <f t="shared" si="96"/>
        <v>2.5224587026080356</v>
      </c>
      <c r="R240" s="5"/>
      <c r="S240" s="22">
        <f t="shared" si="97"/>
        <v>1240.2485881909136</v>
      </c>
      <c r="T240" s="22">
        <f t="shared" si="98"/>
        <v>404.5914822582447</v>
      </c>
      <c r="U240" s="3">
        <f t="shared" si="99"/>
        <v>371.46951957582871</v>
      </c>
      <c r="V240" s="3">
        <f t="shared" si="100"/>
        <v>1273.3705508733296</v>
      </c>
      <c r="W240" s="3">
        <f t="shared" si="101"/>
        <v>413.41619606363781</v>
      </c>
      <c r="X240" s="3">
        <f t="shared" si="102"/>
        <v>868.77906861508484</v>
      </c>
      <c r="Y240" s="5"/>
      <c r="Z240" s="3">
        <f t="shared" si="103"/>
        <v>19.468893436773964</v>
      </c>
      <c r="AA240" s="3">
        <f t="shared" si="104"/>
        <v>690967.83278990129</v>
      </c>
      <c r="AB240" s="5"/>
      <c r="AC240" s="3">
        <f t="shared" si="105"/>
        <v>-1.0291617541083617</v>
      </c>
      <c r="AD240" s="3">
        <f t="shared" si="106"/>
        <v>-1.3020499722069887</v>
      </c>
      <c r="AE240" s="3">
        <f t="shared" si="107"/>
        <v>-483.67187763945128</v>
      </c>
      <c r="AF240" s="5"/>
      <c r="AG240" s="3" t="e">
        <f t="shared" si="108"/>
        <v>#NUM!</v>
      </c>
      <c r="AH240" s="3" t="e">
        <f t="shared" si="109"/>
        <v>#NUM!</v>
      </c>
      <c r="AI240" s="3" t="e">
        <f t="shared" si="110"/>
        <v>#NUM!</v>
      </c>
      <c r="AJ240" s="5"/>
      <c r="AK240" s="3">
        <v>74</v>
      </c>
      <c r="AL240" s="3" t="e">
        <f t="shared" si="111"/>
        <v>#NUM!</v>
      </c>
      <c r="AM240" s="3">
        <f t="shared" si="112"/>
        <v>4658136.4813927077</v>
      </c>
      <c r="AN240" s="5"/>
      <c r="AO240" s="3">
        <f t="shared" si="113"/>
        <v>4658136.4813927077</v>
      </c>
      <c r="AP240" s="3">
        <f t="shared" si="92"/>
        <v>2072870734.2197549</v>
      </c>
      <c r="AQ240" s="3">
        <f t="shared" si="93"/>
        <v>8.349528861524339E-4</v>
      </c>
      <c r="AR240" s="14">
        <f>'FAE(a_mean)'!AQ240</f>
        <v>2.2096046983221683E-4</v>
      </c>
      <c r="AS240" s="5"/>
      <c r="AT240" s="3">
        <f t="shared" si="114"/>
        <v>3.5079582015646725E-4</v>
      </c>
      <c r="AU240" s="5"/>
      <c r="AX240" s="23"/>
    </row>
    <row r="241" spans="1:50" s="3" customFormat="1">
      <c r="A241" s="3" t="s">
        <v>298</v>
      </c>
      <c r="B241" s="2" t="s">
        <v>216</v>
      </c>
      <c r="C241" s="2" t="s">
        <v>220</v>
      </c>
      <c r="D241" s="2">
        <v>15</v>
      </c>
      <c r="E241" s="5"/>
      <c r="F241" s="2">
        <v>2690000.0000000005</v>
      </c>
      <c r="G241" s="2">
        <v>513999.99999999994</v>
      </c>
      <c r="H241" s="2">
        <v>4830000</v>
      </c>
      <c r="I241" s="5"/>
      <c r="J241" s="2">
        <v>316</v>
      </c>
      <c r="K241" s="2">
        <v>445</v>
      </c>
      <c r="L241" s="24">
        <v>147</v>
      </c>
      <c r="M241" s="5"/>
      <c r="N241" s="3">
        <f t="shared" si="94"/>
        <v>5.2334630350194571</v>
      </c>
      <c r="O241" s="5"/>
      <c r="P241" s="3">
        <f t="shared" si="95"/>
        <v>2.1496598639455784</v>
      </c>
      <c r="Q241" s="3">
        <f t="shared" si="96"/>
        <v>2.7927566472652576</v>
      </c>
      <c r="R241" s="5"/>
      <c r="S241" s="22">
        <f t="shared" si="97"/>
        <v>1240.2485881909136</v>
      </c>
      <c r="T241" s="22">
        <f t="shared" si="98"/>
        <v>404.5914822582447</v>
      </c>
      <c r="U241" s="3">
        <f t="shared" si="99"/>
        <v>314.67422700259067</v>
      </c>
      <c r="V241" s="3">
        <f t="shared" si="100"/>
        <v>1330.1658434465676</v>
      </c>
      <c r="W241" s="3">
        <f t="shared" si="101"/>
        <v>413.41619606363781</v>
      </c>
      <c r="X241" s="3">
        <f t="shared" si="102"/>
        <v>925.57436118832288</v>
      </c>
      <c r="Y241" s="5"/>
      <c r="Z241" s="3">
        <f t="shared" si="103"/>
        <v>19.468893436773964</v>
      </c>
      <c r="AA241" s="3">
        <f t="shared" si="104"/>
        <v>690967.83278990129</v>
      </c>
      <c r="AB241" s="5"/>
      <c r="AC241" s="3">
        <f t="shared" si="105"/>
        <v>-1.070158800469436</v>
      </c>
      <c r="AD241" s="3">
        <f t="shared" si="106"/>
        <v>-1.8961079113606791</v>
      </c>
      <c r="AE241" s="3">
        <f t="shared" si="107"/>
        <v>-596.6562913209184</v>
      </c>
      <c r="AF241" s="5"/>
      <c r="AG241" s="3" t="e">
        <f t="shared" si="108"/>
        <v>#NUM!</v>
      </c>
      <c r="AH241" s="3" t="e">
        <f t="shared" si="109"/>
        <v>#NUM!</v>
      </c>
      <c r="AI241" s="3" t="e">
        <f t="shared" si="110"/>
        <v>#NUM!</v>
      </c>
      <c r="AJ241" s="5"/>
      <c r="AK241" s="3">
        <v>75</v>
      </c>
      <c r="AL241" s="3" t="e">
        <f t="shared" si="111"/>
        <v>#NUM!</v>
      </c>
      <c r="AM241" s="3">
        <f t="shared" si="112"/>
        <v>5244808.8880672352</v>
      </c>
      <c r="AN241" s="5"/>
      <c r="AO241" s="3">
        <f t="shared" si="113"/>
        <v>5244808.8880672352</v>
      </c>
      <c r="AP241" s="3">
        <f t="shared" si="92"/>
        <v>2333939955.1899195</v>
      </c>
      <c r="AQ241" s="3">
        <f t="shared" si="93"/>
        <v>9.4011163818462752E-4</v>
      </c>
      <c r="AR241" s="14">
        <f>'FAE(a_mean)'!AQ241</f>
        <v>2.2096046983221683E-4</v>
      </c>
      <c r="AS241" s="5"/>
      <c r="AT241" s="3">
        <f t="shared" si="114"/>
        <v>3.5079582015646725E-4</v>
      </c>
      <c r="AU241" s="5"/>
      <c r="AX241" s="23"/>
    </row>
    <row r="242" spans="1:50" s="3" customFormat="1">
      <c r="A242" s="3" t="s">
        <v>299</v>
      </c>
      <c r="B242" s="2" t="s">
        <v>216</v>
      </c>
      <c r="C242" s="2" t="s">
        <v>220</v>
      </c>
      <c r="D242" s="2">
        <v>16</v>
      </c>
      <c r="E242" s="5"/>
      <c r="F242" s="2">
        <v>3100000</v>
      </c>
      <c r="G242" s="2">
        <v>513999.99999999994</v>
      </c>
      <c r="H242" s="2">
        <v>4830000</v>
      </c>
      <c r="I242" s="5"/>
      <c r="J242" s="2">
        <v>335</v>
      </c>
      <c r="K242" s="2">
        <v>445</v>
      </c>
      <c r="L242" s="24">
        <v>147</v>
      </c>
      <c r="M242" s="5"/>
      <c r="N242" s="3">
        <f t="shared" si="94"/>
        <v>6.0311284046692615</v>
      </c>
      <c r="O242" s="5"/>
      <c r="P242" s="3">
        <f t="shared" si="95"/>
        <v>2.2789115646258504</v>
      </c>
      <c r="Q242" s="3">
        <f t="shared" si="96"/>
        <v>3.1125138906913365</v>
      </c>
      <c r="R242" s="5"/>
      <c r="S242" s="22">
        <f t="shared" si="97"/>
        <v>1240.2485881909136</v>
      </c>
      <c r="T242" s="22">
        <f t="shared" si="98"/>
        <v>404.5914822582447</v>
      </c>
      <c r="U242" s="3">
        <f t="shared" si="99"/>
        <v>246.63842998156065</v>
      </c>
      <c r="V242" s="3">
        <f t="shared" si="100"/>
        <v>1398.2016404675976</v>
      </c>
      <c r="W242" s="3">
        <f t="shared" si="101"/>
        <v>413.41619606363781</v>
      </c>
      <c r="X242" s="3">
        <f t="shared" si="102"/>
        <v>993.6101582093529</v>
      </c>
      <c r="Y242" s="5"/>
      <c r="Z242" s="3">
        <f t="shared" si="103"/>
        <v>19.468893436773964</v>
      </c>
      <c r="AA242" s="3">
        <f t="shared" si="104"/>
        <v>690967.83278990129</v>
      </c>
      <c r="AB242" s="5"/>
      <c r="AC242" s="3">
        <f t="shared" si="105"/>
        <v>-1.1148850723195307</v>
      </c>
      <c r="AD242" s="3">
        <f t="shared" si="106"/>
        <v>-2.967914387783992</v>
      </c>
      <c r="AE242" s="3">
        <f t="shared" si="107"/>
        <v>-732.00174492272856</v>
      </c>
      <c r="AF242" s="5"/>
      <c r="AG242" s="3" t="e">
        <f t="shared" si="108"/>
        <v>#NUM!</v>
      </c>
      <c r="AH242" s="3" t="e">
        <f t="shared" si="109"/>
        <v>#NUM!</v>
      </c>
      <c r="AI242" s="3" t="e">
        <f t="shared" si="110"/>
        <v>#NUM!</v>
      </c>
      <c r="AJ242" s="5"/>
      <c r="AK242" s="3">
        <v>76</v>
      </c>
      <c r="AL242" s="3" t="e">
        <f t="shared" si="111"/>
        <v>#NUM!</v>
      </c>
      <c r="AM242" s="3">
        <f t="shared" si="112"/>
        <v>5947591.160504288</v>
      </c>
      <c r="AN242" s="5"/>
      <c r="AO242" s="3">
        <f t="shared" si="113"/>
        <v>5947591.160504288</v>
      </c>
      <c r="AP242" s="3">
        <f t="shared" si="92"/>
        <v>2646678066.424408</v>
      </c>
      <c r="AQ242" s="3">
        <f t="shared" si="93"/>
        <v>1.06608263303462E-3</v>
      </c>
      <c r="AR242" s="14">
        <f>'FAE(a_mean)'!AQ242</f>
        <v>2.2096046983221683E-4</v>
      </c>
      <c r="AS242" s="5"/>
      <c r="AT242" s="3">
        <f t="shared" si="114"/>
        <v>3.5079582015646725E-4</v>
      </c>
      <c r="AU242" s="5"/>
      <c r="AX242" s="23"/>
    </row>
    <row r="243" spans="1:50" s="3" customFormat="1">
      <c r="A243" s="3" t="s">
        <v>300</v>
      </c>
      <c r="B243" s="2" t="s">
        <v>216</v>
      </c>
      <c r="C243" s="2" t="s">
        <v>220</v>
      </c>
      <c r="D243" s="2">
        <v>17</v>
      </c>
      <c r="E243" s="5"/>
      <c r="F243" s="2">
        <v>3470000</v>
      </c>
      <c r="G243" s="2">
        <v>513999.99999999994</v>
      </c>
      <c r="H243" s="2">
        <v>4830000</v>
      </c>
      <c r="I243" s="5"/>
      <c r="J243" s="2">
        <v>366</v>
      </c>
      <c r="K243" s="2">
        <v>445</v>
      </c>
      <c r="L243" s="24">
        <v>147</v>
      </c>
      <c r="M243" s="5"/>
      <c r="N243" s="3">
        <f t="shared" si="94"/>
        <v>6.7509727626459153</v>
      </c>
      <c r="O243" s="5"/>
      <c r="P243" s="3">
        <f t="shared" si="95"/>
        <v>2.489795918367347</v>
      </c>
      <c r="Q243" s="3">
        <f t="shared" si="96"/>
        <v>3.3903365063295867</v>
      </c>
      <c r="R243" s="5"/>
      <c r="S243" s="22">
        <f t="shared" si="97"/>
        <v>1240.2485881909136</v>
      </c>
      <c r="T243" s="22">
        <f t="shared" si="98"/>
        <v>404.5914822582447</v>
      </c>
      <c r="U243" s="3">
        <f t="shared" si="99"/>
        <v>189.01334268148253</v>
      </c>
      <c r="V243" s="3">
        <f t="shared" si="100"/>
        <v>1455.8267277676757</v>
      </c>
      <c r="W243" s="3">
        <f t="shared" si="101"/>
        <v>413.41619606363781</v>
      </c>
      <c r="X243" s="3">
        <f t="shared" si="102"/>
        <v>1051.235245509431</v>
      </c>
      <c r="Y243" s="5"/>
      <c r="Z243" s="3">
        <f t="shared" si="103"/>
        <v>19.468893436773964</v>
      </c>
      <c r="AA243" s="3">
        <f t="shared" si="104"/>
        <v>690967.83278990129</v>
      </c>
      <c r="AB243" s="5"/>
      <c r="AC243" s="3">
        <f t="shared" si="105"/>
        <v>-1.1494975685881546</v>
      </c>
      <c r="AD243" s="3">
        <f t="shared" si="106"/>
        <v>-4.4792440560877989</v>
      </c>
      <c r="AE243" s="3">
        <f t="shared" si="107"/>
        <v>-846.63689172731688</v>
      </c>
      <c r="AF243" s="5"/>
      <c r="AG243" s="3" t="e">
        <f t="shared" si="108"/>
        <v>#NUM!</v>
      </c>
      <c r="AH243" s="3" t="e">
        <f t="shared" si="109"/>
        <v>#NUM!</v>
      </c>
      <c r="AI243" s="3" t="e">
        <f t="shared" si="110"/>
        <v>#NUM!</v>
      </c>
      <c r="AJ243" s="5"/>
      <c r="AK243" s="3">
        <v>77</v>
      </c>
      <c r="AL243" s="3" t="e">
        <f t="shared" si="111"/>
        <v>#NUM!</v>
      </c>
      <c r="AM243" s="3">
        <f t="shared" si="112"/>
        <v>6542835.0111732874</v>
      </c>
      <c r="AN243" s="5"/>
      <c r="AO243" s="3">
        <f t="shared" si="113"/>
        <v>6542835.0111732874</v>
      </c>
      <c r="AP243" s="3">
        <f t="shared" si="92"/>
        <v>2911561579.9721131</v>
      </c>
      <c r="AQ243" s="3">
        <f t="shared" si="93"/>
        <v>1.1727777831372153E-3</v>
      </c>
      <c r="AR243" s="14">
        <f>'FAE(a_mean)'!AQ243</f>
        <v>2.2096046983221683E-4</v>
      </c>
      <c r="AS243" s="5"/>
      <c r="AT243" s="3">
        <f t="shared" si="114"/>
        <v>3.5079582015646725E-4</v>
      </c>
      <c r="AU243" s="5"/>
      <c r="AX243" s="23"/>
    </row>
    <row r="244" spans="1:50" s="3" customFormat="1">
      <c r="A244" s="3" t="s">
        <v>301</v>
      </c>
      <c r="B244" s="2" t="s">
        <v>216</v>
      </c>
      <c r="C244" s="2" t="s">
        <v>220</v>
      </c>
      <c r="D244" s="2">
        <v>18</v>
      </c>
      <c r="E244" s="5"/>
      <c r="F244" s="2">
        <v>3900000</v>
      </c>
      <c r="G244" s="2">
        <v>513999.99999999994</v>
      </c>
      <c r="H244" s="2">
        <v>4830000</v>
      </c>
      <c r="I244" s="5"/>
      <c r="J244" s="2">
        <v>392</v>
      </c>
      <c r="K244" s="2">
        <v>445</v>
      </c>
      <c r="L244" s="24">
        <v>147</v>
      </c>
      <c r="M244" s="5"/>
      <c r="N244" s="3">
        <f t="shared" si="94"/>
        <v>7.5875486381322963</v>
      </c>
      <c r="O244" s="5"/>
      <c r="P244" s="3">
        <f t="shared" si="95"/>
        <v>2.6666666666666665</v>
      </c>
      <c r="Q244" s="3">
        <f t="shared" si="96"/>
        <v>3.6993003992340618</v>
      </c>
      <c r="R244" s="5"/>
      <c r="S244" s="22">
        <f t="shared" si="97"/>
        <v>1240.2485881909136</v>
      </c>
      <c r="T244" s="22">
        <f t="shared" si="98"/>
        <v>404.5914822582447</v>
      </c>
      <c r="U244" s="3">
        <f t="shared" si="99"/>
        <v>125.78090514195696</v>
      </c>
      <c r="V244" s="3">
        <f t="shared" si="100"/>
        <v>1519.0591653072013</v>
      </c>
      <c r="W244" s="3">
        <f t="shared" si="101"/>
        <v>413.41619606363781</v>
      </c>
      <c r="X244" s="3">
        <f t="shared" si="102"/>
        <v>1114.4676830489566</v>
      </c>
      <c r="Y244" s="5"/>
      <c r="Z244" s="3">
        <f t="shared" si="103"/>
        <v>19.468893436773964</v>
      </c>
      <c r="AA244" s="3">
        <f t="shared" si="104"/>
        <v>690967.83278990129</v>
      </c>
      <c r="AB244" s="5"/>
      <c r="AC244" s="3">
        <f t="shared" si="105"/>
        <v>-1.1844563565688391</v>
      </c>
      <c r="AD244" s="3">
        <f t="shared" si="106"/>
        <v>-7.7311169857420543</v>
      </c>
      <c r="AE244" s="3">
        <f t="shared" si="107"/>
        <v>-972.42689222499348</v>
      </c>
      <c r="AF244" s="5"/>
      <c r="AG244" s="3" t="e">
        <f t="shared" si="108"/>
        <v>#NUM!</v>
      </c>
      <c r="AH244" s="3" t="e">
        <f t="shared" si="109"/>
        <v>#NUM!</v>
      </c>
      <c r="AI244" s="3" t="e">
        <f t="shared" si="110"/>
        <v>#NUM!</v>
      </c>
      <c r="AJ244" s="5"/>
      <c r="AK244" s="3">
        <v>78</v>
      </c>
      <c r="AL244" s="3" t="e">
        <f t="shared" si="111"/>
        <v>#NUM!</v>
      </c>
      <c r="AM244" s="3">
        <f t="shared" si="112"/>
        <v>7196000.5224412112</v>
      </c>
      <c r="AN244" s="5"/>
      <c r="AO244" s="3">
        <f t="shared" si="113"/>
        <v>7196000.5224412112</v>
      </c>
      <c r="AP244" s="3">
        <f t="shared" si="92"/>
        <v>3202220232.4863391</v>
      </c>
      <c r="AQ244" s="3">
        <f t="shared" si="93"/>
        <v>1.289855166109328E-3</v>
      </c>
      <c r="AR244" s="14">
        <f>'FAE(a_mean)'!AQ244</f>
        <v>2.2096046983221683E-4</v>
      </c>
      <c r="AS244" s="5"/>
      <c r="AT244" s="3">
        <f t="shared" si="114"/>
        <v>3.5079582015646725E-4</v>
      </c>
      <c r="AU244" s="5"/>
      <c r="AX244" s="23"/>
    </row>
    <row r="245" spans="1:50" s="3" customFormat="1">
      <c r="A245" s="3" t="s">
        <v>302</v>
      </c>
      <c r="B245" s="2" t="s">
        <v>216</v>
      </c>
      <c r="C245" s="2" t="s">
        <v>220</v>
      </c>
      <c r="D245" s="2">
        <v>19</v>
      </c>
      <c r="E245" s="5"/>
      <c r="F245" s="2">
        <v>4320000</v>
      </c>
      <c r="G245" s="2">
        <v>513999.99999999994</v>
      </c>
      <c r="H245" s="2">
        <v>4830000</v>
      </c>
      <c r="I245" s="5"/>
      <c r="J245" s="2">
        <v>424</v>
      </c>
      <c r="K245" s="2">
        <v>445</v>
      </c>
      <c r="L245" s="24">
        <v>147</v>
      </c>
      <c r="M245" s="5"/>
      <c r="N245" s="3">
        <f t="shared" si="94"/>
        <v>8.4046692607003894</v>
      </c>
      <c r="O245" s="5"/>
      <c r="P245" s="3">
        <f t="shared" si="95"/>
        <v>2.8843537414965987</v>
      </c>
      <c r="Q245" s="3">
        <f t="shared" si="96"/>
        <v>3.9925064264332732</v>
      </c>
      <c r="R245" s="5"/>
      <c r="S245" s="22">
        <f t="shared" si="97"/>
        <v>1240.2485881909136</v>
      </c>
      <c r="T245" s="22">
        <f t="shared" si="98"/>
        <v>404.5914822582447</v>
      </c>
      <c r="U245" s="3">
        <f t="shared" si="99"/>
        <v>67.305205778979371</v>
      </c>
      <c r="V245" s="3">
        <f t="shared" si="100"/>
        <v>1577.5348646701789</v>
      </c>
      <c r="W245" s="3">
        <f t="shared" si="101"/>
        <v>413.41619606363781</v>
      </c>
      <c r="X245" s="3">
        <f t="shared" si="102"/>
        <v>1172.9433824119342</v>
      </c>
      <c r="Y245" s="5"/>
      <c r="Z245" s="3">
        <f t="shared" si="103"/>
        <v>19.468893436773964</v>
      </c>
      <c r="AA245" s="3">
        <f t="shared" si="104"/>
        <v>690967.83278990129</v>
      </c>
      <c r="AB245" s="5"/>
      <c r="AC245" s="3">
        <f t="shared" si="105"/>
        <v>-1.2142911194364563</v>
      </c>
      <c r="AD245" s="3">
        <f t="shared" si="106"/>
        <v>-16.176374056687781</v>
      </c>
      <c r="AE245" s="3">
        <f t="shared" si="107"/>
        <v>-1088.7541846431143</v>
      </c>
      <c r="AF245" s="5"/>
      <c r="AG245" s="3" t="e">
        <f t="shared" si="108"/>
        <v>#NUM!</v>
      </c>
      <c r="AH245" s="3" t="e">
        <f t="shared" si="109"/>
        <v>#NUM!</v>
      </c>
      <c r="AI245" s="3" t="e">
        <f t="shared" si="110"/>
        <v>#NUM!</v>
      </c>
      <c r="AJ245" s="5"/>
      <c r="AK245" s="3">
        <v>79</v>
      </c>
      <c r="AL245" s="3" t="e">
        <f t="shared" si="111"/>
        <v>#NUM!</v>
      </c>
      <c r="AM245" s="3">
        <f t="shared" si="112"/>
        <v>7800030.8517685281</v>
      </c>
      <c r="AN245" s="5"/>
      <c r="AO245" s="3">
        <f t="shared" si="113"/>
        <v>7800030.8517685281</v>
      </c>
      <c r="AP245" s="3">
        <f t="shared" si="92"/>
        <v>3471013729.0369949</v>
      </c>
      <c r="AQ245" s="3">
        <f t="shared" si="93"/>
        <v>1.3981252584112733E-3</v>
      </c>
      <c r="AR245" s="14">
        <f>'FAE(a_mean)'!AQ245</f>
        <v>2.2096046983221683E-4</v>
      </c>
      <c r="AS245" s="5"/>
      <c r="AT245" s="3">
        <f t="shared" si="114"/>
        <v>3.5079582015646725E-4</v>
      </c>
      <c r="AU245" s="5"/>
      <c r="AX245" s="23"/>
    </row>
    <row r="246" spans="1:50" s="3" customFormat="1">
      <c r="A246" s="3" t="s">
        <v>303</v>
      </c>
      <c r="B246" s="2" t="s">
        <v>216</v>
      </c>
      <c r="C246" s="2" t="s">
        <v>220</v>
      </c>
      <c r="D246" s="2">
        <v>20</v>
      </c>
      <c r="E246" s="5"/>
      <c r="F246" s="2">
        <v>4830000</v>
      </c>
      <c r="G246" s="2">
        <v>513999.99999999994</v>
      </c>
      <c r="H246" s="2">
        <v>4830000</v>
      </c>
      <c r="I246" s="5"/>
      <c r="J246" s="2">
        <v>445</v>
      </c>
      <c r="K246" s="2">
        <v>445</v>
      </c>
      <c r="L246" s="24">
        <v>147</v>
      </c>
      <c r="M246" s="5"/>
      <c r="N246" s="3">
        <f t="shared" si="94"/>
        <v>9.3968871595330743</v>
      </c>
      <c r="O246" s="5"/>
      <c r="P246" s="3">
        <f t="shared" si="95"/>
        <v>3.0272108843537415</v>
      </c>
      <c r="Q246" s="3">
        <f t="shared" si="96"/>
        <v>4.3408257650417399</v>
      </c>
      <c r="R246" s="5"/>
      <c r="S246" s="22">
        <f t="shared" si="97"/>
        <v>1240.2485881909136</v>
      </c>
      <c r="T246" s="22">
        <f t="shared" si="98"/>
        <v>404.5914822582447</v>
      </c>
      <c r="U246" s="3">
        <f t="shared" si="99"/>
        <v>0</v>
      </c>
      <c r="V246" s="3">
        <f t="shared" si="100"/>
        <v>1644.8400704491582</v>
      </c>
      <c r="W246" s="3">
        <f t="shared" si="101"/>
        <v>413.41619606363781</v>
      </c>
      <c r="X246" s="3">
        <f t="shared" si="102"/>
        <v>1240.2485881909136</v>
      </c>
      <c r="Y246" s="5"/>
      <c r="Z246" s="3">
        <f t="shared" si="103"/>
        <v>19.468893436773964</v>
      </c>
      <c r="AA246" s="3">
        <f t="shared" si="104"/>
        <v>690967.83278990129</v>
      </c>
      <c r="AB246" s="5"/>
      <c r="AC246" s="3">
        <f t="shared" si="105"/>
        <v>-1.2460048136281163</v>
      </c>
      <c r="AD246" s="3" t="e">
        <f t="shared" si="106"/>
        <v>#DIV/0!</v>
      </c>
      <c r="AE246" s="3">
        <f t="shared" si="107"/>
        <v>-1222.6462533007852</v>
      </c>
      <c r="AF246" s="5"/>
      <c r="AG246" s="3" t="e">
        <f t="shared" si="108"/>
        <v>#NUM!</v>
      </c>
      <c r="AH246" s="3" t="e">
        <f t="shared" si="109"/>
        <v>#DIV/0!</v>
      </c>
      <c r="AI246" s="3" t="e">
        <f t="shared" si="110"/>
        <v>#NUM!</v>
      </c>
      <c r="AJ246" s="5"/>
      <c r="AK246" s="3">
        <v>80</v>
      </c>
      <c r="AL246" s="3" t="e">
        <f t="shared" si="111"/>
        <v>#NUM!</v>
      </c>
      <c r="AM246" s="3">
        <f t="shared" si="112"/>
        <v>8495266.4120953027</v>
      </c>
      <c r="AN246" s="5"/>
      <c r="AO246" s="3">
        <f t="shared" si="113"/>
        <v>8495266.4120953027</v>
      </c>
      <c r="AP246" s="3">
        <f t="shared" si="92"/>
        <v>3780393553.3824096</v>
      </c>
      <c r="AQ246" s="3">
        <f t="shared" si="93"/>
        <v>1.5227435344041416E-3</v>
      </c>
      <c r="AR246" s="14">
        <f>'FAE(a_mean)'!AQ246</f>
        <v>2.2096046983221683E-4</v>
      </c>
      <c r="AS246" s="5"/>
      <c r="AT246" s="3">
        <f t="shared" si="114"/>
        <v>3.5079582015646725E-4</v>
      </c>
      <c r="AU246" s="5"/>
      <c r="AX246" s="23"/>
    </row>
    <row r="247" spans="1:50">
      <c r="A247" s="7" t="s">
        <v>304</v>
      </c>
      <c r="B247" s="8" t="s">
        <v>216</v>
      </c>
      <c r="C247" s="8" t="s">
        <v>221</v>
      </c>
      <c r="D247" s="8">
        <v>1</v>
      </c>
      <c r="F247" s="8">
        <v>11900</v>
      </c>
      <c r="G247" s="8">
        <v>399000</v>
      </c>
      <c r="H247" s="8">
        <v>2370000</v>
      </c>
      <c r="J247" s="1">
        <v>10.8</v>
      </c>
      <c r="K247" s="1">
        <v>63.100000000000009</v>
      </c>
      <c r="L247" s="19">
        <v>22.599999999999998</v>
      </c>
      <c r="N247" s="7">
        <f t="shared" si="94"/>
        <v>2.9824561403508771E-2</v>
      </c>
      <c r="P247" s="7">
        <f t="shared" si="95"/>
        <v>0.47787610619469034</v>
      </c>
      <c r="Q247" s="7">
        <f t="shared" si="96"/>
        <v>0.33078207943765991</v>
      </c>
      <c r="S247" s="12">
        <f t="shared" si="97"/>
        <v>868.77906861508484</v>
      </c>
      <c r="T247" s="12">
        <f t="shared" si="98"/>
        <v>356.46888180354188</v>
      </c>
      <c r="U247" s="7">
        <f t="shared" si="99"/>
        <v>807.21764467770788</v>
      </c>
      <c r="V247" s="7">
        <f t="shared" si="100"/>
        <v>418.03030574091883</v>
      </c>
      <c r="W247" s="7">
        <f t="shared" si="101"/>
        <v>289.59302287169493</v>
      </c>
      <c r="X247" s="7">
        <f t="shared" si="102"/>
        <v>61.561423937376986</v>
      </c>
      <c r="Z247" s="7">
        <f t="shared" si="103"/>
        <v>0</v>
      </c>
      <c r="AA247" s="7">
        <f t="shared" si="104"/>
        <v>297841.00642040308</v>
      </c>
      <c r="AC247" s="7">
        <f t="shared" si="105"/>
        <v>0.29199586775545833</v>
      </c>
      <c r="AD247" s="7">
        <f t="shared" si="106"/>
        <v>0.86872378501621084</v>
      </c>
      <c r="AE247" s="7">
        <f t="shared" si="107"/>
        <v>701.24916761628913</v>
      </c>
      <c r="AG247" s="7">
        <f t="shared" si="108"/>
        <v>222715.1180638934</v>
      </c>
      <c r="AH247" s="7">
        <f t="shared" si="109"/>
        <v>337643.99241235125</v>
      </c>
      <c r="AI247" s="7">
        <f t="shared" si="110"/>
        <v>231565.74532368642</v>
      </c>
      <c r="AK247" s="7">
        <v>81</v>
      </c>
      <c r="AL247" s="7">
        <f t="shared" si="111"/>
        <v>116636.87097522858</v>
      </c>
      <c r="AM247" s="7">
        <f t="shared" si="112"/>
        <v>-1497312.1065941057</v>
      </c>
      <c r="AO247" s="7">
        <f t="shared" si="113"/>
        <v>116636.87097522858</v>
      </c>
      <c r="AP247" s="7">
        <f t="shared" si="92"/>
        <v>7359786.5585369244</v>
      </c>
      <c r="AQ247" s="7">
        <f t="shared" si="93"/>
        <v>7.7829452941815774E-6</v>
      </c>
      <c r="AR247" s="15">
        <f>'FAE(a_mean)'!AQ247</f>
        <v>7.4476085113231997E-5</v>
      </c>
      <c r="AT247" s="7">
        <f t="shared" si="114"/>
        <v>9.4172302482691461E-5</v>
      </c>
      <c r="AX247" s="21"/>
    </row>
    <row r="248" spans="1:50">
      <c r="A248" s="7" t="s">
        <v>305</v>
      </c>
      <c r="B248" s="8" t="s">
        <v>216</v>
      </c>
      <c r="C248" s="8" t="s">
        <v>221</v>
      </c>
      <c r="D248" s="8">
        <v>2</v>
      </c>
      <c r="F248" s="8">
        <v>48000</v>
      </c>
      <c r="G248" s="8">
        <v>399000</v>
      </c>
      <c r="H248" s="8">
        <v>2370000</v>
      </c>
      <c r="J248" s="1">
        <v>13.3</v>
      </c>
      <c r="K248" s="1">
        <v>63.100000000000009</v>
      </c>
      <c r="L248" s="19">
        <v>22.599999999999998</v>
      </c>
      <c r="N248" s="7">
        <f t="shared" si="94"/>
        <v>0.12030075187969924</v>
      </c>
      <c r="P248" s="7">
        <f t="shared" si="95"/>
        <v>0.58849557522123908</v>
      </c>
      <c r="Q248" s="7">
        <f t="shared" si="96"/>
        <v>0.44170009467079258</v>
      </c>
      <c r="S248" s="12">
        <f t="shared" si="97"/>
        <v>868.77906861508484</v>
      </c>
      <c r="T248" s="12">
        <f t="shared" si="98"/>
        <v>356.46888180354188</v>
      </c>
      <c r="U248" s="7">
        <f t="shared" si="99"/>
        <v>745.13998012029833</v>
      </c>
      <c r="V248" s="7">
        <f t="shared" si="100"/>
        <v>480.10797029832838</v>
      </c>
      <c r="W248" s="7">
        <f t="shared" si="101"/>
        <v>289.59302287169493</v>
      </c>
      <c r="X248" s="7">
        <f t="shared" si="102"/>
        <v>123.63908849478653</v>
      </c>
      <c r="Z248" s="7">
        <f t="shared" si="103"/>
        <v>0</v>
      </c>
      <c r="AA248" s="7">
        <f t="shared" si="104"/>
        <v>297841.00642040308</v>
      </c>
      <c r="AC248" s="7">
        <f t="shared" si="105"/>
        <v>-1.9287369903751021E-2</v>
      </c>
      <c r="AD248" s="7">
        <f t="shared" si="106"/>
        <v>0.76485766558183577</v>
      </c>
      <c r="AE248" s="7">
        <f t="shared" si="107"/>
        <v>569.92602572650696</v>
      </c>
      <c r="AG248" s="7">
        <f t="shared" si="108"/>
        <v>366520.39248285175</v>
      </c>
      <c r="AH248" s="7">
        <f t="shared" si="109"/>
        <v>388650.17247051559</v>
      </c>
      <c r="AI248" s="7">
        <f t="shared" si="110"/>
        <v>278020.11030752095</v>
      </c>
      <c r="AK248" s="7">
        <v>82</v>
      </c>
      <c r="AL248" s="7">
        <f t="shared" si="111"/>
        <v>255890.33031985711</v>
      </c>
      <c r="AM248" s="7">
        <f t="shared" si="112"/>
        <v>-1019651.9702452519</v>
      </c>
      <c r="AO248" s="7">
        <f t="shared" si="113"/>
        <v>255890.33031985711</v>
      </c>
      <c r="AP248" s="7">
        <f t="shared" si="92"/>
        <v>16146679.843182987</v>
      </c>
      <c r="AQ248" s="7">
        <f t="shared" si="93"/>
        <v>1.707505032960353E-5</v>
      </c>
      <c r="AR248" s="15">
        <f>'FAE(a_mean)'!AQ248</f>
        <v>7.4476085113231997E-5</v>
      </c>
      <c r="AT248" s="7">
        <f t="shared" si="114"/>
        <v>9.4172302482691461E-5</v>
      </c>
      <c r="AX248" s="21"/>
    </row>
    <row r="249" spans="1:50">
      <c r="A249" s="7" t="s">
        <v>306</v>
      </c>
      <c r="B249" s="8" t="s">
        <v>216</v>
      </c>
      <c r="C249" s="8" t="s">
        <v>221</v>
      </c>
      <c r="D249" s="8">
        <v>3</v>
      </c>
      <c r="F249" s="8">
        <v>108000</v>
      </c>
      <c r="G249" s="8">
        <v>399000</v>
      </c>
      <c r="H249" s="8">
        <v>2370000</v>
      </c>
      <c r="J249" s="1">
        <v>15.600000000000001</v>
      </c>
      <c r="K249" s="1">
        <v>63.100000000000009</v>
      </c>
      <c r="L249" s="19">
        <v>22.599999999999998</v>
      </c>
      <c r="N249" s="7">
        <f t="shared" si="94"/>
        <v>0.27067669172932329</v>
      </c>
      <c r="P249" s="7">
        <f t="shared" si="95"/>
        <v>0.69026548672566379</v>
      </c>
      <c r="Q249" s="7">
        <f t="shared" si="96"/>
        <v>0.56418473597814334</v>
      </c>
      <c r="S249" s="12">
        <f t="shared" si="97"/>
        <v>868.77906861508484</v>
      </c>
      <c r="T249" s="12">
        <f t="shared" si="98"/>
        <v>356.46888180354188</v>
      </c>
      <c r="U249" s="7">
        <f t="shared" si="99"/>
        <v>683.32043587290502</v>
      </c>
      <c r="V249" s="7">
        <f t="shared" si="100"/>
        <v>541.92751454572169</v>
      </c>
      <c r="W249" s="7">
        <f t="shared" si="101"/>
        <v>289.59302287169493</v>
      </c>
      <c r="X249" s="7">
        <f t="shared" si="102"/>
        <v>185.45863274217979</v>
      </c>
      <c r="Z249" s="7">
        <f t="shared" si="103"/>
        <v>0</v>
      </c>
      <c r="AA249" s="7">
        <f t="shared" si="104"/>
        <v>297841.00642040308</v>
      </c>
      <c r="AC249" s="7">
        <f t="shared" si="105"/>
        <v>-0.25840562363597575</v>
      </c>
      <c r="AD249" s="7">
        <f t="shared" si="106"/>
        <v>0.64266909831361818</v>
      </c>
      <c r="AE249" s="7">
        <f t="shared" si="107"/>
        <v>439.1489283817084</v>
      </c>
      <c r="AG249" s="7">
        <f t="shared" si="108"/>
        <v>538080.97058279184</v>
      </c>
      <c r="AH249" s="7">
        <f t="shared" si="109"/>
        <v>407542.74857970723</v>
      </c>
      <c r="AI249" s="7">
        <f t="shared" si="110"/>
        <v>303216.50002045394</v>
      </c>
      <c r="AK249" s="7">
        <v>83</v>
      </c>
      <c r="AL249" s="7">
        <f t="shared" si="111"/>
        <v>433754.72202353855</v>
      </c>
      <c r="AM249" s="7">
        <f t="shared" si="112"/>
        <v>-543977.95536787726</v>
      </c>
      <c r="AO249" s="7">
        <f t="shared" si="113"/>
        <v>433754.72202353855</v>
      </c>
      <c r="AP249" s="7">
        <f t="shared" si="92"/>
        <v>27369922.959685285</v>
      </c>
      <c r="AQ249" s="7">
        <f t="shared" si="93"/>
        <v>2.8943585715010402E-5</v>
      </c>
      <c r="AR249" s="15">
        <f>'FAE(a_mean)'!AQ249</f>
        <v>7.4476085113231997E-5</v>
      </c>
      <c r="AT249" s="7">
        <f t="shared" si="114"/>
        <v>9.4172302482691461E-5</v>
      </c>
      <c r="AX249" s="21"/>
    </row>
    <row r="250" spans="1:50">
      <c r="A250" s="7" t="s">
        <v>307</v>
      </c>
      <c r="B250" s="8" t="s">
        <v>216</v>
      </c>
      <c r="C250" s="8" t="s">
        <v>221</v>
      </c>
      <c r="D250" s="8">
        <v>4</v>
      </c>
      <c r="F250" s="8">
        <v>192000</v>
      </c>
      <c r="G250" s="8">
        <v>399000</v>
      </c>
      <c r="H250" s="8">
        <v>2370000</v>
      </c>
      <c r="J250" s="1">
        <v>18.100000000000001</v>
      </c>
      <c r="K250" s="1">
        <v>63.100000000000009</v>
      </c>
      <c r="L250" s="19">
        <v>22.599999999999998</v>
      </c>
      <c r="N250" s="7">
        <f t="shared" si="94"/>
        <v>0.48120300751879697</v>
      </c>
      <c r="P250" s="7">
        <f t="shared" si="95"/>
        <v>0.80088495575221252</v>
      </c>
      <c r="Q250" s="7">
        <f t="shared" si="96"/>
        <v>0.70599484818767355</v>
      </c>
      <c r="S250" s="12">
        <f t="shared" si="97"/>
        <v>868.77906861508484</v>
      </c>
      <c r="T250" s="12">
        <f t="shared" si="98"/>
        <v>356.46888180354188</v>
      </c>
      <c r="U250" s="7">
        <f t="shared" si="99"/>
        <v>621.50089162551171</v>
      </c>
      <c r="V250" s="7">
        <f t="shared" si="100"/>
        <v>603.747058793115</v>
      </c>
      <c r="W250" s="7">
        <f t="shared" si="101"/>
        <v>289.59302287169493</v>
      </c>
      <c r="X250" s="7">
        <f t="shared" si="102"/>
        <v>247.27817698957307</v>
      </c>
      <c r="Z250" s="7">
        <f t="shared" si="103"/>
        <v>0</v>
      </c>
      <c r="AA250" s="7">
        <f t="shared" si="104"/>
        <v>297841.00642040308</v>
      </c>
      <c r="AC250" s="7">
        <f t="shared" si="105"/>
        <v>-0.44855574989936214</v>
      </c>
      <c r="AD250" s="7">
        <f t="shared" si="106"/>
        <v>0.49617278943940862</v>
      </c>
      <c r="AE250" s="7">
        <f t="shared" si="107"/>
        <v>308.37183103690978</v>
      </c>
      <c r="AG250" s="7">
        <f t="shared" si="108"/>
        <v>742123.37927617028</v>
      </c>
      <c r="AH250" s="7">
        <f t="shared" si="109"/>
        <v>406198.88303469372</v>
      </c>
      <c r="AI250" s="7">
        <f t="shared" si="110"/>
        <v>312529.87014458847</v>
      </c>
      <c r="AK250" s="7">
        <v>84</v>
      </c>
      <c r="AL250" s="7">
        <f t="shared" si="111"/>
        <v>648454.36638606503</v>
      </c>
      <c r="AM250" s="7">
        <f t="shared" si="112"/>
        <v>-68303.940490502602</v>
      </c>
      <c r="AO250" s="7">
        <f t="shared" si="113"/>
        <v>648454.36638606503</v>
      </c>
      <c r="AP250" s="7">
        <f t="shared" si="92"/>
        <v>40917470.518960707</v>
      </c>
      <c r="AQ250" s="7">
        <f t="shared" si="93"/>
        <v>4.3270063892812947E-5</v>
      </c>
      <c r="AR250" s="15">
        <f>'FAE(a_mean)'!AQ250</f>
        <v>7.4476085113231997E-5</v>
      </c>
      <c r="AT250" s="7">
        <f t="shared" si="114"/>
        <v>9.4172302482691461E-5</v>
      </c>
      <c r="AX250" s="21"/>
    </row>
    <row r="251" spans="1:50">
      <c r="A251" s="7" t="s">
        <v>308</v>
      </c>
      <c r="B251" s="8" t="s">
        <v>216</v>
      </c>
      <c r="C251" s="8" t="s">
        <v>221</v>
      </c>
      <c r="D251" s="8">
        <v>5</v>
      </c>
      <c r="F251" s="8">
        <v>303000</v>
      </c>
      <c r="G251" s="8">
        <v>399000</v>
      </c>
      <c r="H251" s="8">
        <v>2370000</v>
      </c>
      <c r="J251" s="1">
        <v>20.6</v>
      </c>
      <c r="K251" s="1">
        <v>63.100000000000009</v>
      </c>
      <c r="L251" s="19">
        <v>22.599999999999998</v>
      </c>
      <c r="N251" s="7">
        <f t="shared" si="94"/>
        <v>0.75939849624060152</v>
      </c>
      <c r="P251" s="7">
        <f t="shared" si="95"/>
        <v>0.91150442477876126</v>
      </c>
      <c r="Q251" s="7">
        <f t="shared" si="96"/>
        <v>0.868237425346575</v>
      </c>
      <c r="S251" s="12">
        <f t="shared" si="97"/>
        <v>868.77906861508484</v>
      </c>
      <c r="T251" s="12">
        <f t="shared" si="98"/>
        <v>356.46888180354188</v>
      </c>
      <c r="U251" s="7">
        <f t="shared" si="99"/>
        <v>558.13970329474398</v>
      </c>
      <c r="V251" s="7">
        <f t="shared" si="100"/>
        <v>667.10824712388273</v>
      </c>
      <c r="W251" s="7">
        <f t="shared" si="101"/>
        <v>289.59302287169493</v>
      </c>
      <c r="X251" s="7">
        <f t="shared" si="102"/>
        <v>310.63936532034086</v>
      </c>
      <c r="Z251" s="7">
        <f t="shared" si="103"/>
        <v>0</v>
      </c>
      <c r="AA251" s="7">
        <f t="shared" si="104"/>
        <v>297841.00642040308</v>
      </c>
      <c r="AC251" s="7">
        <f t="shared" si="105"/>
        <v>-0.60687693230589945</v>
      </c>
      <c r="AD251" s="7">
        <f t="shared" si="106"/>
        <v>0.31234731767652013</v>
      </c>
      <c r="AE251" s="7">
        <f t="shared" si="107"/>
        <v>174.3334392128821</v>
      </c>
      <c r="AG251" s="7">
        <f t="shared" si="108"/>
        <v>989274.3867801578</v>
      </c>
      <c r="AH251" s="7">
        <f t="shared" si="109"/>
        <v>390376.01169932843</v>
      </c>
      <c r="AI251" s="7">
        <f t="shared" si="110"/>
        <v>307093.03865497251</v>
      </c>
      <c r="AK251" s="7">
        <v>85</v>
      </c>
      <c r="AL251" s="7">
        <f t="shared" si="111"/>
        <v>905991.41373580182</v>
      </c>
      <c r="AM251" s="7">
        <f t="shared" si="112"/>
        <v>419232.34285840928</v>
      </c>
      <c r="AO251" s="7">
        <f t="shared" si="113"/>
        <v>905991.41373580182</v>
      </c>
      <c r="AP251" s="7">
        <f t="shared" si="92"/>
        <v>57168058.206729099</v>
      </c>
      <c r="AQ251" s="7">
        <f t="shared" si="93"/>
        <v>6.0454996358754583E-5</v>
      </c>
      <c r="AR251" s="15">
        <f>'FAE(a_mean)'!AQ251</f>
        <v>7.4476085113231997E-5</v>
      </c>
      <c r="AT251" s="7">
        <f t="shared" si="114"/>
        <v>9.4172302482691461E-5</v>
      </c>
      <c r="AX251" s="21"/>
    </row>
    <row r="252" spans="1:50">
      <c r="A252" s="7" t="s">
        <v>309</v>
      </c>
      <c r="B252" s="8" t="s">
        <v>216</v>
      </c>
      <c r="C252" s="8" t="s">
        <v>221</v>
      </c>
      <c r="D252" s="8">
        <v>6</v>
      </c>
      <c r="F252" s="8">
        <v>433000</v>
      </c>
      <c r="G252" s="8">
        <v>399000</v>
      </c>
      <c r="H252" s="8">
        <v>2370000</v>
      </c>
      <c r="J252" s="1">
        <v>23.599999999999998</v>
      </c>
      <c r="K252" s="1">
        <v>63.100000000000009</v>
      </c>
      <c r="L252" s="19">
        <v>22.599999999999998</v>
      </c>
      <c r="N252" s="7">
        <f t="shared" si="94"/>
        <v>1.0852130325814537</v>
      </c>
      <c r="P252" s="7">
        <f t="shared" si="95"/>
        <v>1.0442477876106195</v>
      </c>
      <c r="Q252" s="7">
        <f t="shared" si="96"/>
        <v>1.0482031981797675</v>
      </c>
      <c r="S252" s="12">
        <f t="shared" si="97"/>
        <v>868.77906861508484</v>
      </c>
      <c r="T252" s="12">
        <f t="shared" si="98"/>
        <v>356.46888180354188</v>
      </c>
      <c r="U252" s="7">
        <f t="shared" si="99"/>
        <v>497.43274889187211</v>
      </c>
      <c r="V252" s="7">
        <f t="shared" si="100"/>
        <v>727.81520152675466</v>
      </c>
      <c r="W252" s="7">
        <f t="shared" si="101"/>
        <v>289.59302287169493</v>
      </c>
      <c r="X252" s="7">
        <f t="shared" si="102"/>
        <v>371.34631972321273</v>
      </c>
      <c r="Z252" s="7">
        <f t="shared" si="103"/>
        <v>0</v>
      </c>
      <c r="AA252" s="7">
        <f t="shared" si="104"/>
        <v>297841.00642040308</v>
      </c>
      <c r="AC252" s="7">
        <f t="shared" si="105"/>
        <v>-0.73270805227496971</v>
      </c>
      <c r="AD252" s="7">
        <f t="shared" si="106"/>
        <v>9.2293857046767472E-2</v>
      </c>
      <c r="AE252" s="7">
        <f t="shared" si="107"/>
        <v>45.909987016607019</v>
      </c>
      <c r="AG252" s="7">
        <f t="shared" si="108"/>
        <v>1267655.0894456094</v>
      </c>
      <c r="AH252" s="7">
        <f t="shared" si="109"/>
        <v>365807.12819573976</v>
      </c>
      <c r="AI252" s="7">
        <f t="shared" si="110"/>
        <v>286876.41619089717</v>
      </c>
      <c r="AK252" s="7">
        <v>86</v>
      </c>
      <c r="AL252" s="7">
        <f t="shared" si="111"/>
        <v>1188724.3774407667</v>
      </c>
      <c r="AM252" s="7">
        <f t="shared" si="112"/>
        <v>886345.47161638155</v>
      </c>
      <c r="AO252" s="7">
        <f t="shared" si="113"/>
        <v>1188724.3774407667</v>
      </c>
      <c r="AP252" s="7">
        <f t="shared" si="92"/>
        <v>75008508.216512382</v>
      </c>
      <c r="AQ252" s="7">
        <f t="shared" si="93"/>
        <v>7.932120196748452E-5</v>
      </c>
      <c r="AR252" s="15">
        <f>'FAE(a_mean)'!AQ252</f>
        <v>7.4476085113231997E-5</v>
      </c>
      <c r="AT252" s="7">
        <f t="shared" si="114"/>
        <v>9.4172302482691461E-5</v>
      </c>
      <c r="AX252" s="21"/>
    </row>
    <row r="253" spans="1:50">
      <c r="A253" s="7" t="s">
        <v>310</v>
      </c>
      <c r="B253" s="8" t="s">
        <v>216</v>
      </c>
      <c r="C253" s="8" t="s">
        <v>221</v>
      </c>
      <c r="D253" s="8">
        <v>7</v>
      </c>
      <c r="F253" s="8">
        <v>584000</v>
      </c>
      <c r="G253" s="8">
        <v>399000</v>
      </c>
      <c r="H253" s="8">
        <v>2370000</v>
      </c>
      <c r="J253" s="1">
        <v>27.1</v>
      </c>
      <c r="K253" s="1">
        <v>63.100000000000009</v>
      </c>
      <c r="L253" s="19">
        <v>22.599999999999998</v>
      </c>
      <c r="N253" s="7">
        <f t="shared" si="94"/>
        <v>1.4636591478696741</v>
      </c>
      <c r="P253" s="7">
        <f t="shared" si="95"/>
        <v>1.1991150442477878</v>
      </c>
      <c r="Q253" s="7">
        <f t="shared" si="96"/>
        <v>1.2485476270695612</v>
      </c>
      <c r="S253" s="12">
        <f t="shared" si="97"/>
        <v>868.77906861508484</v>
      </c>
      <c r="T253" s="12">
        <f t="shared" si="98"/>
        <v>356.46888180354188</v>
      </c>
      <c r="U253" s="7">
        <f t="shared" si="99"/>
        <v>437.51666456565135</v>
      </c>
      <c r="V253" s="7">
        <f t="shared" si="100"/>
        <v>787.73128585297536</v>
      </c>
      <c r="W253" s="7">
        <f t="shared" si="101"/>
        <v>289.59302287169493</v>
      </c>
      <c r="X253" s="7">
        <f t="shared" si="102"/>
        <v>431.26240404943348</v>
      </c>
      <c r="Z253" s="7">
        <f t="shared" si="103"/>
        <v>0</v>
      </c>
      <c r="AA253" s="7">
        <f t="shared" si="104"/>
        <v>297841.00642040308</v>
      </c>
      <c r="AC253" s="7">
        <f t="shared" si="105"/>
        <v>-0.83788274582435096</v>
      </c>
      <c r="AD253" s="7">
        <f t="shared" si="106"/>
        <v>-0.18477103517668908</v>
      </c>
      <c r="AE253" s="7">
        <f t="shared" si="107"/>
        <v>-80.840407018847642</v>
      </c>
      <c r="AG253" s="7">
        <f t="shared" si="108"/>
        <v>1591132.1068084936</v>
      </c>
      <c r="AH253" s="7">
        <f t="shared" si="109"/>
        <v>336256.57258243056</v>
      </c>
      <c r="AI253" s="7">
        <f t="shared" si="110"/>
        <v>249040.34213810874</v>
      </c>
      <c r="AK253" s="7">
        <v>87</v>
      </c>
      <c r="AL253" s="7">
        <f t="shared" si="111"/>
        <v>1503915.876364172</v>
      </c>
      <c r="AM253" s="7">
        <f t="shared" si="112"/>
        <v>1347373.2053882382</v>
      </c>
      <c r="AO253" s="7">
        <f t="shared" si="113"/>
        <v>1503915.876364172</v>
      </c>
      <c r="AP253" s="7">
        <f t="shared" si="92"/>
        <v>94897091.798579261</v>
      </c>
      <c r="AQ253" s="7">
        <f t="shared" si="93"/>
        <v>1.0035330076095223E-4</v>
      </c>
      <c r="AR253" s="15">
        <f>'FAE(a_mean)'!AQ253</f>
        <v>7.4476085113231997E-5</v>
      </c>
      <c r="AT253" s="7">
        <f t="shared" si="114"/>
        <v>9.4172302482691461E-5</v>
      </c>
      <c r="AX253" s="21"/>
    </row>
    <row r="254" spans="1:50">
      <c r="A254" s="7" t="s">
        <v>311</v>
      </c>
      <c r="B254" s="8" t="s">
        <v>216</v>
      </c>
      <c r="C254" s="8" t="s">
        <v>221</v>
      </c>
      <c r="D254" s="8">
        <v>8</v>
      </c>
      <c r="F254" s="8">
        <v>764000</v>
      </c>
      <c r="G254" s="8">
        <v>399000</v>
      </c>
      <c r="H254" s="8">
        <v>2370000</v>
      </c>
      <c r="J254" s="1">
        <v>29.900000000000002</v>
      </c>
      <c r="K254" s="1">
        <v>63.100000000000009</v>
      </c>
      <c r="L254" s="19">
        <v>22.599999999999998</v>
      </c>
      <c r="N254" s="7">
        <f t="shared" si="94"/>
        <v>1.9147869674185463</v>
      </c>
      <c r="P254" s="7">
        <f t="shared" si="95"/>
        <v>1.3230088495575223</v>
      </c>
      <c r="Q254" s="7">
        <f t="shared" si="96"/>
        <v>1.4752709800405797</v>
      </c>
      <c r="S254" s="12">
        <f t="shared" si="97"/>
        <v>868.77906861508484</v>
      </c>
      <c r="T254" s="12">
        <f t="shared" si="98"/>
        <v>356.46888180354188</v>
      </c>
      <c r="U254" s="7">
        <f t="shared" si="99"/>
        <v>375.51230315158028</v>
      </c>
      <c r="V254" s="7">
        <f t="shared" si="100"/>
        <v>849.73564726704649</v>
      </c>
      <c r="W254" s="7">
        <f t="shared" si="101"/>
        <v>289.59302287169493</v>
      </c>
      <c r="X254" s="7">
        <f t="shared" si="102"/>
        <v>493.26676546350456</v>
      </c>
      <c r="Z254" s="7">
        <f t="shared" si="103"/>
        <v>0</v>
      </c>
      <c r="AA254" s="7">
        <f t="shared" si="104"/>
        <v>297841.00642040308</v>
      </c>
      <c r="AC254" s="7">
        <f t="shared" si="105"/>
        <v>-0.93110666469575132</v>
      </c>
      <c r="AD254" s="7">
        <f t="shared" si="106"/>
        <v>-0.56458464044235424</v>
      </c>
      <c r="AE254" s="7">
        <f t="shared" si="107"/>
        <v>-212.00847865651525</v>
      </c>
      <c r="AG254" s="7">
        <f t="shared" si="108"/>
        <v>1998803.4658070162</v>
      </c>
      <c r="AH254" s="7">
        <f t="shared" si="109"/>
        <v>306093.00195436738</v>
      </c>
      <c r="AI254" s="7">
        <f t="shared" si="110"/>
        <v>179512.0738729258</v>
      </c>
      <c r="AK254" s="7">
        <v>88</v>
      </c>
      <c r="AL254" s="7">
        <f t="shared" si="111"/>
        <v>1872222.5377255746</v>
      </c>
      <c r="AM254" s="7">
        <f t="shared" si="112"/>
        <v>1824469.3065129663</v>
      </c>
      <c r="AO254" s="7">
        <f t="shared" si="113"/>
        <v>1872222.5377255746</v>
      </c>
      <c r="AP254" s="7">
        <f t="shared" si="92"/>
        <v>118137242.13048378</v>
      </c>
      <c r="AQ254" s="7">
        <f t="shared" si="93"/>
        <v>1.2492966818997259E-4</v>
      </c>
      <c r="AR254" s="15">
        <f>'FAE(a_mean)'!AQ254</f>
        <v>7.4476085113231997E-5</v>
      </c>
      <c r="AT254" s="7">
        <f t="shared" si="114"/>
        <v>9.4172302482691461E-5</v>
      </c>
      <c r="AX254" s="21"/>
    </row>
    <row r="255" spans="1:50">
      <c r="A255" s="7" t="s">
        <v>312</v>
      </c>
      <c r="B255" s="8" t="s">
        <v>216</v>
      </c>
      <c r="C255" s="8" t="s">
        <v>221</v>
      </c>
      <c r="D255" s="8">
        <v>9</v>
      </c>
      <c r="F255" s="8">
        <v>962000.00000000012</v>
      </c>
      <c r="G255" s="8">
        <v>399000</v>
      </c>
      <c r="H255" s="8">
        <v>2370000</v>
      </c>
      <c r="J255" s="1">
        <v>34</v>
      </c>
      <c r="K255" s="1">
        <v>63.100000000000009</v>
      </c>
      <c r="L255" s="19">
        <v>22.599999999999998</v>
      </c>
      <c r="N255" s="7">
        <f t="shared" si="94"/>
        <v>2.411027568922306</v>
      </c>
      <c r="P255" s="7">
        <f t="shared" si="95"/>
        <v>1.5044247787610621</v>
      </c>
      <c r="Q255" s="7">
        <f t="shared" si="96"/>
        <v>1.7403688830918314</v>
      </c>
      <c r="S255" s="12">
        <f t="shared" si="97"/>
        <v>868.77906861508484</v>
      </c>
      <c r="T255" s="12">
        <f t="shared" si="98"/>
        <v>356.46888180354188</v>
      </c>
      <c r="U255" s="7">
        <f t="shared" si="99"/>
        <v>315.27258558928293</v>
      </c>
      <c r="V255" s="7">
        <f t="shared" si="100"/>
        <v>909.97536482934379</v>
      </c>
      <c r="W255" s="7">
        <f t="shared" si="101"/>
        <v>289.59302287169493</v>
      </c>
      <c r="X255" s="7">
        <f t="shared" si="102"/>
        <v>553.50648302580191</v>
      </c>
      <c r="Z255" s="7">
        <f t="shared" si="103"/>
        <v>0</v>
      </c>
      <c r="AA255" s="7">
        <f t="shared" si="104"/>
        <v>297841.00642040308</v>
      </c>
      <c r="AC255" s="7">
        <f t="shared" si="105"/>
        <v>-1.0095103546795807</v>
      </c>
      <c r="AD255" s="7">
        <f t="shared" si="106"/>
        <v>-1.0766667419582343</v>
      </c>
      <c r="AE255" s="7">
        <f t="shared" si="107"/>
        <v>-339.44350755516183</v>
      </c>
      <c r="AG255" s="7" t="e">
        <f t="shared" si="108"/>
        <v>#NUM!</v>
      </c>
      <c r="AH255" s="7" t="e">
        <f t="shared" si="109"/>
        <v>#NUM!</v>
      </c>
      <c r="AI255" s="7" t="e">
        <f t="shared" si="110"/>
        <v>#NUM!</v>
      </c>
      <c r="AK255" s="7">
        <v>89</v>
      </c>
      <c r="AL255" s="7" t="e">
        <f t="shared" si="111"/>
        <v>#NUM!</v>
      </c>
      <c r="AM255" s="7">
        <f t="shared" si="112"/>
        <v>2287987.2547085374</v>
      </c>
      <c r="AO255" s="7">
        <f t="shared" si="113"/>
        <v>2287987.2547085374</v>
      </c>
      <c r="AP255" s="7">
        <f t="shared" si="92"/>
        <v>144371995.77210873</v>
      </c>
      <c r="AQ255" s="7">
        <f t="shared" si="93"/>
        <v>1.5267281682276233E-4</v>
      </c>
      <c r="AR255" s="15">
        <f>'FAE(a_mean)'!AQ255</f>
        <v>7.4476085113231997E-5</v>
      </c>
      <c r="AT255" s="7">
        <f t="shared" si="114"/>
        <v>9.4172302482691461E-5</v>
      </c>
      <c r="AX255" s="21"/>
    </row>
    <row r="256" spans="1:50">
      <c r="A256" s="7" t="s">
        <v>313</v>
      </c>
      <c r="B256" s="8" t="s">
        <v>216</v>
      </c>
      <c r="C256" s="8" t="s">
        <v>221</v>
      </c>
      <c r="D256" s="8">
        <v>10</v>
      </c>
      <c r="F256" s="8">
        <v>1210000</v>
      </c>
      <c r="G256" s="8">
        <v>399000</v>
      </c>
      <c r="H256" s="8">
        <v>2370000</v>
      </c>
      <c r="J256" s="1">
        <v>37.9</v>
      </c>
      <c r="K256" s="1">
        <v>63.100000000000009</v>
      </c>
      <c r="L256" s="19">
        <v>22.599999999999998</v>
      </c>
      <c r="N256" s="7">
        <f t="shared" si="94"/>
        <v>3.0325814536340854</v>
      </c>
      <c r="P256" s="7">
        <f t="shared" si="95"/>
        <v>1.6769911504424779</v>
      </c>
      <c r="Q256" s="7">
        <f t="shared" si="96"/>
        <v>2.0701167515017729</v>
      </c>
      <c r="S256" s="12">
        <f t="shared" si="97"/>
        <v>868.77906861508484</v>
      </c>
      <c r="T256" s="12">
        <f t="shared" si="98"/>
        <v>356.46888180354188</v>
      </c>
      <c r="U256" s="7">
        <f t="shared" si="99"/>
        <v>248.01315583367455</v>
      </c>
      <c r="V256" s="7">
        <f t="shared" si="100"/>
        <v>977.23479458495217</v>
      </c>
      <c r="W256" s="7">
        <f t="shared" si="101"/>
        <v>289.59302287169493</v>
      </c>
      <c r="X256" s="7">
        <f t="shared" si="102"/>
        <v>620.76591278141029</v>
      </c>
      <c r="Z256" s="7">
        <f t="shared" si="103"/>
        <v>0</v>
      </c>
      <c r="AA256" s="7">
        <f t="shared" si="104"/>
        <v>297841.00642040308</v>
      </c>
      <c r="AC256" s="7">
        <f t="shared" si="105"/>
        <v>-1.0856291090472112</v>
      </c>
      <c r="AD256" s="7">
        <f t="shared" si="106"/>
        <v>-1.9423505660920188</v>
      </c>
      <c r="AE256" s="7">
        <f t="shared" si="107"/>
        <v>-481.72849363180586</v>
      </c>
      <c r="AG256" s="7" t="e">
        <f t="shared" si="108"/>
        <v>#NUM!</v>
      </c>
      <c r="AH256" s="7" t="e">
        <f t="shared" si="109"/>
        <v>#NUM!</v>
      </c>
      <c r="AI256" s="7" t="e">
        <f t="shared" si="110"/>
        <v>#NUM!</v>
      </c>
      <c r="AK256" s="7">
        <v>90</v>
      </c>
      <c r="AL256" s="7" t="e">
        <f t="shared" si="111"/>
        <v>#NUM!</v>
      </c>
      <c r="AM256" s="7">
        <f t="shared" si="112"/>
        <v>2805518.7794020735</v>
      </c>
      <c r="AO256" s="7">
        <f t="shared" si="113"/>
        <v>2805518.7794020735</v>
      </c>
      <c r="AP256" s="7">
        <f t="shared" si="92"/>
        <v>177028234.98027086</v>
      </c>
      <c r="AQ256" s="7">
        <f t="shared" si="93"/>
        <v>1.8720666114682366E-4</v>
      </c>
      <c r="AR256" s="15">
        <f>'FAE(a_mean)'!AQ256</f>
        <v>7.4476085113231997E-5</v>
      </c>
      <c r="AT256" s="7">
        <f t="shared" si="114"/>
        <v>9.4172302482691461E-5</v>
      </c>
      <c r="AX256" s="21"/>
    </row>
    <row r="257" spans="1:50">
      <c r="A257" s="7" t="s">
        <v>314</v>
      </c>
      <c r="B257" s="8" t="s">
        <v>216</v>
      </c>
      <c r="C257" s="8" t="s">
        <v>221</v>
      </c>
      <c r="D257" s="8">
        <v>11</v>
      </c>
      <c r="F257" s="8">
        <v>1460000</v>
      </c>
      <c r="G257" s="8">
        <v>399000</v>
      </c>
      <c r="H257" s="8">
        <v>2370000</v>
      </c>
      <c r="J257" s="1">
        <v>43.9</v>
      </c>
      <c r="K257" s="1">
        <v>63.100000000000009</v>
      </c>
      <c r="L257" s="19">
        <v>22.599999999999998</v>
      </c>
      <c r="N257" s="7">
        <f t="shared" si="94"/>
        <v>3.6591478696741855</v>
      </c>
      <c r="P257" s="7">
        <f t="shared" si="95"/>
        <v>1.9424778761061947</v>
      </c>
      <c r="Q257" s="7">
        <f t="shared" si="96"/>
        <v>2.3752190104508815</v>
      </c>
      <c r="S257" s="12">
        <f t="shared" si="97"/>
        <v>868.77906861508484</v>
      </c>
      <c r="T257" s="12">
        <f t="shared" si="98"/>
        <v>356.46888180354188</v>
      </c>
      <c r="U257" s="7">
        <f t="shared" si="99"/>
        <v>186.89333561706849</v>
      </c>
      <c r="V257" s="7">
        <f t="shared" si="100"/>
        <v>1038.3546148015582</v>
      </c>
      <c r="W257" s="7">
        <f t="shared" si="101"/>
        <v>289.59302287169493</v>
      </c>
      <c r="X257" s="7">
        <f t="shared" si="102"/>
        <v>681.88573299801635</v>
      </c>
      <c r="Z257" s="7">
        <f t="shared" si="103"/>
        <v>0</v>
      </c>
      <c r="AA257" s="7">
        <f t="shared" si="104"/>
        <v>297841.00642040308</v>
      </c>
      <c r="AC257" s="7">
        <f t="shared" si="105"/>
        <v>-1.1462475130222467</v>
      </c>
      <c r="AD257" s="7">
        <f t="shared" si="106"/>
        <v>-3.26938008297962</v>
      </c>
      <c r="AE257" s="7">
        <f t="shared" si="107"/>
        <v>-611.02534910806935</v>
      </c>
      <c r="AG257" s="7" t="e">
        <f t="shared" si="108"/>
        <v>#NUM!</v>
      </c>
      <c r="AH257" s="7" t="e">
        <f t="shared" si="109"/>
        <v>#NUM!</v>
      </c>
      <c r="AI257" s="7" t="e">
        <f t="shared" si="110"/>
        <v>#NUM!</v>
      </c>
      <c r="AK257" s="7">
        <v>91</v>
      </c>
      <c r="AL257" s="7" t="e">
        <f t="shared" si="111"/>
        <v>#NUM!</v>
      </c>
      <c r="AM257" s="7">
        <f t="shared" si="112"/>
        <v>3275808.7277502818</v>
      </c>
      <c r="AO257" s="7">
        <f t="shared" si="113"/>
        <v>3275808.7277502818</v>
      </c>
      <c r="AP257" s="7">
        <f t="shared" si="92"/>
        <v>206703530.72104281</v>
      </c>
      <c r="AQ257" s="7">
        <f t="shared" si="93"/>
        <v>2.185881694965714E-4</v>
      </c>
      <c r="AR257" s="15">
        <f>'FAE(a_mean)'!AQ257</f>
        <v>7.4476085113231997E-5</v>
      </c>
      <c r="AT257" s="7">
        <f t="shared" si="114"/>
        <v>9.4172302482691461E-5</v>
      </c>
      <c r="AX257" s="21"/>
    </row>
    <row r="258" spans="1:50">
      <c r="A258" s="7" t="s">
        <v>315</v>
      </c>
      <c r="B258" s="8" t="s">
        <v>216</v>
      </c>
      <c r="C258" s="8" t="s">
        <v>221</v>
      </c>
      <c r="D258" s="8">
        <v>12</v>
      </c>
      <c r="F258" s="8">
        <v>1730000</v>
      </c>
      <c r="G258" s="8">
        <v>399000</v>
      </c>
      <c r="H258" s="8">
        <v>2370000</v>
      </c>
      <c r="J258" s="1">
        <v>49.400000000000006</v>
      </c>
      <c r="K258" s="1">
        <v>63.100000000000009</v>
      </c>
      <c r="L258" s="19">
        <v>22.599999999999998</v>
      </c>
      <c r="N258" s="7">
        <f t="shared" si="94"/>
        <v>4.3358395989974934</v>
      </c>
      <c r="P258" s="7">
        <f t="shared" si="95"/>
        <v>2.1858407079646023</v>
      </c>
      <c r="Q258" s="7">
        <f t="shared" si="96"/>
        <v>2.6782221152535746</v>
      </c>
      <c r="S258" s="12">
        <f t="shared" si="97"/>
        <v>868.77906861508484</v>
      </c>
      <c r="T258" s="12">
        <f t="shared" si="98"/>
        <v>356.46888180354188</v>
      </c>
      <c r="U258" s="7">
        <f t="shared" si="99"/>
        <v>126.51535940336612</v>
      </c>
      <c r="V258" s="7">
        <f t="shared" si="100"/>
        <v>1098.7325910152606</v>
      </c>
      <c r="W258" s="7">
        <f t="shared" si="101"/>
        <v>289.59302287169493</v>
      </c>
      <c r="X258" s="7">
        <f t="shared" si="102"/>
        <v>742.26370921171872</v>
      </c>
      <c r="Z258" s="7">
        <f t="shared" si="103"/>
        <v>0</v>
      </c>
      <c r="AA258" s="7">
        <f t="shared" si="104"/>
        <v>297841.00642040308</v>
      </c>
      <c r="AC258" s="7">
        <f t="shared" si="105"/>
        <v>-1.1995083388800016</v>
      </c>
      <c r="AD258" s="7">
        <f t="shared" si="106"/>
        <v>-5.8392345630011313</v>
      </c>
      <c r="AE258" s="7">
        <f t="shared" si="107"/>
        <v>-738.75285937864567</v>
      </c>
      <c r="AG258" s="7" t="e">
        <f t="shared" si="108"/>
        <v>#NUM!</v>
      </c>
      <c r="AH258" s="7" t="e">
        <f t="shared" si="109"/>
        <v>#NUM!</v>
      </c>
      <c r="AI258" s="7" t="e">
        <f t="shared" si="110"/>
        <v>#NUM!</v>
      </c>
      <c r="AK258" s="7">
        <v>92</v>
      </c>
      <c r="AL258" s="7" t="e">
        <f t="shared" si="111"/>
        <v>#NUM!</v>
      </c>
      <c r="AM258" s="7">
        <f t="shared" si="112"/>
        <v>3740390.5150376153</v>
      </c>
      <c r="AO258" s="7">
        <f t="shared" si="113"/>
        <v>3740390.5150376153</v>
      </c>
      <c r="AP258" s="7">
        <f t="shared" si="92"/>
        <v>236018641.49887356</v>
      </c>
      <c r="AQ258" s="7">
        <f t="shared" si="93"/>
        <v>2.4958878366683962E-4</v>
      </c>
      <c r="AR258" s="15">
        <f>'FAE(a_mean)'!AQ258</f>
        <v>7.4476085113231997E-5</v>
      </c>
      <c r="AT258" s="7">
        <f t="shared" si="114"/>
        <v>9.4172302482691461E-5</v>
      </c>
      <c r="AX258" s="21"/>
    </row>
    <row r="259" spans="1:50">
      <c r="A259" s="7" t="s">
        <v>316</v>
      </c>
      <c r="B259" s="8" t="s">
        <v>216</v>
      </c>
      <c r="C259" s="8" t="s">
        <v>221</v>
      </c>
      <c r="D259" s="8">
        <v>13</v>
      </c>
      <c r="F259" s="8">
        <v>2020000</v>
      </c>
      <c r="G259" s="8">
        <v>399000</v>
      </c>
      <c r="H259" s="8">
        <v>2370000</v>
      </c>
      <c r="J259" s="1">
        <v>56.7</v>
      </c>
      <c r="K259" s="1">
        <v>63.100000000000009</v>
      </c>
      <c r="L259" s="19">
        <v>22.599999999999998</v>
      </c>
      <c r="N259" s="7">
        <f t="shared" si="94"/>
        <v>5.0626566416040104</v>
      </c>
      <c r="P259" s="7">
        <f t="shared" si="95"/>
        <v>2.5088495575221241</v>
      </c>
      <c r="Q259" s="7">
        <f t="shared" si="96"/>
        <v>2.9852985406957093</v>
      </c>
      <c r="S259" s="12">
        <f t="shared" si="97"/>
        <v>868.77906861508484</v>
      </c>
      <c r="T259" s="12">
        <f t="shared" si="98"/>
        <v>356.46888180354188</v>
      </c>
      <c r="U259" s="7">
        <f t="shared" si="99"/>
        <v>66.711676240336828</v>
      </c>
      <c r="V259" s="7">
        <f t="shared" si="100"/>
        <v>1158.5362741782899</v>
      </c>
      <c r="W259" s="7">
        <f t="shared" si="101"/>
        <v>289.59302287169493</v>
      </c>
      <c r="X259" s="7">
        <f t="shared" si="102"/>
        <v>802.06739237474801</v>
      </c>
      <c r="Z259" s="7">
        <f t="shared" si="103"/>
        <v>0</v>
      </c>
      <c r="AA259" s="7">
        <f t="shared" si="104"/>
        <v>297841.00642040308</v>
      </c>
      <c r="AC259" s="7">
        <f t="shared" si="105"/>
        <v>-1.2467900665671523</v>
      </c>
      <c r="AD259" s="7">
        <f t="shared" si="106"/>
        <v>-12.970225325212906</v>
      </c>
      <c r="AE259" s="7">
        <f t="shared" si="107"/>
        <v>-865.26547265982083</v>
      </c>
      <c r="AG259" s="7" t="e">
        <f t="shared" si="108"/>
        <v>#NUM!</v>
      </c>
      <c r="AH259" s="7" t="e">
        <f t="shared" si="109"/>
        <v>#NUM!</v>
      </c>
      <c r="AI259" s="7" t="e">
        <f t="shared" si="110"/>
        <v>#NUM!</v>
      </c>
      <c r="AK259" s="7">
        <v>93</v>
      </c>
      <c r="AL259" s="7" t="e">
        <f t="shared" si="111"/>
        <v>#NUM!</v>
      </c>
      <c r="AM259" s="7">
        <f t="shared" si="112"/>
        <v>4200553.3716379711</v>
      </c>
      <c r="AO259" s="7">
        <f t="shared" si="113"/>
        <v>4200553.3716379711</v>
      </c>
      <c r="AP259" s="7">
        <f t="shared" ref="AP259:AP322" si="115">AO259*K259</f>
        <v>265054917.75035602</v>
      </c>
      <c r="AQ259" s="7">
        <f t="shared" ref="AQ259:AQ322" si="116">AP259/(G259*H259)</f>
        <v>2.8029453142387192E-4</v>
      </c>
      <c r="AR259" s="15">
        <f>'FAE(a_mean)'!AQ259</f>
        <v>7.4476085113231997E-5</v>
      </c>
      <c r="AT259" s="7">
        <f t="shared" si="114"/>
        <v>9.4172302482691461E-5</v>
      </c>
      <c r="AX259" s="21"/>
    </row>
    <row r="260" spans="1:50">
      <c r="A260" s="7" t="s">
        <v>317</v>
      </c>
      <c r="B260" s="8" t="s">
        <v>216</v>
      </c>
      <c r="C260" s="8" t="s">
        <v>221</v>
      </c>
      <c r="D260" s="8">
        <v>14</v>
      </c>
      <c r="F260" s="8">
        <v>2370000</v>
      </c>
      <c r="G260" s="8">
        <v>399000</v>
      </c>
      <c r="H260" s="8">
        <v>2370000</v>
      </c>
      <c r="J260" s="1">
        <v>63.100000000000009</v>
      </c>
      <c r="K260" s="1">
        <v>63.100000000000009</v>
      </c>
      <c r="L260" s="19">
        <v>22.599999999999998</v>
      </c>
      <c r="N260" s="7">
        <f t="shared" si="94"/>
        <v>5.9398496240601499</v>
      </c>
      <c r="P260" s="7">
        <f t="shared" si="95"/>
        <v>2.7920353982300892</v>
      </c>
      <c r="Q260" s="7">
        <f t="shared" si="96"/>
        <v>3.3401236623238506</v>
      </c>
      <c r="S260" s="12">
        <f t="shared" si="97"/>
        <v>868.77906861508484</v>
      </c>
      <c r="T260" s="12">
        <f t="shared" si="98"/>
        <v>356.46888180354188</v>
      </c>
      <c r="U260" s="7">
        <f t="shared" si="99"/>
        <v>0</v>
      </c>
      <c r="V260" s="7">
        <f t="shared" si="100"/>
        <v>1225.2479504186267</v>
      </c>
      <c r="W260" s="7">
        <f t="shared" si="101"/>
        <v>289.59302287169493</v>
      </c>
      <c r="X260" s="7">
        <f t="shared" si="102"/>
        <v>868.77906861508484</v>
      </c>
      <c r="Z260" s="7">
        <f t="shared" si="103"/>
        <v>0</v>
      </c>
      <c r="AA260" s="7">
        <f t="shared" si="104"/>
        <v>297841.00642040308</v>
      </c>
      <c r="AC260" s="7">
        <f t="shared" si="105"/>
        <v>-1.2940872501875937</v>
      </c>
      <c r="AD260" s="7" t="e">
        <f t="shared" si="106"/>
        <v>#DIV/0!</v>
      </c>
      <c r="AE260" s="7">
        <f t="shared" si="107"/>
        <v>-1006.391705211836</v>
      </c>
      <c r="AG260" s="7" t="e">
        <f t="shared" si="108"/>
        <v>#NUM!</v>
      </c>
      <c r="AH260" s="7" t="e">
        <f t="shared" si="109"/>
        <v>#DIV/0!</v>
      </c>
      <c r="AI260" s="7" t="e">
        <f t="shared" si="110"/>
        <v>#NUM!</v>
      </c>
      <c r="AK260" s="7">
        <v>94</v>
      </c>
      <c r="AL260" s="7" t="e">
        <f t="shared" si="111"/>
        <v>#NUM!</v>
      </c>
      <c r="AM260" s="7">
        <f t="shared" si="112"/>
        <v>4713870.1756158434</v>
      </c>
      <c r="AO260" s="7">
        <f t="shared" si="113"/>
        <v>4713870.1756158434</v>
      </c>
      <c r="AP260" s="7">
        <f t="shared" si="115"/>
        <v>297445208.08135974</v>
      </c>
      <c r="AQ260" s="7">
        <f t="shared" si="116"/>
        <v>3.1454713585795687E-4</v>
      </c>
      <c r="AR260" s="15">
        <f>'FAE(a_mean)'!AQ260</f>
        <v>7.4476085113231997E-5</v>
      </c>
      <c r="AT260" s="7">
        <f t="shared" si="114"/>
        <v>9.4172302482691461E-5</v>
      </c>
      <c r="AX260" s="21"/>
    </row>
    <row r="261" spans="1:50" s="3" customFormat="1">
      <c r="A261" s="3" t="s">
        <v>318</v>
      </c>
      <c r="B261" s="2" t="s">
        <v>222</v>
      </c>
      <c r="C261" s="2" t="s">
        <v>217</v>
      </c>
      <c r="D261" s="2">
        <v>1</v>
      </c>
      <c r="E261" s="5"/>
      <c r="F261" s="2">
        <v>12100</v>
      </c>
      <c r="G261" s="2">
        <v>3120000</v>
      </c>
      <c r="H261" s="2">
        <v>4800000</v>
      </c>
      <c r="I261" s="5"/>
      <c r="J261" s="2">
        <v>216</v>
      </c>
      <c r="K261" s="2">
        <v>975</v>
      </c>
      <c r="L261" s="24">
        <v>776</v>
      </c>
      <c r="M261" s="5"/>
      <c r="N261" s="3">
        <f t="shared" si="94"/>
        <v>3.8782051282051284E-3</v>
      </c>
      <c r="O261" s="5"/>
      <c r="P261" s="3">
        <f t="shared" si="95"/>
        <v>0.27835051546391754</v>
      </c>
      <c r="Q261" s="3">
        <f t="shared" si="96"/>
        <v>0.19060507577248673</v>
      </c>
      <c r="R261" s="5"/>
      <c r="S261" s="22">
        <f t="shared" si="97"/>
        <v>1236.3908849478653</v>
      </c>
      <c r="T261" s="22">
        <f t="shared" si="98"/>
        <v>996.81019920966276</v>
      </c>
      <c r="U261" s="3">
        <f t="shared" si="99"/>
        <v>1174.3142936697243</v>
      </c>
      <c r="V261" s="3">
        <f t="shared" si="100"/>
        <v>1058.8867904878039</v>
      </c>
      <c r="W261" s="3">
        <f t="shared" si="101"/>
        <v>412.13029498262176</v>
      </c>
      <c r="X261" s="3">
        <f t="shared" si="102"/>
        <v>62.076591278141031</v>
      </c>
      <c r="Y261" s="5"/>
      <c r="Z261" s="3">
        <f t="shared" si="103"/>
        <v>0</v>
      </c>
      <c r="AA261" s="3">
        <f t="shared" si="104"/>
        <v>282939.56497258396</v>
      </c>
      <c r="AB261" s="5"/>
      <c r="AC261" s="3">
        <f t="shared" si="105"/>
        <v>-0.24154064320343208</v>
      </c>
      <c r="AD261" s="3">
        <f t="shared" si="106"/>
        <v>0.48410923427888641</v>
      </c>
      <c r="AE261" s="3">
        <f t="shared" si="107"/>
        <v>568.49639351120163</v>
      </c>
      <c r="AF261" s="5"/>
      <c r="AG261" s="3">
        <f t="shared" si="108"/>
        <v>2034771.9902237339</v>
      </c>
      <c r="AH261" s="3">
        <f t="shared" si="109"/>
        <v>1469272.5374395796</v>
      </c>
      <c r="AI261" s="3">
        <f t="shared" si="110"/>
        <v>846955.6967111344</v>
      </c>
      <c r="AJ261" s="5"/>
      <c r="AK261" s="3">
        <v>95</v>
      </c>
      <c r="AL261" s="3">
        <f t="shared" si="111"/>
        <v>1412455.1494952887</v>
      </c>
      <c r="AM261" s="3">
        <f t="shared" si="112"/>
        <v>-809406.67127702828</v>
      </c>
      <c r="AN261" s="5"/>
      <c r="AO261" s="3">
        <f t="shared" si="113"/>
        <v>1412455.1494952887</v>
      </c>
      <c r="AP261" s="3">
        <f t="shared" si="115"/>
        <v>1377143770.7579064</v>
      </c>
      <c r="AQ261" s="3">
        <f t="shared" si="116"/>
        <v>9.1956715461932861E-5</v>
      </c>
      <c r="AR261" s="14">
        <f>'FAE(a_mean)'!AQ261</f>
        <v>8.0076610926865929E-4</v>
      </c>
      <c r="AS261" s="5"/>
      <c r="AT261" s="3">
        <f t="shared" si="114"/>
        <v>8.1010508281483397E-4</v>
      </c>
      <c r="AU261" s="5"/>
      <c r="AX261" s="23"/>
    </row>
    <row r="262" spans="1:50" s="3" customFormat="1">
      <c r="A262" s="3" t="s">
        <v>319</v>
      </c>
      <c r="B262" s="2" t="s">
        <v>222</v>
      </c>
      <c r="C262" s="2" t="s">
        <v>217</v>
      </c>
      <c r="D262" s="2">
        <v>2</v>
      </c>
      <c r="E262" s="5"/>
      <c r="F262" s="2">
        <v>47699.999999999993</v>
      </c>
      <c r="G262" s="2">
        <v>3120000</v>
      </c>
      <c r="H262" s="2">
        <v>4800000</v>
      </c>
      <c r="I262" s="5"/>
      <c r="J262" s="2">
        <v>261.00000000000006</v>
      </c>
      <c r="K262" s="2">
        <v>975</v>
      </c>
      <c r="L262" s="24">
        <v>776</v>
      </c>
      <c r="M262" s="5"/>
      <c r="N262" s="3">
        <f t="shared" si="94"/>
        <v>1.5288461538461535E-2</v>
      </c>
      <c r="O262" s="5"/>
      <c r="P262" s="3">
        <f t="shared" si="95"/>
        <v>0.33634020618556709</v>
      </c>
      <c r="Q262" s="3">
        <f t="shared" si="96"/>
        <v>0.23015880147628623</v>
      </c>
      <c r="R262" s="5"/>
      <c r="S262" s="22">
        <f t="shared" si="97"/>
        <v>1236.3908849478653</v>
      </c>
      <c r="T262" s="22">
        <f t="shared" si="98"/>
        <v>996.81019920966276</v>
      </c>
      <c r="U262" s="3">
        <f t="shared" si="99"/>
        <v>1113.1387742050963</v>
      </c>
      <c r="V262" s="3">
        <f t="shared" si="100"/>
        <v>1120.0623099524316</v>
      </c>
      <c r="W262" s="3">
        <f t="shared" si="101"/>
        <v>412.13029498262176</v>
      </c>
      <c r="X262" s="3">
        <f t="shared" si="102"/>
        <v>123.25211074276889</v>
      </c>
      <c r="Y262" s="5"/>
      <c r="Z262" s="3">
        <f t="shared" si="103"/>
        <v>0</v>
      </c>
      <c r="AA262" s="3">
        <f t="shared" si="104"/>
        <v>282939.56497258396</v>
      </c>
      <c r="AB262" s="5"/>
      <c r="AC262" s="3">
        <f t="shared" si="105"/>
        <v>-0.37632673894755714</v>
      </c>
      <c r="AD262" s="3">
        <f t="shared" si="106"/>
        <v>0.36181579761282306</v>
      </c>
      <c r="AE262" s="3">
        <f t="shared" si="107"/>
        <v>402.75119344277704</v>
      </c>
      <c r="AF262" s="5"/>
      <c r="AG262" s="3">
        <f t="shared" si="108"/>
        <v>2454663.1205794942</v>
      </c>
      <c r="AH262" s="3">
        <f t="shared" si="109"/>
        <v>1487613.9274767919</v>
      </c>
      <c r="AI262" s="3">
        <f t="shared" si="110"/>
        <v>855354.32394711557</v>
      </c>
      <c r="AJ262" s="5"/>
      <c r="AK262" s="3">
        <v>96</v>
      </c>
      <c r="AL262" s="3">
        <f t="shared" si="111"/>
        <v>1822403.5170498178</v>
      </c>
      <c r="AM262" s="3">
        <f t="shared" si="112"/>
        <v>48549.57326665963</v>
      </c>
      <c r="AN262" s="5"/>
      <c r="AO262" s="3">
        <f t="shared" si="113"/>
        <v>1822403.5170498178</v>
      </c>
      <c r="AP262" s="3">
        <f t="shared" si="115"/>
        <v>1776843429.1235723</v>
      </c>
      <c r="AQ262" s="3">
        <f t="shared" si="116"/>
        <v>1.1864606230793084E-4</v>
      </c>
      <c r="AR262" s="14">
        <f>'FAE(a_mean)'!AQ262</f>
        <v>8.0076610926865929E-4</v>
      </c>
      <c r="AS262" s="5"/>
      <c r="AT262" s="3">
        <f t="shared" si="114"/>
        <v>8.1010508281483397E-4</v>
      </c>
      <c r="AU262" s="5"/>
      <c r="AX262" s="23"/>
    </row>
    <row r="263" spans="1:50" s="3" customFormat="1">
      <c r="A263" s="3" t="s">
        <v>320</v>
      </c>
      <c r="B263" s="2" t="s">
        <v>222</v>
      </c>
      <c r="C263" s="2" t="s">
        <v>217</v>
      </c>
      <c r="D263" s="2">
        <v>3</v>
      </c>
      <c r="E263" s="5"/>
      <c r="F263" s="2">
        <v>108000</v>
      </c>
      <c r="G263" s="2">
        <v>3120000</v>
      </c>
      <c r="H263" s="2">
        <v>4800000</v>
      </c>
      <c r="I263" s="5"/>
      <c r="J263" s="2">
        <v>297</v>
      </c>
      <c r="K263" s="2">
        <v>975</v>
      </c>
      <c r="L263" s="24">
        <v>776</v>
      </c>
      <c r="M263" s="5"/>
      <c r="N263" s="3">
        <f t="shared" si="94"/>
        <v>3.4615384615384617E-2</v>
      </c>
      <c r="O263" s="5"/>
      <c r="P263" s="3">
        <f t="shared" si="95"/>
        <v>0.38273195876288657</v>
      </c>
      <c r="Q263" s="3">
        <f t="shared" si="96"/>
        <v>0.26843441617403691</v>
      </c>
      <c r="R263" s="5"/>
      <c r="S263" s="22">
        <f t="shared" si="97"/>
        <v>1236.3908849478653</v>
      </c>
      <c r="T263" s="22">
        <f t="shared" si="98"/>
        <v>996.81019920966276</v>
      </c>
      <c r="U263" s="3">
        <f t="shared" si="99"/>
        <v>1050.9322522056855</v>
      </c>
      <c r="V263" s="3">
        <f t="shared" si="100"/>
        <v>1182.2688319518425</v>
      </c>
      <c r="W263" s="3">
        <f t="shared" si="101"/>
        <v>412.13029498262176</v>
      </c>
      <c r="X263" s="3">
        <f t="shared" si="102"/>
        <v>185.45863274217979</v>
      </c>
      <c r="Y263" s="5"/>
      <c r="Z263" s="3">
        <f t="shared" si="103"/>
        <v>0</v>
      </c>
      <c r="AA263" s="3">
        <f t="shared" si="104"/>
        <v>282939.56497258396</v>
      </c>
      <c r="AB263" s="5"/>
      <c r="AC263" s="3">
        <f t="shared" si="105"/>
        <v>-0.49908101750861805</v>
      </c>
      <c r="AD263" s="3">
        <f t="shared" si="106"/>
        <v>0.22286180470190123</v>
      </c>
      <c r="AE263" s="3">
        <f t="shared" si="107"/>
        <v>234.21265834599268</v>
      </c>
      <c r="AF263" s="5"/>
      <c r="AG263" s="3">
        <f t="shared" si="108"/>
        <v>2925978.0635226062</v>
      </c>
      <c r="AH263" s="3">
        <f t="shared" si="109"/>
        <v>1486653.4051124824</v>
      </c>
      <c r="AI263" s="3">
        <f t="shared" si="110"/>
        <v>844456.09249922563</v>
      </c>
      <c r="AJ263" s="5"/>
      <c r="AK263" s="3">
        <v>97</v>
      </c>
      <c r="AL263" s="3">
        <f t="shared" si="111"/>
        <v>2283780.7509093494</v>
      </c>
      <c r="AM263" s="3">
        <f t="shared" si="112"/>
        <v>920965.11575499084</v>
      </c>
      <c r="AN263" s="5"/>
      <c r="AO263" s="3">
        <f t="shared" si="113"/>
        <v>2283780.7509093494</v>
      </c>
      <c r="AP263" s="3">
        <f t="shared" si="115"/>
        <v>2226686232.1366158</v>
      </c>
      <c r="AQ263" s="3">
        <f t="shared" si="116"/>
        <v>1.4868364263732745E-4</v>
      </c>
      <c r="AR263" s="14">
        <f>'FAE(a_mean)'!AQ263</f>
        <v>8.0076610926865929E-4</v>
      </c>
      <c r="AS263" s="5"/>
      <c r="AT263" s="3">
        <f t="shared" si="114"/>
        <v>8.1010508281483397E-4</v>
      </c>
      <c r="AU263" s="5"/>
      <c r="AX263" s="23"/>
    </row>
    <row r="264" spans="1:50" s="3" customFormat="1">
      <c r="A264" s="3" t="s">
        <v>321</v>
      </c>
      <c r="B264" s="2" t="s">
        <v>222</v>
      </c>
      <c r="C264" s="2" t="s">
        <v>217</v>
      </c>
      <c r="D264" s="2">
        <v>4</v>
      </c>
      <c r="E264" s="5"/>
      <c r="F264" s="2">
        <v>190000</v>
      </c>
      <c r="G264" s="2">
        <v>3120000</v>
      </c>
      <c r="H264" s="2">
        <v>4800000</v>
      </c>
      <c r="I264" s="5"/>
      <c r="J264" s="2">
        <v>337</v>
      </c>
      <c r="K264" s="2">
        <v>975</v>
      </c>
      <c r="L264" s="24">
        <v>776</v>
      </c>
      <c r="M264" s="5"/>
      <c r="N264" s="3">
        <f t="shared" si="94"/>
        <v>6.0897435897435896E-2</v>
      </c>
      <c r="O264" s="5"/>
      <c r="P264" s="3">
        <f t="shared" si="95"/>
        <v>0.43427835051546393</v>
      </c>
      <c r="Q264" s="3">
        <f t="shared" si="96"/>
        <v>0.30866647905256517</v>
      </c>
      <c r="R264" s="5"/>
      <c r="S264" s="22">
        <f t="shared" si="97"/>
        <v>1236.3908849478653</v>
      </c>
      <c r="T264" s="22">
        <f t="shared" si="98"/>
        <v>996.81019920966276</v>
      </c>
      <c r="U264" s="3">
        <f t="shared" si="99"/>
        <v>990.40398663796054</v>
      </c>
      <c r="V264" s="3">
        <f t="shared" si="100"/>
        <v>1242.7970975195674</v>
      </c>
      <c r="W264" s="3">
        <f t="shared" si="101"/>
        <v>412.13029498262176</v>
      </c>
      <c r="X264" s="3">
        <f t="shared" si="102"/>
        <v>245.98689830990469</v>
      </c>
      <c r="Y264" s="5"/>
      <c r="Z264" s="3">
        <f t="shared" si="103"/>
        <v>0</v>
      </c>
      <c r="AA264" s="3">
        <f t="shared" si="104"/>
        <v>282939.56497258396</v>
      </c>
      <c r="AB264" s="5"/>
      <c r="AC264" s="3">
        <f t="shared" si="105"/>
        <v>-0.60672776206627377</v>
      </c>
      <c r="AD264" s="3">
        <f t="shared" si="106"/>
        <v>7.0901459638818096E-2</v>
      </c>
      <c r="AE264" s="3">
        <f t="shared" si="107"/>
        <v>70.221088284735899</v>
      </c>
      <c r="AF264" s="5"/>
      <c r="AG264" s="3">
        <f t="shared" si="108"/>
        <v>3433111.7434012024</v>
      </c>
      <c r="AH264" s="3">
        <f t="shared" si="109"/>
        <v>1471188.558902526</v>
      </c>
      <c r="AI264" s="3">
        <f t="shared" si="110"/>
        <v>814296.48398320645</v>
      </c>
      <c r="AJ264" s="5"/>
      <c r="AK264" s="3">
        <v>98</v>
      </c>
      <c r="AL264" s="3">
        <f t="shared" si="111"/>
        <v>2776219.6684818827</v>
      </c>
      <c r="AM264" s="3">
        <f t="shared" si="112"/>
        <v>1769843.9462037445</v>
      </c>
      <c r="AN264" s="5"/>
      <c r="AO264" s="3">
        <f t="shared" si="113"/>
        <v>2776219.6684818827</v>
      </c>
      <c r="AP264" s="3">
        <f t="shared" si="115"/>
        <v>2706814176.7698355</v>
      </c>
      <c r="AQ264" s="3">
        <f t="shared" si="116"/>
        <v>1.8074346800012257E-4</v>
      </c>
      <c r="AR264" s="14">
        <f>'FAE(a_mean)'!AQ264</f>
        <v>8.0076610926865929E-4</v>
      </c>
      <c r="AS264" s="5"/>
      <c r="AT264" s="3">
        <f t="shared" si="114"/>
        <v>8.1010508281483397E-4</v>
      </c>
      <c r="AU264" s="5"/>
      <c r="AX264" s="23"/>
    </row>
    <row r="265" spans="1:50" s="3" customFormat="1">
      <c r="A265" s="3" t="s">
        <v>322</v>
      </c>
      <c r="B265" s="2" t="s">
        <v>222</v>
      </c>
      <c r="C265" s="2" t="s">
        <v>217</v>
      </c>
      <c r="D265" s="2">
        <v>5</v>
      </c>
      <c r="E265" s="5"/>
      <c r="F265" s="2">
        <v>298000</v>
      </c>
      <c r="G265" s="2">
        <v>3120000</v>
      </c>
      <c r="H265" s="2">
        <v>4800000</v>
      </c>
      <c r="I265" s="5"/>
      <c r="J265" s="2">
        <v>375</v>
      </c>
      <c r="K265" s="2">
        <v>975</v>
      </c>
      <c r="L265" s="24">
        <v>776</v>
      </c>
      <c r="M265" s="5"/>
      <c r="N265" s="3">
        <f t="shared" si="94"/>
        <v>9.5512820512820507E-2</v>
      </c>
      <c r="O265" s="5"/>
      <c r="P265" s="3">
        <f t="shared" si="95"/>
        <v>0.48324742268041238</v>
      </c>
      <c r="Q265" s="3">
        <f t="shared" si="96"/>
        <v>0.35102885961467195</v>
      </c>
      <c r="R265" s="5"/>
      <c r="S265" s="22">
        <f t="shared" si="97"/>
        <v>1236.3908849478653</v>
      </c>
      <c r="T265" s="22">
        <f t="shared" si="98"/>
        <v>996.81019920966276</v>
      </c>
      <c r="U265" s="3">
        <f t="shared" si="99"/>
        <v>928.32521240591177</v>
      </c>
      <c r="V265" s="3">
        <f t="shared" si="100"/>
        <v>1304.8758717516162</v>
      </c>
      <c r="W265" s="3">
        <f t="shared" si="101"/>
        <v>412.13029498262176</v>
      </c>
      <c r="X265" s="3">
        <f t="shared" si="102"/>
        <v>308.06567254195346</v>
      </c>
      <c r="Y265" s="5"/>
      <c r="Z265" s="3">
        <f t="shared" si="103"/>
        <v>0</v>
      </c>
      <c r="AA265" s="3">
        <f t="shared" si="104"/>
        <v>282939.56497258396</v>
      </c>
      <c r="AB265" s="5"/>
      <c r="AC265" s="3">
        <f t="shared" si="105"/>
        <v>-0.70675835516384633</v>
      </c>
      <c r="AD265" s="3">
        <f t="shared" si="106"/>
        <v>-0.10553557475080275</v>
      </c>
      <c r="AE265" s="3">
        <f t="shared" si="107"/>
        <v>-97.971334846918936</v>
      </c>
      <c r="AF265" s="5"/>
      <c r="AG265" s="3">
        <f t="shared" si="108"/>
        <v>4011056.0131611726</v>
      </c>
      <c r="AH265" s="3">
        <f t="shared" si="109"/>
        <v>1444811.8941378843</v>
      </c>
      <c r="AI265" s="3">
        <f t="shared" si="110"/>
        <v>760908.75048475841</v>
      </c>
      <c r="AJ265" s="5"/>
      <c r="AK265" s="3">
        <v>99</v>
      </c>
      <c r="AL265" s="3">
        <f t="shared" si="111"/>
        <v>3327152.8695080471</v>
      </c>
      <c r="AM265" s="3">
        <f t="shared" si="112"/>
        <v>2640467.8897699253</v>
      </c>
      <c r="AN265" s="5"/>
      <c r="AO265" s="3">
        <f t="shared" si="113"/>
        <v>3327152.8695080471</v>
      </c>
      <c r="AP265" s="3">
        <f t="shared" si="115"/>
        <v>3243974047.7703462</v>
      </c>
      <c r="AQ265" s="3">
        <f t="shared" si="116"/>
        <v>2.1661151494193018E-4</v>
      </c>
      <c r="AR265" s="14">
        <f>'FAE(a_mean)'!AQ265</f>
        <v>8.0076610926865929E-4</v>
      </c>
      <c r="AS265" s="5"/>
      <c r="AT265" s="3">
        <f t="shared" si="114"/>
        <v>8.1010508281483397E-4</v>
      </c>
      <c r="AU265" s="5"/>
      <c r="AX265" s="23"/>
    </row>
    <row r="266" spans="1:50" s="3" customFormat="1">
      <c r="A266" s="3" t="s">
        <v>323</v>
      </c>
      <c r="B266" s="2" t="s">
        <v>222</v>
      </c>
      <c r="C266" s="2" t="s">
        <v>217</v>
      </c>
      <c r="D266" s="2">
        <v>6</v>
      </c>
      <c r="E266" s="5"/>
      <c r="F266" s="2">
        <v>434999.99999999994</v>
      </c>
      <c r="G266" s="2">
        <v>3120000</v>
      </c>
      <c r="H266" s="2">
        <v>4800000</v>
      </c>
      <c r="I266" s="5"/>
      <c r="J266" s="2">
        <v>407</v>
      </c>
      <c r="K266" s="2">
        <v>975</v>
      </c>
      <c r="L266" s="24">
        <v>776</v>
      </c>
      <c r="M266" s="5"/>
      <c r="N266" s="3">
        <f t="shared" si="94"/>
        <v>0.1394230769230769</v>
      </c>
      <c r="O266" s="5"/>
      <c r="P266" s="3">
        <f t="shared" si="95"/>
        <v>0.52448453608247425</v>
      </c>
      <c r="Q266" s="3">
        <f t="shared" si="96"/>
        <v>0.39594339079416024</v>
      </c>
      <c r="R266" s="5"/>
      <c r="S266" s="22">
        <f t="shared" si="97"/>
        <v>1236.3908849478653</v>
      </c>
      <c r="T266" s="22">
        <f t="shared" si="98"/>
        <v>996.81019920966276</v>
      </c>
      <c r="U266" s="3">
        <f t="shared" si="99"/>
        <v>864.18794051145471</v>
      </c>
      <c r="V266" s="3">
        <f t="shared" si="100"/>
        <v>1369.0131436460733</v>
      </c>
      <c r="W266" s="3">
        <f t="shared" si="101"/>
        <v>412.13029498262176</v>
      </c>
      <c r="X266" s="3">
        <f t="shared" si="102"/>
        <v>372.20294443641058</v>
      </c>
      <c r="Y266" s="5"/>
      <c r="Z266" s="3">
        <f t="shared" si="103"/>
        <v>0</v>
      </c>
      <c r="AA266" s="3">
        <f t="shared" si="104"/>
        <v>282939.56497258396</v>
      </c>
      <c r="AB266" s="5"/>
      <c r="AC266" s="3">
        <f t="shared" si="105"/>
        <v>-0.80057778870388008</v>
      </c>
      <c r="AD266" s="3">
        <f t="shared" si="106"/>
        <v>-0.31444656022467982</v>
      </c>
      <c r="AE266" s="3">
        <f t="shared" si="107"/>
        <v>-271.74092528147719</v>
      </c>
      <c r="AF266" s="5"/>
      <c r="AG266" s="3">
        <f t="shared" si="108"/>
        <v>4683721.6245491598</v>
      </c>
      <c r="AH266" s="3">
        <f t="shared" si="109"/>
        <v>1411991.6092707824</v>
      </c>
      <c r="AI266" s="3">
        <f t="shared" si="110"/>
        <v>676183.95519795991</v>
      </c>
      <c r="AJ266" s="5"/>
      <c r="AK266" s="3">
        <v>100</v>
      </c>
      <c r="AL266" s="3">
        <f t="shared" si="111"/>
        <v>3947913.9704763377</v>
      </c>
      <c r="AM266" s="3">
        <f t="shared" si="112"/>
        <v>3539961.239583862</v>
      </c>
      <c r="AN266" s="5"/>
      <c r="AO266" s="3">
        <f t="shared" si="113"/>
        <v>3947913.9704763377</v>
      </c>
      <c r="AP266" s="3">
        <f t="shared" si="115"/>
        <v>3849216121.2144294</v>
      </c>
      <c r="AQ266" s="3">
        <f t="shared" si="116"/>
        <v>2.5702564911955322E-4</v>
      </c>
      <c r="AR266" s="14">
        <f>'FAE(a_mean)'!AQ266</f>
        <v>8.0076610926865929E-4</v>
      </c>
      <c r="AS266" s="5"/>
      <c r="AT266" s="3">
        <f t="shared" si="114"/>
        <v>8.1010508281483397E-4</v>
      </c>
      <c r="AU266" s="5"/>
      <c r="AX266" s="23"/>
    </row>
    <row r="267" spans="1:50" s="3" customFormat="1">
      <c r="A267" s="3" t="s">
        <v>324</v>
      </c>
      <c r="B267" s="2" t="s">
        <v>222</v>
      </c>
      <c r="C267" s="2" t="s">
        <v>217</v>
      </c>
      <c r="D267" s="2">
        <v>7</v>
      </c>
      <c r="E267" s="5"/>
      <c r="F267" s="2">
        <v>588000</v>
      </c>
      <c r="G267" s="2">
        <v>3120000</v>
      </c>
      <c r="H267" s="2">
        <v>4800000</v>
      </c>
      <c r="I267" s="5"/>
      <c r="J267" s="2">
        <v>442</v>
      </c>
      <c r="K267" s="2">
        <v>975</v>
      </c>
      <c r="L267" s="24">
        <v>776</v>
      </c>
      <c r="M267" s="5"/>
      <c r="N267" s="3">
        <f t="shared" si="94"/>
        <v>0.18846153846153846</v>
      </c>
      <c r="O267" s="5"/>
      <c r="P267" s="3">
        <f t="shared" si="95"/>
        <v>0.56958762886597936</v>
      </c>
      <c r="Q267" s="3">
        <f t="shared" si="96"/>
        <v>0.44249845203511196</v>
      </c>
      <c r="R267" s="5"/>
      <c r="S267" s="22">
        <f t="shared" si="97"/>
        <v>1236.3908849478653</v>
      </c>
      <c r="T267" s="22">
        <f t="shared" si="98"/>
        <v>996.81019920966276</v>
      </c>
      <c r="U267" s="3">
        <f t="shared" si="99"/>
        <v>803.65407521611246</v>
      </c>
      <c r="V267" s="3">
        <f t="shared" si="100"/>
        <v>1429.5470089414157</v>
      </c>
      <c r="W267" s="3">
        <f t="shared" si="101"/>
        <v>412.13029498262176</v>
      </c>
      <c r="X267" s="3">
        <f t="shared" si="102"/>
        <v>432.73680973175288</v>
      </c>
      <c r="Y267" s="5"/>
      <c r="Z267" s="3">
        <f t="shared" si="103"/>
        <v>0</v>
      </c>
      <c r="AA267" s="3">
        <f t="shared" si="104"/>
        <v>282939.56497258396</v>
      </c>
      <c r="AB267" s="5"/>
      <c r="AC267" s="3">
        <f t="shared" si="105"/>
        <v>-0.88140386359141121</v>
      </c>
      <c r="AD267" s="3">
        <f t="shared" si="106"/>
        <v>-0.54220799761898553</v>
      </c>
      <c r="AE267" s="3">
        <f t="shared" si="107"/>
        <v>-435.74766690126592</v>
      </c>
      <c r="AF267" s="5"/>
      <c r="AG267" s="3">
        <f t="shared" si="108"/>
        <v>5414780.5265715653</v>
      </c>
      <c r="AH267" s="3">
        <f t="shared" si="109"/>
        <v>1384632.5131057119</v>
      </c>
      <c r="AI267" s="3">
        <f t="shared" si="110"/>
        <v>556594.95175153227</v>
      </c>
      <c r="AJ267" s="5"/>
      <c r="AK267" s="3">
        <v>101</v>
      </c>
      <c r="AL267" s="3">
        <f t="shared" si="111"/>
        <v>4586742.9652173854</v>
      </c>
      <c r="AM267" s="3">
        <f t="shared" si="112"/>
        <v>4388918.6034283135</v>
      </c>
      <c r="AN267" s="5"/>
      <c r="AO267" s="3">
        <f t="shared" si="113"/>
        <v>4586742.9652173854</v>
      </c>
      <c r="AP267" s="3">
        <f t="shared" si="115"/>
        <v>4472074391.0869513</v>
      </c>
      <c r="AQ267" s="3">
        <f t="shared" si="116"/>
        <v>2.9861607846467354E-4</v>
      </c>
      <c r="AR267" s="14">
        <f>'FAE(a_mean)'!AQ267</f>
        <v>8.0076610926865929E-4</v>
      </c>
      <c r="AS267" s="5"/>
      <c r="AT267" s="3">
        <f t="shared" si="114"/>
        <v>8.1010508281483397E-4</v>
      </c>
      <c r="AU267" s="5"/>
      <c r="AX267" s="23"/>
    </row>
    <row r="268" spans="1:50" s="3" customFormat="1">
      <c r="A268" s="3" t="s">
        <v>325</v>
      </c>
      <c r="B268" s="2" t="s">
        <v>222</v>
      </c>
      <c r="C268" s="2" t="s">
        <v>217</v>
      </c>
      <c r="D268" s="2">
        <v>8</v>
      </c>
      <c r="E268" s="5"/>
      <c r="F268" s="2">
        <v>763000</v>
      </c>
      <c r="G268" s="2">
        <v>3120000</v>
      </c>
      <c r="H268" s="2">
        <v>4800000</v>
      </c>
      <c r="I268" s="5"/>
      <c r="J268" s="2">
        <v>479</v>
      </c>
      <c r="K268" s="2">
        <v>975</v>
      </c>
      <c r="L268" s="24">
        <v>776</v>
      </c>
      <c r="M268" s="5"/>
      <c r="N268" s="3">
        <f t="shared" si="94"/>
        <v>0.24455128205128204</v>
      </c>
      <c r="O268" s="5"/>
      <c r="P268" s="3">
        <f t="shared" si="95"/>
        <v>0.61726804123711343</v>
      </c>
      <c r="Q268" s="3">
        <f t="shared" si="96"/>
        <v>0.49311927075236434</v>
      </c>
      <c r="R268" s="5"/>
      <c r="S268" s="22">
        <f t="shared" si="97"/>
        <v>1236.3908849478653</v>
      </c>
      <c r="T268" s="22">
        <f t="shared" si="98"/>
        <v>996.81019920966276</v>
      </c>
      <c r="U268" s="3">
        <f t="shared" si="99"/>
        <v>743.44704375168158</v>
      </c>
      <c r="V268" s="3">
        <f t="shared" si="100"/>
        <v>1489.7540404058464</v>
      </c>
      <c r="W268" s="3">
        <f t="shared" si="101"/>
        <v>412.13029498262176</v>
      </c>
      <c r="X268" s="3">
        <f t="shared" si="102"/>
        <v>492.94384119618371</v>
      </c>
      <c r="Y268" s="5"/>
      <c r="Z268" s="3">
        <f t="shared" si="103"/>
        <v>0</v>
      </c>
      <c r="AA268" s="3">
        <f t="shared" si="104"/>
        <v>282939.56497258396</v>
      </c>
      <c r="AB268" s="5"/>
      <c r="AC268" s="3">
        <f t="shared" si="105"/>
        <v>-0.95527815757048296</v>
      </c>
      <c r="AD268" s="3">
        <f t="shared" si="106"/>
        <v>-0.80553001053678819</v>
      </c>
      <c r="AE268" s="3">
        <f t="shared" si="107"/>
        <v>-598.86890498683613</v>
      </c>
      <c r="AF268" s="5"/>
      <c r="AG268" s="3">
        <f t="shared" si="108"/>
        <v>6306099.3172042724</v>
      </c>
      <c r="AH268" s="3">
        <f t="shared" si="109"/>
        <v>1385854.889890281</v>
      </c>
      <c r="AI268" s="3">
        <f t="shared" si="110"/>
        <v>363114.19387564354</v>
      </c>
      <c r="AJ268" s="5"/>
      <c r="AK268" s="3">
        <v>102</v>
      </c>
      <c r="AL268" s="3">
        <f t="shared" si="111"/>
        <v>5283358.6211896343</v>
      </c>
      <c r="AM268" s="3">
        <f t="shared" si="112"/>
        <v>5233292.285293228</v>
      </c>
      <c r="AN268" s="5"/>
      <c r="AO268" s="3">
        <f t="shared" si="113"/>
        <v>5283358.6211896343</v>
      </c>
      <c r="AP268" s="3">
        <f t="shared" si="115"/>
        <v>5151274655.659893</v>
      </c>
      <c r="AQ268" s="3">
        <f t="shared" si="116"/>
        <v>3.4396866023370012E-4</v>
      </c>
      <c r="AR268" s="14">
        <f>'FAE(a_mean)'!AQ268</f>
        <v>8.0076610926865929E-4</v>
      </c>
      <c r="AS268" s="5"/>
      <c r="AT268" s="3">
        <f t="shared" si="114"/>
        <v>8.1010508281483397E-4</v>
      </c>
      <c r="AU268" s="5"/>
      <c r="AX268" s="23"/>
    </row>
    <row r="269" spans="1:50" s="3" customFormat="1">
      <c r="A269" s="3" t="s">
        <v>326</v>
      </c>
      <c r="B269" s="2" t="s">
        <v>222</v>
      </c>
      <c r="C269" s="2" t="s">
        <v>217</v>
      </c>
      <c r="D269" s="2">
        <v>9</v>
      </c>
      <c r="E269" s="5"/>
      <c r="F269" s="2">
        <v>974000</v>
      </c>
      <c r="G269" s="2">
        <v>3120000</v>
      </c>
      <c r="H269" s="2">
        <v>4800000</v>
      </c>
      <c r="I269" s="5"/>
      <c r="J269" s="2">
        <v>520</v>
      </c>
      <c r="K269" s="2">
        <v>975</v>
      </c>
      <c r="L269" s="24">
        <v>776</v>
      </c>
      <c r="M269" s="5"/>
      <c r="N269" s="3">
        <f t="shared" si="94"/>
        <v>0.31217948717948718</v>
      </c>
      <c r="O269" s="5"/>
      <c r="P269" s="3">
        <f t="shared" si="95"/>
        <v>0.67010309278350511</v>
      </c>
      <c r="Q269" s="3">
        <f t="shared" si="96"/>
        <v>0.55484188944750346</v>
      </c>
      <c r="R269" s="5"/>
      <c r="S269" s="22">
        <f t="shared" si="97"/>
        <v>1236.3908849478653</v>
      </c>
      <c r="T269" s="22">
        <f t="shared" si="98"/>
        <v>996.81019920966276</v>
      </c>
      <c r="U269" s="3">
        <f t="shared" si="99"/>
        <v>679.44287767739502</v>
      </c>
      <c r="V269" s="3">
        <f t="shared" si="100"/>
        <v>1553.7582064801331</v>
      </c>
      <c r="W269" s="3">
        <f t="shared" si="101"/>
        <v>412.13029498262176</v>
      </c>
      <c r="X269" s="3">
        <f t="shared" si="102"/>
        <v>556.94800727047027</v>
      </c>
      <c r="Y269" s="5"/>
      <c r="Z269" s="3">
        <f t="shared" si="103"/>
        <v>0</v>
      </c>
      <c r="AA269" s="3">
        <f t="shared" si="104"/>
        <v>282939.56497258396</v>
      </c>
      <c r="AB269" s="5"/>
      <c r="AC269" s="3">
        <f t="shared" si="105"/>
        <v>-1.0275334025483034</v>
      </c>
      <c r="AD269" s="3">
        <f t="shared" si="106"/>
        <v>-1.1366339865340687</v>
      </c>
      <c r="AE269" s="3">
        <f t="shared" si="107"/>
        <v>-772.27786667663702</v>
      </c>
      <c r="AF269" s="5"/>
      <c r="AG269" s="3" t="e">
        <f t="shared" si="108"/>
        <v>#NUM!</v>
      </c>
      <c r="AH269" s="3" t="e">
        <f t="shared" si="109"/>
        <v>#NUM!</v>
      </c>
      <c r="AI269" s="3" t="e">
        <f t="shared" si="110"/>
        <v>#NUM!</v>
      </c>
      <c r="AJ269" s="5"/>
      <c r="AK269" s="3">
        <v>103</v>
      </c>
      <c r="AL269" s="3" t="e">
        <f t="shared" si="111"/>
        <v>#NUM!</v>
      </c>
      <c r="AM269" s="3">
        <f t="shared" si="112"/>
        <v>6130918.8921583565</v>
      </c>
      <c r="AN269" s="5"/>
      <c r="AO269" s="3">
        <f t="shared" si="113"/>
        <v>6130918.8921583565</v>
      </c>
      <c r="AP269" s="3">
        <f t="shared" si="115"/>
        <v>5977645919.8543978</v>
      </c>
      <c r="AQ269" s="3">
        <f t="shared" si="116"/>
        <v>3.9914836537489299E-4</v>
      </c>
      <c r="AR269" s="14">
        <f>'FAE(a_mean)'!AQ269</f>
        <v>8.0076610926865929E-4</v>
      </c>
      <c r="AS269" s="5"/>
      <c r="AT269" s="3">
        <f t="shared" si="114"/>
        <v>8.1010508281483397E-4</v>
      </c>
      <c r="AU269" s="5"/>
      <c r="AX269" s="23"/>
    </row>
    <row r="270" spans="1:50" s="3" customFormat="1">
      <c r="A270" s="3" t="s">
        <v>327</v>
      </c>
      <c r="B270" s="2" t="s">
        <v>222</v>
      </c>
      <c r="C270" s="2" t="s">
        <v>217</v>
      </c>
      <c r="D270" s="2">
        <v>10</v>
      </c>
      <c r="E270" s="5"/>
      <c r="F270" s="2">
        <v>1200000</v>
      </c>
      <c r="G270" s="2">
        <v>3120000</v>
      </c>
      <c r="H270" s="2">
        <v>4800000</v>
      </c>
      <c r="I270" s="5"/>
      <c r="J270" s="2">
        <v>551</v>
      </c>
      <c r="K270" s="2">
        <v>975</v>
      </c>
      <c r="L270" s="24">
        <v>776</v>
      </c>
      <c r="M270" s="5"/>
      <c r="N270" s="3">
        <f t="shared" si="94"/>
        <v>0.38461538461538464</v>
      </c>
      <c r="O270" s="5"/>
      <c r="P270" s="3">
        <f t="shared" si="95"/>
        <v>0.71005154639175261</v>
      </c>
      <c r="Q270" s="3">
        <f t="shared" si="96"/>
        <v>0.61624251748347314</v>
      </c>
      <c r="R270" s="5"/>
      <c r="S270" s="22">
        <f t="shared" si="97"/>
        <v>1236.3908849478653</v>
      </c>
      <c r="T270" s="22">
        <f t="shared" si="98"/>
        <v>996.81019920966276</v>
      </c>
      <c r="U270" s="3">
        <f t="shared" si="99"/>
        <v>618.19544247393264</v>
      </c>
      <c r="V270" s="3">
        <f t="shared" si="100"/>
        <v>1615.0056416835955</v>
      </c>
      <c r="W270" s="3">
        <f t="shared" si="101"/>
        <v>412.13029498262176</v>
      </c>
      <c r="X270" s="3">
        <f t="shared" si="102"/>
        <v>618.19544247393264</v>
      </c>
      <c r="Y270" s="5"/>
      <c r="Z270" s="3">
        <f t="shared" si="103"/>
        <v>0</v>
      </c>
      <c r="AA270" s="3">
        <f t="shared" si="104"/>
        <v>282939.56497258396</v>
      </c>
      <c r="AB270" s="5"/>
      <c r="AC270" s="3">
        <f t="shared" si="105"/>
        <v>-1.0913141448624424</v>
      </c>
      <c r="AD270" s="3">
        <f t="shared" si="106"/>
        <v>-1.5176719955781159</v>
      </c>
      <c r="AE270" s="3">
        <f t="shared" si="107"/>
        <v>-938.21791083670973</v>
      </c>
      <c r="AF270" s="5"/>
      <c r="AG270" s="3" t="e">
        <f t="shared" si="108"/>
        <v>#NUM!</v>
      </c>
      <c r="AH270" s="3" t="e">
        <f t="shared" si="109"/>
        <v>#NUM!</v>
      </c>
      <c r="AI270" s="3" t="e">
        <f t="shared" si="110"/>
        <v>#NUM!</v>
      </c>
      <c r="AJ270" s="5"/>
      <c r="AK270" s="3">
        <v>104</v>
      </c>
      <c r="AL270" s="3" t="e">
        <f t="shared" si="111"/>
        <v>#NUM!</v>
      </c>
      <c r="AM270" s="3">
        <f t="shared" si="112"/>
        <v>6989883.7191833043</v>
      </c>
      <c r="AN270" s="5"/>
      <c r="AO270" s="3">
        <f t="shared" si="113"/>
        <v>6989883.7191833043</v>
      </c>
      <c r="AP270" s="3">
        <f t="shared" si="115"/>
        <v>6815136626.203722</v>
      </c>
      <c r="AQ270" s="3">
        <f t="shared" si="116"/>
        <v>4.5507055463432975E-4</v>
      </c>
      <c r="AR270" s="14">
        <f>'FAE(a_mean)'!AQ270</f>
        <v>8.0076610926865929E-4</v>
      </c>
      <c r="AS270" s="5"/>
      <c r="AT270" s="3">
        <f t="shared" si="114"/>
        <v>8.1010508281483397E-4</v>
      </c>
      <c r="AU270" s="5"/>
      <c r="AX270" s="23"/>
    </row>
    <row r="271" spans="1:50" s="3" customFormat="1">
      <c r="A271" s="3" t="s">
        <v>328</v>
      </c>
      <c r="B271" s="2" t="s">
        <v>222</v>
      </c>
      <c r="C271" s="2" t="s">
        <v>217</v>
      </c>
      <c r="D271" s="2">
        <v>11</v>
      </c>
      <c r="E271" s="5"/>
      <c r="F271" s="2">
        <v>1450000</v>
      </c>
      <c r="G271" s="2">
        <v>3120000</v>
      </c>
      <c r="H271" s="2">
        <v>4800000</v>
      </c>
      <c r="I271" s="5"/>
      <c r="J271" s="2">
        <v>591</v>
      </c>
      <c r="K271" s="2">
        <v>975</v>
      </c>
      <c r="L271" s="24">
        <v>776</v>
      </c>
      <c r="M271" s="5"/>
      <c r="N271" s="3">
        <f t="shared" si="94"/>
        <v>0.46474358974358976</v>
      </c>
      <c r="O271" s="5"/>
      <c r="P271" s="3">
        <f t="shared" si="95"/>
        <v>0.76159793814432986</v>
      </c>
      <c r="Q271" s="3">
        <f t="shared" si="96"/>
        <v>0.67831959422457755</v>
      </c>
      <c r="R271" s="5"/>
      <c r="S271" s="22">
        <f t="shared" si="97"/>
        <v>1236.3908849478653</v>
      </c>
      <c r="T271" s="22">
        <f t="shared" si="98"/>
        <v>996.81019920966276</v>
      </c>
      <c r="U271" s="3">
        <f t="shared" si="99"/>
        <v>556.84438948898514</v>
      </c>
      <c r="V271" s="3">
        <f t="shared" si="100"/>
        <v>1676.3566946685428</v>
      </c>
      <c r="W271" s="3">
        <f t="shared" si="101"/>
        <v>412.13029498262176</v>
      </c>
      <c r="X271" s="3">
        <f t="shared" si="102"/>
        <v>679.54649545888014</v>
      </c>
      <c r="Y271" s="5"/>
      <c r="Z271" s="3">
        <f t="shared" si="103"/>
        <v>0</v>
      </c>
      <c r="AA271" s="3">
        <f t="shared" si="104"/>
        <v>282939.56497258396</v>
      </c>
      <c r="AB271" s="5"/>
      <c r="AC271" s="3">
        <f t="shared" si="105"/>
        <v>-1.1505303654988839</v>
      </c>
      <c r="AD271" s="3">
        <f t="shared" si="106"/>
        <v>-1.9833883783435384</v>
      </c>
      <c r="AE271" s="3">
        <f t="shared" si="107"/>
        <v>-1104.4386906582558</v>
      </c>
      <c r="AF271" s="5"/>
      <c r="AG271" s="3" t="e">
        <f t="shared" si="108"/>
        <v>#NUM!</v>
      </c>
      <c r="AH271" s="3" t="e">
        <f t="shared" si="109"/>
        <v>#NUM!</v>
      </c>
      <c r="AI271" s="3" t="e">
        <f t="shared" si="110"/>
        <v>#NUM!</v>
      </c>
      <c r="AJ271" s="5"/>
      <c r="AK271" s="3">
        <v>105</v>
      </c>
      <c r="AL271" s="3" t="e">
        <f t="shared" si="111"/>
        <v>#NUM!</v>
      </c>
      <c r="AM271" s="3">
        <f t="shared" si="112"/>
        <v>7850301.7340756999</v>
      </c>
      <c r="AN271" s="5"/>
      <c r="AO271" s="3">
        <f t="shared" si="113"/>
        <v>7850301.7340756999</v>
      </c>
      <c r="AP271" s="3">
        <f t="shared" si="115"/>
        <v>7654044190.7238073</v>
      </c>
      <c r="AQ271" s="3">
        <f t="shared" si="116"/>
        <v>5.110873524788867E-4</v>
      </c>
      <c r="AR271" s="14">
        <f>'FAE(a_mean)'!AQ271</f>
        <v>8.0076610926865929E-4</v>
      </c>
      <c r="AS271" s="5"/>
      <c r="AT271" s="3">
        <f t="shared" si="114"/>
        <v>8.1010508281483397E-4</v>
      </c>
      <c r="AU271" s="5"/>
      <c r="AX271" s="23"/>
    </row>
    <row r="272" spans="1:50" s="3" customFormat="1">
      <c r="A272" s="3" t="s">
        <v>329</v>
      </c>
      <c r="B272" s="2" t="s">
        <v>222</v>
      </c>
      <c r="C272" s="2" t="s">
        <v>217</v>
      </c>
      <c r="D272" s="2">
        <v>12</v>
      </c>
      <c r="E272" s="5"/>
      <c r="F272" s="2">
        <v>1720000.0000000002</v>
      </c>
      <c r="G272" s="2">
        <v>3120000</v>
      </c>
      <c r="H272" s="2">
        <v>4800000</v>
      </c>
      <c r="I272" s="5"/>
      <c r="J272" s="2">
        <v>634</v>
      </c>
      <c r="K272" s="2">
        <v>975</v>
      </c>
      <c r="L272" s="24">
        <v>776</v>
      </c>
      <c r="M272" s="5"/>
      <c r="N272" s="3">
        <f t="shared" si="94"/>
        <v>0.55128205128205132</v>
      </c>
      <c r="O272" s="5"/>
      <c r="P272" s="3">
        <f t="shared" si="95"/>
        <v>0.8170103092783505</v>
      </c>
      <c r="Q272" s="3">
        <f t="shared" si="96"/>
        <v>0.73956973465464693</v>
      </c>
      <c r="R272" s="5"/>
      <c r="S272" s="22">
        <f t="shared" si="97"/>
        <v>1236.3908849478653</v>
      </c>
      <c r="T272" s="22">
        <f t="shared" si="98"/>
        <v>996.81019920966276</v>
      </c>
      <c r="U272" s="3">
        <f t="shared" si="99"/>
        <v>496.27555566671685</v>
      </c>
      <c r="V272" s="3">
        <f t="shared" si="100"/>
        <v>1736.9255284908113</v>
      </c>
      <c r="W272" s="3">
        <f t="shared" si="101"/>
        <v>412.13029498262176</v>
      </c>
      <c r="X272" s="3">
        <f t="shared" si="102"/>
        <v>740.11532928114843</v>
      </c>
      <c r="Y272" s="5"/>
      <c r="Z272" s="3">
        <f t="shared" si="103"/>
        <v>0</v>
      </c>
      <c r="AA272" s="3">
        <f t="shared" si="104"/>
        <v>282939.56497258396</v>
      </c>
      <c r="AB272" s="5"/>
      <c r="AC272" s="3">
        <f t="shared" si="105"/>
        <v>-1.2048880216779667</v>
      </c>
      <c r="AD272" s="3">
        <f t="shared" si="106"/>
        <v>-2.556120605528915</v>
      </c>
      <c r="AE272" s="3">
        <f t="shared" si="107"/>
        <v>-1268.5401738600071</v>
      </c>
      <c r="AF272" s="5"/>
      <c r="AG272" s="3" t="e">
        <f t="shared" si="108"/>
        <v>#NUM!</v>
      </c>
      <c r="AH272" s="3" t="e">
        <f t="shared" si="109"/>
        <v>#NUM!</v>
      </c>
      <c r="AI272" s="3" t="e">
        <f t="shared" si="110"/>
        <v>#NUM!</v>
      </c>
      <c r="AJ272" s="5"/>
      <c r="AK272" s="3">
        <v>106</v>
      </c>
      <c r="AL272" s="3" t="e">
        <f t="shared" si="111"/>
        <v>#NUM!</v>
      </c>
      <c r="AM272" s="3">
        <f t="shared" si="112"/>
        <v>8699749.5141242351</v>
      </c>
      <c r="AN272" s="5"/>
      <c r="AO272" s="3">
        <f t="shared" si="113"/>
        <v>8699749.5141242351</v>
      </c>
      <c r="AP272" s="3">
        <f t="shared" si="115"/>
        <v>8482255776.2711296</v>
      </c>
      <c r="AQ272" s="3">
        <f t="shared" si="116"/>
        <v>5.6638994232579654E-4</v>
      </c>
      <c r="AR272" s="14">
        <f>'FAE(a_mean)'!AQ272</f>
        <v>8.0076610926865929E-4</v>
      </c>
      <c r="AS272" s="5"/>
      <c r="AT272" s="3">
        <f t="shared" si="114"/>
        <v>8.1010508281483397E-4</v>
      </c>
      <c r="AU272" s="5"/>
      <c r="AX272" s="23"/>
    </row>
    <row r="273" spans="1:50" s="3" customFormat="1">
      <c r="A273" s="3" t="s">
        <v>330</v>
      </c>
      <c r="B273" s="2" t="s">
        <v>222</v>
      </c>
      <c r="C273" s="2" t="s">
        <v>217</v>
      </c>
      <c r="D273" s="2">
        <v>13</v>
      </c>
      <c r="E273" s="5"/>
      <c r="F273" s="2">
        <v>2029999.9999999998</v>
      </c>
      <c r="G273" s="2">
        <v>3120000</v>
      </c>
      <c r="H273" s="2">
        <v>4800000</v>
      </c>
      <c r="I273" s="5"/>
      <c r="J273" s="2">
        <v>680</v>
      </c>
      <c r="K273" s="2">
        <v>975</v>
      </c>
      <c r="L273" s="24">
        <v>776</v>
      </c>
      <c r="M273" s="5"/>
      <c r="N273" s="3">
        <f t="shared" si="94"/>
        <v>0.65064102564102555</v>
      </c>
      <c r="O273" s="5"/>
      <c r="P273" s="3">
        <f t="shared" si="95"/>
        <v>0.87628865979381443</v>
      </c>
      <c r="Q273" s="3">
        <f t="shared" si="96"/>
        <v>0.8041127297928744</v>
      </c>
      <c r="R273" s="5"/>
      <c r="S273" s="22">
        <f t="shared" si="97"/>
        <v>1236.3908849478653</v>
      </c>
      <c r="T273" s="22">
        <f t="shared" si="98"/>
        <v>996.81019920966276</v>
      </c>
      <c r="U273" s="3">
        <f t="shared" si="99"/>
        <v>432.34062825577007</v>
      </c>
      <c r="V273" s="3">
        <f t="shared" si="100"/>
        <v>1800.8604559017581</v>
      </c>
      <c r="W273" s="3">
        <f t="shared" si="101"/>
        <v>412.13029498262176</v>
      </c>
      <c r="X273" s="3">
        <f t="shared" si="102"/>
        <v>804.05025669209522</v>
      </c>
      <c r="Y273" s="5"/>
      <c r="Z273" s="3">
        <f t="shared" si="103"/>
        <v>0</v>
      </c>
      <c r="AA273" s="3">
        <f t="shared" si="104"/>
        <v>282939.56497258396</v>
      </c>
      <c r="AB273" s="5"/>
      <c r="AC273" s="3">
        <f t="shared" si="105"/>
        <v>-1.2582996795233981</v>
      </c>
      <c r="AD273" s="3">
        <f t="shared" si="106"/>
        <v>-3.3347815364448277</v>
      </c>
      <c r="AE273" s="3">
        <f t="shared" si="107"/>
        <v>-1441.7615445622989</v>
      </c>
      <c r="AF273" s="5"/>
      <c r="AG273" s="3" t="e">
        <f t="shared" si="108"/>
        <v>#NUM!</v>
      </c>
      <c r="AH273" s="3" t="e">
        <f t="shared" si="109"/>
        <v>#NUM!</v>
      </c>
      <c r="AI273" s="3" t="e">
        <f t="shared" si="110"/>
        <v>#NUM!</v>
      </c>
      <c r="AJ273" s="5"/>
      <c r="AK273" s="3">
        <v>107</v>
      </c>
      <c r="AL273" s="3" t="e">
        <f t="shared" si="111"/>
        <v>#NUM!</v>
      </c>
      <c r="AM273" s="3">
        <f t="shared" si="112"/>
        <v>9596405.0831608959</v>
      </c>
      <c r="AN273" s="5"/>
      <c r="AO273" s="3">
        <f t="shared" si="113"/>
        <v>9596405.0831608959</v>
      </c>
      <c r="AP273" s="3">
        <f t="shared" si="115"/>
        <v>9356494956.0818729</v>
      </c>
      <c r="AQ273" s="3">
        <f t="shared" si="116"/>
        <v>6.2476595593495413E-4</v>
      </c>
      <c r="AR273" s="14">
        <f>'FAE(a_mean)'!AQ273</f>
        <v>8.0076610926865929E-4</v>
      </c>
      <c r="AS273" s="5"/>
      <c r="AT273" s="3">
        <f t="shared" si="114"/>
        <v>8.1010508281483397E-4</v>
      </c>
      <c r="AU273" s="5"/>
      <c r="AX273" s="23"/>
    </row>
    <row r="274" spans="1:50" s="3" customFormat="1">
      <c r="A274" s="3" t="s">
        <v>331</v>
      </c>
      <c r="B274" s="2" t="s">
        <v>222</v>
      </c>
      <c r="C274" s="2" t="s">
        <v>217</v>
      </c>
      <c r="D274" s="2">
        <v>14</v>
      </c>
      <c r="E274" s="5"/>
      <c r="F274" s="2">
        <v>2360000</v>
      </c>
      <c r="G274" s="2">
        <v>3120000</v>
      </c>
      <c r="H274" s="2">
        <v>4800000</v>
      </c>
      <c r="I274" s="5"/>
      <c r="J274" s="2">
        <v>712</v>
      </c>
      <c r="K274" s="2">
        <v>975</v>
      </c>
      <c r="L274" s="24">
        <v>776</v>
      </c>
      <c r="M274" s="5"/>
      <c r="N274" s="3">
        <f t="shared" si="94"/>
        <v>0.75641025641025639</v>
      </c>
      <c r="O274" s="5"/>
      <c r="P274" s="3">
        <f t="shared" si="95"/>
        <v>0.91752577319587625</v>
      </c>
      <c r="Q274" s="3">
        <f t="shared" si="96"/>
        <v>0.86725473972584255</v>
      </c>
      <c r="R274" s="5"/>
      <c r="S274" s="22">
        <f t="shared" si="97"/>
        <v>1236.3908849478653</v>
      </c>
      <c r="T274" s="22">
        <f t="shared" si="98"/>
        <v>996.81019920966276</v>
      </c>
      <c r="U274" s="3">
        <f t="shared" si="99"/>
        <v>369.44662106010071</v>
      </c>
      <c r="V274" s="3">
        <f t="shared" si="100"/>
        <v>1863.7544630974273</v>
      </c>
      <c r="W274" s="3">
        <f t="shared" si="101"/>
        <v>412.13029498262176</v>
      </c>
      <c r="X274" s="3">
        <f t="shared" si="102"/>
        <v>866.94426388776458</v>
      </c>
      <c r="Y274" s="5"/>
      <c r="Z274" s="3">
        <f t="shared" si="103"/>
        <v>0</v>
      </c>
      <c r="AA274" s="3">
        <f t="shared" si="104"/>
        <v>282939.56497258396</v>
      </c>
      <c r="AB274" s="5"/>
      <c r="AC274" s="3">
        <f t="shared" si="105"/>
        <v>-1.3072662456819064</v>
      </c>
      <c r="AD274" s="3">
        <f t="shared" si="106"/>
        <v>-4.3637229791276511</v>
      </c>
      <c r="AE274" s="3">
        <f t="shared" si="107"/>
        <v>-1612.1627098810272</v>
      </c>
      <c r="AF274" s="5"/>
      <c r="AG274" s="3" t="e">
        <f t="shared" si="108"/>
        <v>#NUM!</v>
      </c>
      <c r="AH274" s="3" t="e">
        <f t="shared" si="109"/>
        <v>#NUM!</v>
      </c>
      <c r="AI274" s="3" t="e">
        <f t="shared" si="110"/>
        <v>#NUM!</v>
      </c>
      <c r="AJ274" s="5"/>
      <c r="AK274" s="3">
        <v>108</v>
      </c>
      <c r="AL274" s="3" t="e">
        <f t="shared" si="111"/>
        <v>#NUM!</v>
      </c>
      <c r="AM274" s="3">
        <f t="shared" si="112"/>
        <v>10478462.263714962</v>
      </c>
      <c r="AN274" s="5"/>
      <c r="AO274" s="3">
        <f t="shared" si="113"/>
        <v>10478462.263714962</v>
      </c>
      <c r="AP274" s="3">
        <f t="shared" si="115"/>
        <v>10216500707.122087</v>
      </c>
      <c r="AQ274" s="3">
        <f t="shared" si="116"/>
        <v>6.8219155362727615E-4</v>
      </c>
      <c r="AR274" s="14">
        <f>'FAE(a_mean)'!AQ274</f>
        <v>8.0076610926865929E-4</v>
      </c>
      <c r="AS274" s="5"/>
      <c r="AT274" s="3">
        <f t="shared" si="114"/>
        <v>8.1010508281483397E-4</v>
      </c>
      <c r="AU274" s="5"/>
      <c r="AX274" s="23"/>
    </row>
    <row r="275" spans="1:50" s="3" customFormat="1">
      <c r="A275" s="3" t="s">
        <v>332</v>
      </c>
      <c r="B275" s="2" t="s">
        <v>222</v>
      </c>
      <c r="C275" s="2" t="s">
        <v>217</v>
      </c>
      <c r="D275" s="2">
        <v>15</v>
      </c>
      <c r="E275" s="5"/>
      <c r="F275" s="2">
        <v>2680000</v>
      </c>
      <c r="G275" s="2">
        <v>3120000</v>
      </c>
      <c r="H275" s="2">
        <v>4800000</v>
      </c>
      <c r="I275" s="5"/>
      <c r="J275" s="2">
        <v>764</v>
      </c>
      <c r="K275" s="2">
        <v>975</v>
      </c>
      <c r="L275" s="24">
        <v>776</v>
      </c>
      <c r="M275" s="5"/>
      <c r="N275" s="3">
        <f t="shared" si="94"/>
        <v>0.85897435897435892</v>
      </c>
      <c r="O275" s="5"/>
      <c r="P275" s="3">
        <f t="shared" si="95"/>
        <v>0.98453608247422686</v>
      </c>
      <c r="Q275" s="3">
        <f t="shared" si="96"/>
        <v>0.92555746913025183</v>
      </c>
      <c r="R275" s="5"/>
      <c r="S275" s="22">
        <f t="shared" si="97"/>
        <v>1236.3908849478653</v>
      </c>
      <c r="T275" s="22">
        <f t="shared" si="98"/>
        <v>996.81019920966276</v>
      </c>
      <c r="U275" s="3">
        <f t="shared" si="99"/>
        <v>312.53852406254737</v>
      </c>
      <c r="V275" s="3">
        <f t="shared" si="100"/>
        <v>1920.6625600949806</v>
      </c>
      <c r="W275" s="3">
        <f t="shared" si="101"/>
        <v>412.13029498262176</v>
      </c>
      <c r="X275" s="3">
        <f t="shared" si="102"/>
        <v>923.85236088531792</v>
      </c>
      <c r="Y275" s="5"/>
      <c r="Z275" s="3">
        <f t="shared" si="103"/>
        <v>0</v>
      </c>
      <c r="AA275" s="3">
        <f t="shared" si="104"/>
        <v>282939.56497258396</v>
      </c>
      <c r="AB275" s="5"/>
      <c r="AC275" s="3">
        <f t="shared" si="105"/>
        <v>-1.3488088230909274</v>
      </c>
      <c r="AD275" s="3">
        <f t="shared" si="106"/>
        <v>-5.6516105416744757</v>
      </c>
      <c r="AE275" s="3">
        <f t="shared" si="107"/>
        <v>-1766.3460172712746</v>
      </c>
      <c r="AF275" s="5"/>
      <c r="AG275" s="3" t="e">
        <f t="shared" si="108"/>
        <v>#NUM!</v>
      </c>
      <c r="AH275" s="3" t="e">
        <f t="shared" si="109"/>
        <v>#NUM!</v>
      </c>
      <c r="AI275" s="3" t="e">
        <f t="shared" si="110"/>
        <v>#NUM!</v>
      </c>
      <c r="AJ275" s="5"/>
      <c r="AK275" s="3">
        <v>109</v>
      </c>
      <c r="AL275" s="3" t="e">
        <f t="shared" si="111"/>
        <v>#NUM!</v>
      </c>
      <c r="AM275" s="3">
        <f t="shared" si="112"/>
        <v>11276570.029884066</v>
      </c>
      <c r="AN275" s="5"/>
      <c r="AO275" s="3">
        <f t="shared" si="113"/>
        <v>11276570.029884066</v>
      </c>
      <c r="AP275" s="3">
        <f t="shared" si="115"/>
        <v>10994655779.136965</v>
      </c>
      <c r="AQ275" s="3">
        <f t="shared" si="116"/>
        <v>7.3415169465391062E-4</v>
      </c>
      <c r="AR275" s="14">
        <f>'FAE(a_mean)'!AQ275</f>
        <v>8.0076610926865929E-4</v>
      </c>
      <c r="AS275" s="5"/>
      <c r="AT275" s="3">
        <f t="shared" si="114"/>
        <v>8.1010508281483397E-4</v>
      </c>
      <c r="AU275" s="5"/>
      <c r="AX275" s="23"/>
    </row>
    <row r="276" spans="1:50" s="3" customFormat="1">
      <c r="A276" s="3" t="s">
        <v>333</v>
      </c>
      <c r="B276" s="2" t="s">
        <v>222</v>
      </c>
      <c r="C276" s="2" t="s">
        <v>217</v>
      </c>
      <c r="D276" s="2">
        <v>16</v>
      </c>
      <c r="E276" s="5"/>
      <c r="F276" s="2">
        <v>3090000</v>
      </c>
      <c r="G276" s="2">
        <v>3120000</v>
      </c>
      <c r="H276" s="2">
        <v>4800000</v>
      </c>
      <c r="I276" s="5"/>
      <c r="J276" s="2">
        <v>800</v>
      </c>
      <c r="K276" s="2">
        <v>975</v>
      </c>
      <c r="L276" s="24">
        <v>776</v>
      </c>
      <c r="M276" s="5"/>
      <c r="N276" s="3">
        <f t="shared" si="94"/>
        <v>0.99038461538461542</v>
      </c>
      <c r="O276" s="5"/>
      <c r="P276" s="3">
        <f t="shared" si="95"/>
        <v>1.0309278350515463</v>
      </c>
      <c r="Q276" s="3">
        <f t="shared" si="96"/>
        <v>0.99542350710209704</v>
      </c>
      <c r="R276" s="5"/>
      <c r="S276" s="22">
        <f t="shared" si="97"/>
        <v>1236.3908849478653</v>
      </c>
      <c r="T276" s="22">
        <f t="shared" si="98"/>
        <v>996.81019920966276</v>
      </c>
      <c r="U276" s="3">
        <f t="shared" si="99"/>
        <v>244.3846182735972</v>
      </c>
      <c r="V276" s="3">
        <f t="shared" si="100"/>
        <v>1988.816465883931</v>
      </c>
      <c r="W276" s="3">
        <f t="shared" si="101"/>
        <v>412.13029498262176</v>
      </c>
      <c r="X276" s="3">
        <f t="shared" si="102"/>
        <v>992.00626667426809</v>
      </c>
      <c r="Y276" s="5"/>
      <c r="Z276" s="3">
        <f t="shared" si="103"/>
        <v>0</v>
      </c>
      <c r="AA276" s="3">
        <f t="shared" si="104"/>
        <v>282939.56497258396</v>
      </c>
      <c r="AB276" s="5"/>
      <c r="AC276" s="3">
        <f t="shared" si="105"/>
        <v>-1.3954322416272051</v>
      </c>
      <c r="AD276" s="3">
        <f t="shared" si="106"/>
        <v>-7.9833094365376756</v>
      </c>
      <c r="AE276" s="3">
        <f t="shared" si="107"/>
        <v>-1950.9980292082662</v>
      </c>
      <c r="AF276" s="5"/>
      <c r="AG276" s="3" t="e">
        <f t="shared" si="108"/>
        <v>#NUM!</v>
      </c>
      <c r="AH276" s="3" t="e">
        <f t="shared" si="109"/>
        <v>#NUM!</v>
      </c>
      <c r="AI276" s="3" t="e">
        <f t="shared" si="110"/>
        <v>#NUM!</v>
      </c>
      <c r="AJ276" s="5"/>
      <c r="AK276" s="3">
        <v>110</v>
      </c>
      <c r="AL276" s="3" t="e">
        <f t="shared" si="111"/>
        <v>#NUM!</v>
      </c>
      <c r="AM276" s="3">
        <f t="shared" si="112"/>
        <v>12232394.673032077</v>
      </c>
      <c r="AN276" s="5"/>
      <c r="AO276" s="3">
        <f t="shared" si="113"/>
        <v>12232394.673032077</v>
      </c>
      <c r="AP276" s="3">
        <f t="shared" si="115"/>
        <v>11926584806.206276</v>
      </c>
      <c r="AQ276" s="3">
        <f t="shared" si="116"/>
        <v>7.9637986152552589E-4</v>
      </c>
      <c r="AR276" s="14">
        <f>'FAE(a_mean)'!AQ276</f>
        <v>8.0076610926865929E-4</v>
      </c>
      <c r="AS276" s="5"/>
      <c r="AT276" s="3">
        <f t="shared" si="114"/>
        <v>8.1010508281483397E-4</v>
      </c>
      <c r="AU276" s="5"/>
      <c r="AX276" s="23"/>
    </row>
    <row r="277" spans="1:50" s="3" customFormat="1">
      <c r="A277" s="3" t="s">
        <v>334</v>
      </c>
      <c r="B277" s="2" t="s">
        <v>222</v>
      </c>
      <c r="C277" s="2" t="s">
        <v>217</v>
      </c>
      <c r="D277" s="2">
        <v>17</v>
      </c>
      <c r="E277" s="5"/>
      <c r="F277" s="2">
        <v>3450000</v>
      </c>
      <c r="G277" s="2">
        <v>3120000</v>
      </c>
      <c r="H277" s="2">
        <v>4800000</v>
      </c>
      <c r="I277" s="5"/>
      <c r="J277" s="2">
        <v>848</v>
      </c>
      <c r="K277" s="2">
        <v>975</v>
      </c>
      <c r="L277" s="24">
        <v>776</v>
      </c>
      <c r="M277" s="5"/>
      <c r="N277" s="3">
        <f t="shared" si="94"/>
        <v>1.1057692307692308</v>
      </c>
      <c r="O277" s="5"/>
      <c r="P277" s="3">
        <f t="shared" si="95"/>
        <v>1.0927835051546391</v>
      </c>
      <c r="Q277" s="3">
        <f t="shared" si="96"/>
        <v>1.0541667114729933</v>
      </c>
      <c r="R277" s="5"/>
      <c r="S277" s="22">
        <f t="shared" si="97"/>
        <v>1236.3908849478653</v>
      </c>
      <c r="T277" s="22">
        <f t="shared" si="98"/>
        <v>996.81019920966276</v>
      </c>
      <c r="U277" s="3">
        <f t="shared" si="99"/>
        <v>188.18951371727894</v>
      </c>
      <c r="V277" s="3">
        <f t="shared" si="100"/>
        <v>2045.0115704402492</v>
      </c>
      <c r="W277" s="3">
        <f t="shared" si="101"/>
        <v>412.13029498262176</v>
      </c>
      <c r="X277" s="3">
        <f t="shared" si="102"/>
        <v>1048.2013712305863</v>
      </c>
      <c r="Y277" s="5"/>
      <c r="Z277" s="3">
        <f t="shared" si="103"/>
        <v>0</v>
      </c>
      <c r="AA277" s="3">
        <f t="shared" si="104"/>
        <v>282939.56497258396</v>
      </c>
      <c r="AB277" s="5"/>
      <c r="AC277" s="3">
        <f t="shared" si="105"/>
        <v>-1.4315372249686575</v>
      </c>
      <c r="AD277" s="3">
        <f t="shared" si="106"/>
        <v>-11.176231645783107</v>
      </c>
      <c r="AE277" s="3">
        <f t="shared" si="107"/>
        <v>-2103.2495986115869</v>
      </c>
      <c r="AF277" s="5"/>
      <c r="AG277" s="3" t="e">
        <f t="shared" si="108"/>
        <v>#NUM!</v>
      </c>
      <c r="AH277" s="3" t="e">
        <f t="shared" si="109"/>
        <v>#NUM!</v>
      </c>
      <c r="AI277" s="3" t="e">
        <f t="shared" si="110"/>
        <v>#NUM!</v>
      </c>
      <c r="AJ277" s="5"/>
      <c r="AK277" s="3">
        <v>111</v>
      </c>
      <c r="AL277" s="3" t="e">
        <f t="shared" si="111"/>
        <v>#NUM!</v>
      </c>
      <c r="AM277" s="3">
        <f t="shared" si="112"/>
        <v>13020503.074706635</v>
      </c>
      <c r="AN277" s="5"/>
      <c r="AO277" s="3">
        <f t="shared" si="113"/>
        <v>13020503.074706635</v>
      </c>
      <c r="AP277" s="3">
        <f t="shared" si="115"/>
        <v>12694990497.838968</v>
      </c>
      <c r="AQ277" s="3">
        <f t="shared" si="116"/>
        <v>8.4768900225954649E-4</v>
      </c>
      <c r="AR277" s="14">
        <f>'FAE(a_mean)'!AQ277</f>
        <v>8.0076610926865929E-4</v>
      </c>
      <c r="AS277" s="5"/>
      <c r="AT277" s="3">
        <f t="shared" si="114"/>
        <v>8.1010508281483397E-4</v>
      </c>
      <c r="AU277" s="5"/>
      <c r="AX277" s="23"/>
    </row>
    <row r="278" spans="1:50" s="3" customFormat="1">
      <c r="A278" s="3" t="s">
        <v>335</v>
      </c>
      <c r="B278" s="2" t="s">
        <v>222</v>
      </c>
      <c r="C278" s="2" t="s">
        <v>217</v>
      </c>
      <c r="D278" s="2">
        <v>18</v>
      </c>
      <c r="E278" s="5"/>
      <c r="F278" s="2">
        <v>3940000</v>
      </c>
      <c r="G278" s="2">
        <v>3120000</v>
      </c>
      <c r="H278" s="2">
        <v>4800000</v>
      </c>
      <c r="I278" s="5"/>
      <c r="J278" s="2">
        <v>868</v>
      </c>
      <c r="K278" s="2">
        <v>975</v>
      </c>
      <c r="L278" s="24">
        <v>776</v>
      </c>
      <c r="M278" s="5"/>
      <c r="N278" s="3">
        <f t="shared" si="94"/>
        <v>1.2628205128205128</v>
      </c>
      <c r="O278" s="5"/>
      <c r="P278" s="3">
        <f t="shared" si="95"/>
        <v>1.1185567010309279</v>
      </c>
      <c r="Q278" s="3">
        <f t="shared" si="96"/>
        <v>1.1305409638263471</v>
      </c>
      <c r="R278" s="5"/>
      <c r="S278" s="22">
        <f t="shared" si="97"/>
        <v>1236.3908849478653</v>
      </c>
      <c r="T278" s="22">
        <f t="shared" si="98"/>
        <v>996.81019920966276</v>
      </c>
      <c r="U278" s="3">
        <f t="shared" si="99"/>
        <v>116.22256274637834</v>
      </c>
      <c r="V278" s="3">
        <f t="shared" si="100"/>
        <v>2116.9785214111498</v>
      </c>
      <c r="W278" s="3">
        <f t="shared" si="101"/>
        <v>412.13029498262176</v>
      </c>
      <c r="X278" s="3">
        <f t="shared" si="102"/>
        <v>1120.1683222014869</v>
      </c>
      <c r="Y278" s="5"/>
      <c r="Z278" s="3">
        <f t="shared" si="103"/>
        <v>0</v>
      </c>
      <c r="AA278" s="3">
        <f t="shared" si="104"/>
        <v>282939.56497258396</v>
      </c>
      <c r="AB278" s="5"/>
      <c r="AC278" s="3">
        <f t="shared" si="105"/>
        <v>-1.4749762454674098</v>
      </c>
      <c r="AD278" s="3">
        <f t="shared" si="106"/>
        <v>-19.774408574143568</v>
      </c>
      <c r="AE278" s="3">
        <f t="shared" si="107"/>
        <v>-2298.232441280923</v>
      </c>
      <c r="AF278" s="5"/>
      <c r="AG278" s="3" t="e">
        <f t="shared" si="108"/>
        <v>#NUM!</v>
      </c>
      <c r="AH278" s="3" t="e">
        <f t="shared" si="109"/>
        <v>#NUM!</v>
      </c>
      <c r="AI278" s="3" t="e">
        <f t="shared" si="110"/>
        <v>#NUM!</v>
      </c>
      <c r="AJ278" s="5"/>
      <c r="AK278" s="3">
        <v>112</v>
      </c>
      <c r="AL278" s="3" t="e">
        <f t="shared" si="111"/>
        <v>#NUM!</v>
      </c>
      <c r="AM278" s="3">
        <f t="shared" si="112"/>
        <v>14029803.78071788</v>
      </c>
      <c r="AN278" s="5"/>
      <c r="AO278" s="3">
        <f t="shared" si="113"/>
        <v>14029803.78071788</v>
      </c>
      <c r="AP278" s="3">
        <f t="shared" si="115"/>
        <v>13679058686.199932</v>
      </c>
      <c r="AQ278" s="3">
        <f t="shared" si="116"/>
        <v>9.1339868364048694E-4</v>
      </c>
      <c r="AR278" s="14">
        <f>'FAE(a_mean)'!AQ278</f>
        <v>8.0076610926865929E-4</v>
      </c>
      <c r="AS278" s="5"/>
      <c r="AT278" s="3">
        <f t="shared" si="114"/>
        <v>8.1010508281483397E-4</v>
      </c>
      <c r="AU278" s="5"/>
      <c r="AX278" s="23"/>
    </row>
    <row r="279" spans="1:50" s="3" customFormat="1">
      <c r="A279" s="3" t="s">
        <v>336</v>
      </c>
      <c r="B279" s="2" t="s">
        <v>222</v>
      </c>
      <c r="C279" s="2" t="s">
        <v>217</v>
      </c>
      <c r="D279" s="2">
        <v>19</v>
      </c>
      <c r="E279" s="5"/>
      <c r="F279" s="2">
        <v>4300000</v>
      </c>
      <c r="G279" s="2">
        <v>3120000</v>
      </c>
      <c r="H279" s="2">
        <v>4800000</v>
      </c>
      <c r="I279" s="5"/>
      <c r="J279" s="2">
        <v>931</v>
      </c>
      <c r="K279" s="2">
        <v>975</v>
      </c>
      <c r="L279" s="24">
        <v>776</v>
      </c>
      <c r="M279" s="5"/>
      <c r="N279" s="3">
        <f t="shared" si="94"/>
        <v>1.3782051282051282</v>
      </c>
      <c r="O279" s="5"/>
      <c r="P279" s="3">
        <f t="shared" si="95"/>
        <v>1.1997422680412371</v>
      </c>
      <c r="Q279" s="3">
        <f t="shared" si="96"/>
        <v>1.1849793150865131</v>
      </c>
      <c r="R279" s="5"/>
      <c r="S279" s="22">
        <f t="shared" si="97"/>
        <v>1236.3908849478653</v>
      </c>
      <c r="T279" s="22">
        <f t="shared" si="98"/>
        <v>996.81019920966276</v>
      </c>
      <c r="U279" s="3">
        <f t="shared" si="99"/>
        <v>66.165799080895567</v>
      </c>
      <c r="V279" s="3">
        <f t="shared" si="100"/>
        <v>2167.0352850766326</v>
      </c>
      <c r="W279" s="3">
        <f t="shared" si="101"/>
        <v>412.13029498262176</v>
      </c>
      <c r="X279" s="3">
        <f t="shared" si="102"/>
        <v>1170.2250858669697</v>
      </c>
      <c r="Y279" s="5"/>
      <c r="Z279" s="3">
        <f t="shared" si="103"/>
        <v>0</v>
      </c>
      <c r="AA279" s="3">
        <f t="shared" si="104"/>
        <v>282939.56497258396</v>
      </c>
      <c r="AB279" s="5"/>
      <c r="AC279" s="3">
        <f t="shared" si="105"/>
        <v>-1.5034890196708046</v>
      </c>
      <c r="AD279" s="3">
        <f t="shared" si="106"/>
        <v>-36.784157377302883</v>
      </c>
      <c r="AE279" s="3">
        <f t="shared" si="107"/>
        <v>-2433.8531663866652</v>
      </c>
      <c r="AF279" s="5"/>
      <c r="AG279" s="3" t="e">
        <f t="shared" si="108"/>
        <v>#NUM!</v>
      </c>
      <c r="AH279" s="3" t="e">
        <f t="shared" si="109"/>
        <v>#NUM!</v>
      </c>
      <c r="AI279" s="3" t="e">
        <f t="shared" si="110"/>
        <v>#NUM!</v>
      </c>
      <c r="AJ279" s="5"/>
      <c r="AK279" s="3">
        <v>113</v>
      </c>
      <c r="AL279" s="3" t="e">
        <f t="shared" si="111"/>
        <v>#NUM!</v>
      </c>
      <c r="AM279" s="3">
        <f t="shared" si="112"/>
        <v>14731825.003329327</v>
      </c>
      <c r="AN279" s="5"/>
      <c r="AO279" s="3">
        <f t="shared" si="113"/>
        <v>14731825.003329327</v>
      </c>
      <c r="AP279" s="3">
        <f t="shared" si="115"/>
        <v>14363529378.246094</v>
      </c>
      <c r="AQ279" s="3">
        <f t="shared" si="116"/>
        <v>9.5910319032091972E-4</v>
      </c>
      <c r="AR279" s="14">
        <f>'FAE(a_mean)'!AQ279</f>
        <v>8.0076610926865929E-4</v>
      </c>
      <c r="AS279" s="5"/>
      <c r="AT279" s="3">
        <f t="shared" si="114"/>
        <v>8.1010508281483397E-4</v>
      </c>
      <c r="AU279" s="5"/>
      <c r="AX279" s="23"/>
    </row>
    <row r="280" spans="1:50" s="3" customFormat="1">
      <c r="A280" s="3" t="s">
        <v>337</v>
      </c>
      <c r="B280" s="2" t="s">
        <v>222</v>
      </c>
      <c r="C280" s="2" t="s">
        <v>217</v>
      </c>
      <c r="D280" s="2">
        <v>20</v>
      </c>
      <c r="E280" s="5"/>
      <c r="F280" s="2">
        <v>4800000</v>
      </c>
      <c r="G280" s="2">
        <v>3120000</v>
      </c>
      <c r="H280" s="2">
        <v>4800000</v>
      </c>
      <c r="I280" s="5"/>
      <c r="J280" s="2">
        <v>975</v>
      </c>
      <c r="K280" s="2">
        <v>975</v>
      </c>
      <c r="L280" s="24">
        <v>776</v>
      </c>
      <c r="M280" s="5"/>
      <c r="N280" s="3">
        <f t="shared" si="94"/>
        <v>1.5384615384615385</v>
      </c>
      <c r="O280" s="5"/>
      <c r="P280" s="3">
        <f t="shared" si="95"/>
        <v>1.2564432989690721</v>
      </c>
      <c r="Q280" s="3">
        <f t="shared" si="96"/>
        <v>1.258498595918192</v>
      </c>
      <c r="R280" s="5"/>
      <c r="S280" s="22">
        <f t="shared" si="97"/>
        <v>1236.3908849478653</v>
      </c>
      <c r="T280" s="22">
        <f t="shared" si="98"/>
        <v>996.81019920966276</v>
      </c>
      <c r="U280" s="3">
        <f t="shared" si="99"/>
        <v>0</v>
      </c>
      <c r="V280" s="3">
        <f t="shared" si="100"/>
        <v>2233.2010841575279</v>
      </c>
      <c r="W280" s="3">
        <f t="shared" si="101"/>
        <v>412.13029498262176</v>
      </c>
      <c r="X280" s="3">
        <f t="shared" si="102"/>
        <v>1236.3908849478653</v>
      </c>
      <c r="Y280" s="5"/>
      <c r="Z280" s="3">
        <f t="shared" si="103"/>
        <v>0</v>
      </c>
      <c r="AA280" s="3">
        <f t="shared" si="104"/>
        <v>282939.56497258396</v>
      </c>
      <c r="AB280" s="5"/>
      <c r="AC280" s="3">
        <f t="shared" si="105"/>
        <v>-1.5392162122368149</v>
      </c>
      <c r="AD280" s="3" t="e">
        <f t="shared" si="106"/>
        <v>#DIV/0!</v>
      </c>
      <c r="AE280" s="3">
        <f t="shared" si="107"/>
        <v>-2613.1187239548553</v>
      </c>
      <c r="AF280" s="5"/>
      <c r="AG280" s="3" t="e">
        <f t="shared" si="108"/>
        <v>#NUM!</v>
      </c>
      <c r="AH280" s="3" t="e">
        <f t="shared" si="109"/>
        <v>#DIV/0!</v>
      </c>
      <c r="AI280" s="3" t="e">
        <f t="shared" si="110"/>
        <v>#NUM!</v>
      </c>
      <c r="AJ280" s="5"/>
      <c r="AK280" s="3">
        <v>114</v>
      </c>
      <c r="AL280" s="3" t="e">
        <f t="shared" si="111"/>
        <v>#NUM!</v>
      </c>
      <c r="AM280" s="3">
        <f t="shared" si="112"/>
        <v>15659767.438366605</v>
      </c>
      <c r="AN280" s="5"/>
      <c r="AO280" s="3">
        <f t="shared" si="113"/>
        <v>15659767.438366605</v>
      </c>
      <c r="AP280" s="3">
        <f t="shared" si="115"/>
        <v>15268273252.40744</v>
      </c>
      <c r="AQ280" s="3">
        <f t="shared" si="116"/>
        <v>1.0195161092686593E-3</v>
      </c>
      <c r="AR280" s="14">
        <f>'FAE(a_mean)'!AQ280</f>
        <v>8.0076610926865929E-4</v>
      </c>
      <c r="AS280" s="5"/>
      <c r="AT280" s="3">
        <f t="shared" si="114"/>
        <v>8.1010508281483397E-4</v>
      </c>
      <c r="AU280" s="5"/>
      <c r="AX280" s="23"/>
    </row>
    <row r="281" spans="1:50">
      <c r="A281" s="7" t="s">
        <v>338</v>
      </c>
      <c r="B281" s="8" t="s">
        <v>222</v>
      </c>
      <c r="C281" s="8" t="s">
        <v>218</v>
      </c>
      <c r="D281" s="8">
        <v>1</v>
      </c>
      <c r="F281" s="8">
        <v>12000</v>
      </c>
      <c r="G281" s="8">
        <v>3440000</v>
      </c>
      <c r="H281" s="8">
        <v>4840000</v>
      </c>
      <c r="J281" s="1">
        <v>162</v>
      </c>
      <c r="K281" s="1">
        <v>747</v>
      </c>
      <c r="L281" s="19">
        <v>595</v>
      </c>
      <c r="N281" s="7">
        <f t="shared" si="94"/>
        <v>3.4883720930232558E-3</v>
      </c>
      <c r="P281" s="7">
        <f t="shared" si="95"/>
        <v>0.27226890756302519</v>
      </c>
      <c r="Q281" s="7">
        <f t="shared" si="96"/>
        <v>0.18572033928067586</v>
      </c>
      <c r="S281" s="12">
        <f t="shared" si="97"/>
        <v>1241.5318255628206</v>
      </c>
      <c r="T281" s="12">
        <f t="shared" si="98"/>
        <v>1046.681136389629</v>
      </c>
      <c r="U281" s="7">
        <f t="shared" si="99"/>
        <v>1179.7122813154274</v>
      </c>
      <c r="V281" s="7">
        <f t="shared" si="100"/>
        <v>1108.5006806370222</v>
      </c>
      <c r="W281" s="7">
        <f t="shared" si="101"/>
        <v>413.84394185427351</v>
      </c>
      <c r="X281" s="7">
        <f t="shared" si="102"/>
        <v>61.819544247393267</v>
      </c>
      <c r="Z281" s="7">
        <f t="shared" si="103"/>
        <v>0</v>
      </c>
      <c r="AA281" s="7">
        <f t="shared" si="104"/>
        <v>261396.28325775568</v>
      </c>
      <c r="AC281" s="7">
        <f t="shared" si="105"/>
        <v>-0.2845363194829908</v>
      </c>
      <c r="AD281" s="7">
        <f t="shared" si="106"/>
        <v>0.43424077888253093</v>
      </c>
      <c r="AE281" s="7">
        <f t="shared" si="107"/>
        <v>512.27917989569869</v>
      </c>
      <c r="AG281" s="7">
        <f t="shared" si="108"/>
        <v>2284682.4547730368</v>
      </c>
      <c r="AH281" s="7">
        <f t="shared" si="109"/>
        <v>1560955.8155601816</v>
      </c>
      <c r="AI281" s="7">
        <f t="shared" si="110"/>
        <v>879568.26613423822</v>
      </c>
      <c r="AK281" s="7">
        <v>115</v>
      </c>
      <c r="AL281" s="7">
        <f t="shared" si="111"/>
        <v>1603294.9053470935</v>
      </c>
      <c r="AM281" s="7">
        <f t="shared" si="112"/>
        <v>-511654.54622104432</v>
      </c>
      <c r="AO281" s="7">
        <f t="shared" si="113"/>
        <v>1603294.9053470935</v>
      </c>
      <c r="AP281" s="7">
        <f t="shared" si="115"/>
        <v>1197661294.2942789</v>
      </c>
      <c r="AQ281" s="7">
        <f t="shared" si="116"/>
        <v>7.1933337395149366E-5</v>
      </c>
      <c r="AR281" s="15">
        <f>'FAE(a_mean)'!AQ281</f>
        <v>6.1200664605750622E-4</v>
      </c>
      <c r="AT281" s="7">
        <f t="shared" si="114"/>
        <v>6.1626701001570635E-4</v>
      </c>
      <c r="AX281" s="21"/>
    </row>
    <row r="282" spans="1:50">
      <c r="A282" s="7" t="s">
        <v>339</v>
      </c>
      <c r="B282" s="8" t="s">
        <v>222</v>
      </c>
      <c r="C282" s="8" t="s">
        <v>218</v>
      </c>
      <c r="D282" s="8">
        <v>2</v>
      </c>
      <c r="F282" s="8">
        <v>48900.000000000007</v>
      </c>
      <c r="G282" s="8">
        <v>3440000</v>
      </c>
      <c r="H282" s="8">
        <v>4840000</v>
      </c>
      <c r="J282" s="1">
        <v>193.00000000000003</v>
      </c>
      <c r="K282" s="1">
        <v>747</v>
      </c>
      <c r="L282" s="19">
        <v>595</v>
      </c>
      <c r="N282" s="7">
        <f t="shared" si="94"/>
        <v>1.4215116279069769E-2</v>
      </c>
      <c r="P282" s="7">
        <f t="shared" si="95"/>
        <v>0.32436974789915973</v>
      </c>
      <c r="Q282" s="7">
        <f t="shared" si="96"/>
        <v>0.22311630526197243</v>
      </c>
      <c r="S282" s="12">
        <f t="shared" si="97"/>
        <v>1241.5318255628206</v>
      </c>
      <c r="T282" s="12">
        <f t="shared" si="98"/>
        <v>1046.681136389629</v>
      </c>
      <c r="U282" s="7">
        <f t="shared" si="99"/>
        <v>1116.7390036232423</v>
      </c>
      <c r="V282" s="7">
        <f t="shared" si="100"/>
        <v>1171.4739583292073</v>
      </c>
      <c r="W282" s="7">
        <f t="shared" si="101"/>
        <v>413.84394185427351</v>
      </c>
      <c r="X282" s="7">
        <f t="shared" si="102"/>
        <v>124.79282193957837</v>
      </c>
      <c r="Z282" s="7">
        <f t="shared" si="103"/>
        <v>0</v>
      </c>
      <c r="AA282" s="7">
        <f t="shared" si="104"/>
        <v>261396.28325775568</v>
      </c>
      <c r="AC282" s="7">
        <f t="shared" si="105"/>
        <v>-0.41785277231074675</v>
      </c>
      <c r="AD282" s="7">
        <f t="shared" si="106"/>
        <v>0.30283194321467244</v>
      </c>
      <c r="AE282" s="7">
        <f t="shared" si="107"/>
        <v>338.18424253084362</v>
      </c>
      <c r="AG282" s="7">
        <f t="shared" si="108"/>
        <v>2747278.2503439235</v>
      </c>
      <c r="AH282" s="7">
        <f t="shared" si="109"/>
        <v>1575261.4919019723</v>
      </c>
      <c r="AI282" s="7">
        <f t="shared" si="110"/>
        <v>880909.35405904974</v>
      </c>
      <c r="AK282" s="7">
        <v>116</v>
      </c>
      <c r="AL282" s="7">
        <f t="shared" si="111"/>
        <v>2052926.112501001</v>
      </c>
      <c r="AM282" s="7">
        <f t="shared" si="112"/>
        <v>393270.03108641825</v>
      </c>
      <c r="AO282" s="7">
        <f t="shared" si="113"/>
        <v>2052926.112501001</v>
      </c>
      <c r="AP282" s="7">
        <f t="shared" si="115"/>
        <v>1533535806.0382478</v>
      </c>
      <c r="AQ282" s="7">
        <f t="shared" si="116"/>
        <v>9.2106465382846899E-5</v>
      </c>
      <c r="AR282" s="15">
        <f>'FAE(a_mean)'!AQ282</f>
        <v>6.1200664605750622E-4</v>
      </c>
      <c r="AT282" s="7">
        <f t="shared" si="114"/>
        <v>6.1626701001570635E-4</v>
      </c>
      <c r="AX282" s="21"/>
    </row>
    <row r="283" spans="1:50">
      <c r="A283" s="7" t="s">
        <v>340</v>
      </c>
      <c r="B283" s="8" t="s">
        <v>222</v>
      </c>
      <c r="C283" s="8" t="s">
        <v>218</v>
      </c>
      <c r="D283" s="8">
        <v>3</v>
      </c>
      <c r="F283" s="8">
        <v>108000</v>
      </c>
      <c r="G283" s="8">
        <v>3440000</v>
      </c>
      <c r="H283" s="8">
        <v>4840000</v>
      </c>
      <c r="J283" s="1">
        <v>222.00000000000003</v>
      </c>
      <c r="K283" s="1">
        <v>747</v>
      </c>
      <c r="L283" s="19">
        <v>595</v>
      </c>
      <c r="N283" s="7">
        <f t="shared" si="94"/>
        <v>3.1395348837209305E-2</v>
      </c>
      <c r="P283" s="7">
        <f t="shared" si="95"/>
        <v>0.37310924369747905</v>
      </c>
      <c r="Q283" s="7">
        <f t="shared" si="96"/>
        <v>0.25999257597144054</v>
      </c>
      <c r="S283" s="12">
        <f t="shared" si="97"/>
        <v>1241.5318255628206</v>
      </c>
      <c r="T283" s="12">
        <f t="shared" si="98"/>
        <v>1046.681136389629</v>
      </c>
      <c r="U283" s="7">
        <f t="shared" si="99"/>
        <v>1056.0731928206408</v>
      </c>
      <c r="V283" s="7">
        <f t="shared" si="100"/>
        <v>1232.1397691318089</v>
      </c>
      <c r="W283" s="7">
        <f t="shared" si="101"/>
        <v>413.84394185427351</v>
      </c>
      <c r="X283" s="7">
        <f t="shared" si="102"/>
        <v>185.45863274217979</v>
      </c>
      <c r="Z283" s="7">
        <f t="shared" si="103"/>
        <v>0</v>
      </c>
      <c r="AA283" s="7">
        <f t="shared" si="104"/>
        <v>261396.28325775568</v>
      </c>
      <c r="AC283" s="7">
        <f t="shared" si="105"/>
        <v>-0.53339678515283806</v>
      </c>
      <c r="AD283" s="7">
        <f t="shared" si="106"/>
        <v>0.16141730815018615</v>
      </c>
      <c r="AE283" s="7">
        <f t="shared" si="107"/>
        <v>170.46849199468031</v>
      </c>
      <c r="AG283" s="7">
        <f t="shared" si="108"/>
        <v>3238872.0006271219</v>
      </c>
      <c r="AH283" s="7">
        <f t="shared" si="109"/>
        <v>1571076.0595414937</v>
      </c>
      <c r="AI283" s="7">
        <f t="shared" si="110"/>
        <v>862636.26254222624</v>
      </c>
      <c r="AK283" s="7">
        <v>117</v>
      </c>
      <c r="AL283" s="7">
        <f t="shared" si="111"/>
        <v>2530432.2036278546</v>
      </c>
      <c r="AM283" s="7">
        <f t="shared" si="112"/>
        <v>1265036.3613368669</v>
      </c>
      <c r="AO283" s="7">
        <f t="shared" si="113"/>
        <v>2530432.2036278546</v>
      </c>
      <c r="AP283" s="7">
        <f t="shared" si="115"/>
        <v>1890232856.1100073</v>
      </c>
      <c r="AQ283" s="7">
        <f t="shared" si="116"/>
        <v>1.1353022631835043E-4</v>
      </c>
      <c r="AR283" s="15">
        <f>'FAE(a_mean)'!AQ283</f>
        <v>6.1200664605750622E-4</v>
      </c>
      <c r="AT283" s="7">
        <f t="shared" si="114"/>
        <v>6.1626701001570635E-4</v>
      </c>
      <c r="AX283" s="21"/>
    </row>
    <row r="284" spans="1:50">
      <c r="A284" s="7" t="s">
        <v>341</v>
      </c>
      <c r="B284" s="8" t="s">
        <v>222</v>
      </c>
      <c r="C284" s="8" t="s">
        <v>218</v>
      </c>
      <c r="D284" s="8">
        <v>4</v>
      </c>
      <c r="F284" s="8">
        <v>193000.00000000003</v>
      </c>
      <c r="G284" s="8">
        <v>3440000</v>
      </c>
      <c r="H284" s="8">
        <v>4840000</v>
      </c>
      <c r="J284" s="1">
        <v>247.00000000000003</v>
      </c>
      <c r="K284" s="1">
        <v>747</v>
      </c>
      <c r="L284" s="19">
        <v>595</v>
      </c>
      <c r="N284" s="7">
        <f t="shared" si="94"/>
        <v>5.6104651162790703E-2</v>
      </c>
      <c r="P284" s="7">
        <f t="shared" si="95"/>
        <v>0.41512605042016809</v>
      </c>
      <c r="Q284" s="7">
        <f t="shared" si="96"/>
        <v>0.29800755789717531</v>
      </c>
      <c r="S284" s="12">
        <f t="shared" si="97"/>
        <v>1241.5318255628206</v>
      </c>
      <c r="T284" s="12">
        <f t="shared" si="98"/>
        <v>1046.681136389629</v>
      </c>
      <c r="U284" s="7">
        <f t="shared" si="99"/>
        <v>993.61053129210609</v>
      </c>
      <c r="V284" s="7">
        <f t="shared" si="100"/>
        <v>1294.6024306603435</v>
      </c>
      <c r="W284" s="7">
        <f t="shared" si="101"/>
        <v>413.84394185427351</v>
      </c>
      <c r="X284" s="7">
        <f t="shared" si="102"/>
        <v>247.92129427071455</v>
      </c>
      <c r="Z284" s="7">
        <f t="shared" si="103"/>
        <v>0</v>
      </c>
      <c r="AA284" s="7">
        <f t="shared" si="104"/>
        <v>261396.28325775568</v>
      </c>
      <c r="AC284" s="7">
        <f t="shared" si="105"/>
        <v>-0.64104830021482406</v>
      </c>
      <c r="AD284" s="7">
        <f t="shared" si="106"/>
        <v>-2.2290463420968588E-3</v>
      </c>
      <c r="AE284" s="7">
        <f t="shared" si="107"/>
        <v>-2.2148039202455854</v>
      </c>
      <c r="AG284" s="7">
        <f t="shared" si="108"/>
        <v>3798911.3134559677</v>
      </c>
      <c r="AH284" s="7">
        <f t="shared" si="109"/>
        <v>1552988.001411688</v>
      </c>
      <c r="AI284" s="7">
        <f t="shared" si="110"/>
        <v>822397.35476675525</v>
      </c>
      <c r="AK284" s="7">
        <v>118</v>
      </c>
      <c r="AL284" s="7">
        <f t="shared" si="111"/>
        <v>3068320.666811035</v>
      </c>
      <c r="AM284" s="7">
        <f t="shared" si="112"/>
        <v>2162623.3959120577</v>
      </c>
      <c r="AO284" s="7">
        <f t="shared" si="113"/>
        <v>3068320.666811035</v>
      </c>
      <c r="AP284" s="7">
        <f t="shared" si="115"/>
        <v>2292035538.1078429</v>
      </c>
      <c r="AQ284" s="7">
        <f t="shared" si="116"/>
        <v>1.3766309930015393E-4</v>
      </c>
      <c r="AR284" s="15">
        <f>'FAE(a_mean)'!AQ284</f>
        <v>6.1200664605750622E-4</v>
      </c>
      <c r="AT284" s="7">
        <f t="shared" si="114"/>
        <v>6.1626701001570635E-4</v>
      </c>
      <c r="AX284" s="21"/>
    </row>
    <row r="285" spans="1:50">
      <c r="A285" s="7" t="s">
        <v>342</v>
      </c>
      <c r="B285" s="8" t="s">
        <v>222</v>
      </c>
      <c r="C285" s="8" t="s">
        <v>218</v>
      </c>
      <c r="D285" s="8">
        <v>5</v>
      </c>
      <c r="F285" s="8">
        <v>300000</v>
      </c>
      <c r="G285" s="8">
        <v>3440000</v>
      </c>
      <c r="H285" s="8">
        <v>4840000</v>
      </c>
      <c r="J285" s="1">
        <v>284</v>
      </c>
      <c r="K285" s="1">
        <v>747</v>
      </c>
      <c r="L285" s="19">
        <v>595</v>
      </c>
      <c r="N285" s="7">
        <f t="shared" si="94"/>
        <v>8.7209302325581398E-2</v>
      </c>
      <c r="P285" s="7">
        <f t="shared" si="95"/>
        <v>0.47731092436974792</v>
      </c>
      <c r="Q285" s="7">
        <f t="shared" si="96"/>
        <v>0.34073572897539689</v>
      </c>
      <c r="S285" s="12">
        <f t="shared" si="97"/>
        <v>1241.5318255628206</v>
      </c>
      <c r="T285" s="12">
        <f t="shared" si="98"/>
        <v>1046.681136389629</v>
      </c>
      <c r="U285" s="7">
        <f t="shared" si="99"/>
        <v>932.43410432585426</v>
      </c>
      <c r="V285" s="7">
        <f t="shared" si="100"/>
        <v>1355.7788576265953</v>
      </c>
      <c r="W285" s="7">
        <f t="shared" si="101"/>
        <v>413.84394185427351</v>
      </c>
      <c r="X285" s="7">
        <f t="shared" si="102"/>
        <v>309.09772123696632</v>
      </c>
      <c r="Z285" s="7">
        <f t="shared" si="103"/>
        <v>0</v>
      </c>
      <c r="AA285" s="7">
        <f t="shared" si="104"/>
        <v>261396.28325775568</v>
      </c>
      <c r="AC285" s="7">
        <f t="shared" si="105"/>
        <v>-0.7368680179625835</v>
      </c>
      <c r="AD285" s="7">
        <f t="shared" si="106"/>
        <v>-0.1837579675726442</v>
      </c>
      <c r="AE285" s="7">
        <f t="shared" si="107"/>
        <v>-171.34219590633788</v>
      </c>
      <c r="AG285" s="7">
        <f t="shared" si="108"/>
        <v>4410097.1734217172</v>
      </c>
      <c r="AH285" s="7">
        <f t="shared" si="109"/>
        <v>1526381.1093374807</v>
      </c>
      <c r="AI285" s="7">
        <f t="shared" si="110"/>
        <v>758622.43576543895</v>
      </c>
      <c r="AK285" s="7">
        <v>119</v>
      </c>
      <c r="AL285" s="7">
        <f t="shared" si="111"/>
        <v>3642338.4998496752</v>
      </c>
      <c r="AM285" s="7">
        <f t="shared" si="112"/>
        <v>3041727.2688947776</v>
      </c>
      <c r="AO285" s="7">
        <f t="shared" si="113"/>
        <v>3642338.4998496752</v>
      </c>
      <c r="AP285" s="7">
        <f t="shared" si="115"/>
        <v>2720826859.3877072</v>
      </c>
      <c r="AQ285" s="7">
        <f t="shared" si="116"/>
        <v>1.6341695052059552E-4</v>
      </c>
      <c r="AR285" s="15">
        <f>'FAE(a_mean)'!AQ285</f>
        <v>6.1200664605750622E-4</v>
      </c>
      <c r="AT285" s="7">
        <f t="shared" si="114"/>
        <v>6.1626701001570635E-4</v>
      </c>
      <c r="AX285" s="21"/>
    </row>
    <row r="286" spans="1:50">
      <c r="A286" s="7" t="s">
        <v>343</v>
      </c>
      <c r="B286" s="8" t="s">
        <v>222</v>
      </c>
      <c r="C286" s="8" t="s">
        <v>218</v>
      </c>
      <c r="D286" s="8">
        <v>6</v>
      </c>
      <c r="F286" s="8">
        <v>434999.99999999994</v>
      </c>
      <c r="G286" s="8">
        <v>3440000</v>
      </c>
      <c r="H286" s="8">
        <v>4840000</v>
      </c>
      <c r="J286" s="1">
        <v>305</v>
      </c>
      <c r="K286" s="1">
        <v>747</v>
      </c>
      <c r="L286" s="19">
        <v>595</v>
      </c>
      <c r="N286" s="7">
        <f t="shared" si="94"/>
        <v>0.126453488372093</v>
      </c>
      <c r="P286" s="7">
        <f t="shared" si="95"/>
        <v>0.51260504201680668</v>
      </c>
      <c r="Q286" s="7">
        <f t="shared" si="96"/>
        <v>0.38263169926577068</v>
      </c>
      <c r="S286" s="12">
        <f t="shared" si="97"/>
        <v>1241.5318255628206</v>
      </c>
      <c r="T286" s="12">
        <f t="shared" si="98"/>
        <v>1046.681136389629</v>
      </c>
      <c r="U286" s="7">
        <f t="shared" si="99"/>
        <v>869.32888112641001</v>
      </c>
      <c r="V286" s="7">
        <f t="shared" si="100"/>
        <v>1418.8840808260397</v>
      </c>
      <c r="W286" s="7">
        <f t="shared" si="101"/>
        <v>413.84394185427351</v>
      </c>
      <c r="X286" s="7">
        <f t="shared" si="102"/>
        <v>372.20294443641058</v>
      </c>
      <c r="Z286" s="7">
        <f t="shared" si="103"/>
        <v>0</v>
      </c>
      <c r="AA286" s="7">
        <f t="shared" si="104"/>
        <v>261396.28325775568</v>
      </c>
      <c r="AC286" s="7">
        <f t="shared" si="105"/>
        <v>-0.82705120687498612</v>
      </c>
      <c r="AD286" s="7">
        <f t="shared" si="106"/>
        <v>-0.39778030531583225</v>
      </c>
      <c r="AE286" s="7">
        <f t="shared" si="107"/>
        <v>-345.80190775433425</v>
      </c>
      <c r="AG286" s="7">
        <f t="shared" si="108"/>
        <v>5122946.3440467445</v>
      </c>
      <c r="AH286" s="7">
        <f t="shared" si="109"/>
        <v>1496269.5598925205</v>
      </c>
      <c r="AI286" s="7">
        <f t="shared" si="110"/>
        <v>660157.62145645428</v>
      </c>
      <c r="AK286" s="7">
        <v>120</v>
      </c>
      <c r="AL286" s="7">
        <f t="shared" si="111"/>
        <v>4286834.4056106787</v>
      </c>
      <c r="AM286" s="7">
        <f t="shared" si="112"/>
        <v>3948547.9001597278</v>
      </c>
      <c r="AO286" s="7">
        <f t="shared" si="113"/>
        <v>4286834.4056106787</v>
      </c>
      <c r="AP286" s="7">
        <f t="shared" si="115"/>
        <v>3202265300.9911771</v>
      </c>
      <c r="AQ286" s="7">
        <f t="shared" si="116"/>
        <v>1.9233286691519179E-4</v>
      </c>
      <c r="AR286" s="15">
        <f>'FAE(a_mean)'!AQ286</f>
        <v>6.1200664605750622E-4</v>
      </c>
      <c r="AT286" s="7">
        <f t="shared" si="114"/>
        <v>6.1626701001570635E-4</v>
      </c>
      <c r="AX286" s="21"/>
    </row>
    <row r="287" spans="1:50">
      <c r="A287" s="7" t="s">
        <v>344</v>
      </c>
      <c r="B287" s="8" t="s">
        <v>222</v>
      </c>
      <c r="C287" s="8" t="s">
        <v>218</v>
      </c>
      <c r="D287" s="8">
        <v>7</v>
      </c>
      <c r="F287" s="8">
        <v>588000</v>
      </c>
      <c r="G287" s="8">
        <v>3440000</v>
      </c>
      <c r="H287" s="8">
        <v>4840000</v>
      </c>
      <c r="J287" s="1">
        <v>335</v>
      </c>
      <c r="K287" s="1">
        <v>747</v>
      </c>
      <c r="L287" s="19">
        <v>595</v>
      </c>
      <c r="N287" s="7">
        <f t="shared" si="94"/>
        <v>0.17093023255813952</v>
      </c>
      <c r="P287" s="7">
        <f t="shared" si="95"/>
        <v>0.56302521008403361</v>
      </c>
      <c r="Q287" s="7">
        <f t="shared" si="96"/>
        <v>0.42826231317776642</v>
      </c>
      <c r="S287" s="12">
        <f t="shared" si="97"/>
        <v>1241.5318255628206</v>
      </c>
      <c r="T287" s="12">
        <f t="shared" si="98"/>
        <v>1046.681136389629</v>
      </c>
      <c r="U287" s="7">
        <f t="shared" si="99"/>
        <v>808.79501583106776</v>
      </c>
      <c r="V287" s="7">
        <f t="shared" si="100"/>
        <v>1479.4179461213819</v>
      </c>
      <c r="W287" s="7">
        <f t="shared" si="101"/>
        <v>413.84394185427351</v>
      </c>
      <c r="X287" s="7">
        <f t="shared" si="102"/>
        <v>432.73680973175288</v>
      </c>
      <c r="Z287" s="7">
        <f t="shared" si="103"/>
        <v>0</v>
      </c>
      <c r="AA287" s="7">
        <f t="shared" si="104"/>
        <v>261396.28325775568</v>
      </c>
      <c r="AC287" s="7">
        <f t="shared" si="105"/>
        <v>-0.90632993268143824</v>
      </c>
      <c r="AD287" s="7">
        <f t="shared" si="106"/>
        <v>-0.63446593235997151</v>
      </c>
      <c r="AE287" s="7">
        <f t="shared" si="107"/>
        <v>-513.15288380735637</v>
      </c>
      <c r="AG287" s="7">
        <f t="shared" si="108"/>
        <v>5921057.0244696466</v>
      </c>
      <c r="AH287" s="7">
        <f t="shared" si="109"/>
        <v>1477143.6742693589</v>
      </c>
      <c r="AI287" s="7">
        <f t="shared" si="110"/>
        <v>517436.34446373279</v>
      </c>
      <c r="AK287" s="7">
        <v>121</v>
      </c>
      <c r="AL287" s="7">
        <f t="shared" si="111"/>
        <v>4961349.694664021</v>
      </c>
      <c r="AM287" s="7">
        <f t="shared" si="112"/>
        <v>4818418.1764526898</v>
      </c>
      <c r="AO287" s="7">
        <f t="shared" si="113"/>
        <v>4961349.694664021</v>
      </c>
      <c r="AP287" s="7">
        <f t="shared" si="115"/>
        <v>3706128221.9140239</v>
      </c>
      <c r="AQ287" s="7">
        <f t="shared" si="116"/>
        <v>2.2259563124123245E-4</v>
      </c>
      <c r="AR287" s="15">
        <f>'FAE(a_mean)'!AQ287</f>
        <v>6.1200664605750622E-4</v>
      </c>
      <c r="AT287" s="7">
        <f t="shared" si="114"/>
        <v>6.1626701001570635E-4</v>
      </c>
      <c r="AX287" s="21"/>
    </row>
    <row r="288" spans="1:50">
      <c r="A288" s="7" t="s">
        <v>345</v>
      </c>
      <c r="B288" s="8" t="s">
        <v>222</v>
      </c>
      <c r="C288" s="8" t="s">
        <v>218</v>
      </c>
      <c r="D288" s="8">
        <v>8</v>
      </c>
      <c r="F288" s="8">
        <v>769000</v>
      </c>
      <c r="G288" s="8">
        <v>3440000</v>
      </c>
      <c r="H288" s="8">
        <v>4840000</v>
      </c>
      <c r="J288" s="1">
        <v>363</v>
      </c>
      <c r="K288" s="1">
        <v>747</v>
      </c>
      <c r="L288" s="19">
        <v>595</v>
      </c>
      <c r="N288" s="7">
        <f t="shared" si="94"/>
        <v>0.22354651162790698</v>
      </c>
      <c r="P288" s="7">
        <f t="shared" si="95"/>
        <v>0.61008403361344543</v>
      </c>
      <c r="Q288" s="7">
        <f t="shared" si="96"/>
        <v>0.47890539500320517</v>
      </c>
      <c r="S288" s="12">
        <f t="shared" si="97"/>
        <v>1241.5318255628206</v>
      </c>
      <c r="T288" s="12">
        <f t="shared" si="98"/>
        <v>1046.681136389629</v>
      </c>
      <c r="U288" s="7">
        <f t="shared" si="99"/>
        <v>746.65359953269297</v>
      </c>
      <c r="V288" s="7">
        <f t="shared" si="100"/>
        <v>1541.5593624197568</v>
      </c>
      <c r="W288" s="7">
        <f t="shared" si="101"/>
        <v>413.84394185427351</v>
      </c>
      <c r="X288" s="7">
        <f t="shared" si="102"/>
        <v>494.87822603012762</v>
      </c>
      <c r="Z288" s="7">
        <f t="shared" si="103"/>
        <v>0</v>
      </c>
      <c r="AA288" s="7">
        <f t="shared" si="104"/>
        <v>261396.28325775568</v>
      </c>
      <c r="AC288" s="7">
        <f t="shared" si="105"/>
        <v>-0.98123756423092179</v>
      </c>
      <c r="AD288" s="7">
        <f t="shared" si="106"/>
        <v>-0.91735721975796414</v>
      </c>
      <c r="AE288" s="7">
        <f t="shared" si="107"/>
        <v>-684.94807018958761</v>
      </c>
      <c r="AG288" s="7">
        <f t="shared" si="108"/>
        <v>7004633.0311702238</v>
      </c>
      <c r="AH288" s="7">
        <f t="shared" si="109"/>
        <v>1523170.8013379432</v>
      </c>
      <c r="AI288" s="7">
        <f t="shared" si="110"/>
        <v>246002.62254979962</v>
      </c>
      <c r="AK288" s="7">
        <v>122</v>
      </c>
      <c r="AL288" s="7">
        <f t="shared" si="111"/>
        <v>5727464.8523820797</v>
      </c>
      <c r="AM288" s="7">
        <f t="shared" si="112"/>
        <v>5711388.924330283</v>
      </c>
      <c r="AO288" s="7">
        <f t="shared" si="113"/>
        <v>5727464.8523820797</v>
      </c>
      <c r="AP288" s="7">
        <f t="shared" si="115"/>
        <v>4278416244.7294135</v>
      </c>
      <c r="AQ288" s="7">
        <f t="shared" si="116"/>
        <v>2.5696811002843395E-4</v>
      </c>
      <c r="AR288" s="15">
        <f>'FAE(a_mean)'!AQ288</f>
        <v>6.1200664605750622E-4</v>
      </c>
      <c r="AT288" s="7">
        <f t="shared" si="114"/>
        <v>6.1626701001570635E-4</v>
      </c>
      <c r="AX288" s="21"/>
    </row>
    <row r="289" spans="1:50">
      <c r="A289" s="7" t="s">
        <v>346</v>
      </c>
      <c r="B289" s="8" t="s">
        <v>222</v>
      </c>
      <c r="C289" s="8" t="s">
        <v>218</v>
      </c>
      <c r="D289" s="8">
        <v>9</v>
      </c>
      <c r="F289" s="8">
        <v>974000</v>
      </c>
      <c r="G289" s="8">
        <v>3440000</v>
      </c>
      <c r="H289" s="8">
        <v>4840000</v>
      </c>
      <c r="J289" s="1">
        <v>389</v>
      </c>
      <c r="K289" s="1">
        <v>747</v>
      </c>
      <c r="L289" s="19">
        <v>595</v>
      </c>
      <c r="N289" s="7">
        <f t="shared" si="94"/>
        <v>0.28313953488372096</v>
      </c>
      <c r="P289" s="7">
        <f t="shared" si="95"/>
        <v>0.65378151260504203</v>
      </c>
      <c r="Q289" s="7">
        <f t="shared" si="96"/>
        <v>0.5365311466281959</v>
      </c>
      <c r="S289" s="12">
        <f t="shared" si="97"/>
        <v>1241.5318255628206</v>
      </c>
      <c r="T289" s="12">
        <f t="shared" si="98"/>
        <v>1046.681136389629</v>
      </c>
      <c r="U289" s="7">
        <f t="shared" si="99"/>
        <v>684.58381829235032</v>
      </c>
      <c r="V289" s="7">
        <f t="shared" si="100"/>
        <v>1603.6291436600993</v>
      </c>
      <c r="W289" s="7">
        <f t="shared" si="101"/>
        <v>413.84394185427351</v>
      </c>
      <c r="X289" s="7">
        <f t="shared" si="102"/>
        <v>556.94800727047027</v>
      </c>
      <c r="Z289" s="7">
        <f t="shared" si="103"/>
        <v>0</v>
      </c>
      <c r="AA289" s="7">
        <f t="shared" si="104"/>
        <v>261396.28325775568</v>
      </c>
      <c r="AC289" s="7">
        <f t="shared" si="105"/>
        <v>-1.0502634638309489</v>
      </c>
      <c r="AD289" s="7">
        <f t="shared" si="106"/>
        <v>-1.2511911507764868</v>
      </c>
      <c r="AE289" s="7">
        <f t="shared" si="107"/>
        <v>-856.54521541216718</v>
      </c>
      <c r="AG289" s="7" t="e">
        <f t="shared" si="108"/>
        <v>#NUM!</v>
      </c>
      <c r="AH289" s="7" t="e">
        <f t="shared" si="109"/>
        <v>#NUM!</v>
      </c>
      <c r="AI289" s="7" t="e">
        <f t="shared" si="110"/>
        <v>#NUM!</v>
      </c>
      <c r="AK289" s="7">
        <v>123</v>
      </c>
      <c r="AL289" s="7" t="e">
        <f t="shared" si="111"/>
        <v>#NUM!</v>
      </c>
      <c r="AM289" s="7">
        <f t="shared" si="112"/>
        <v>6603330.2780428315</v>
      </c>
      <c r="AO289" s="7">
        <f t="shared" si="113"/>
        <v>6603330.2780428315</v>
      </c>
      <c r="AP289" s="7">
        <f t="shared" si="115"/>
        <v>4932687717.6979952</v>
      </c>
      <c r="AQ289" s="7">
        <f t="shared" si="116"/>
        <v>2.9626463805124419E-4</v>
      </c>
      <c r="AR289" s="15">
        <f>'FAE(a_mean)'!AQ289</f>
        <v>6.1200664605750622E-4</v>
      </c>
      <c r="AT289" s="7">
        <f t="shared" si="114"/>
        <v>6.1626701001570635E-4</v>
      </c>
      <c r="AX289" s="21"/>
    </row>
    <row r="290" spans="1:50">
      <c r="A290" s="7" t="s">
        <v>347</v>
      </c>
      <c r="B290" s="8" t="s">
        <v>222</v>
      </c>
      <c r="C290" s="8" t="s">
        <v>218</v>
      </c>
      <c r="D290" s="8">
        <v>10</v>
      </c>
      <c r="F290" s="8">
        <v>1200000</v>
      </c>
      <c r="G290" s="8">
        <v>3440000</v>
      </c>
      <c r="H290" s="8">
        <v>4840000</v>
      </c>
      <c r="J290" s="1">
        <v>413</v>
      </c>
      <c r="K290" s="1">
        <v>747</v>
      </c>
      <c r="L290" s="19">
        <v>595</v>
      </c>
      <c r="N290" s="7">
        <f t="shared" si="94"/>
        <v>0.34883720930232559</v>
      </c>
      <c r="P290" s="7">
        <f t="shared" si="95"/>
        <v>0.69411764705882351</v>
      </c>
      <c r="Q290" s="7">
        <f t="shared" si="96"/>
        <v>0.59392415121506947</v>
      </c>
      <c r="S290" s="12">
        <f t="shared" si="97"/>
        <v>1241.5318255628206</v>
      </c>
      <c r="T290" s="12">
        <f t="shared" si="98"/>
        <v>1046.681136389629</v>
      </c>
      <c r="U290" s="7">
        <f t="shared" si="99"/>
        <v>623.33638308888794</v>
      </c>
      <c r="V290" s="7">
        <f t="shared" si="100"/>
        <v>1664.8765788635617</v>
      </c>
      <c r="W290" s="7">
        <f t="shared" si="101"/>
        <v>413.84394185427351</v>
      </c>
      <c r="X290" s="7">
        <f t="shared" si="102"/>
        <v>618.19544247393264</v>
      </c>
      <c r="Z290" s="7">
        <f t="shared" si="103"/>
        <v>0</v>
      </c>
      <c r="AA290" s="7">
        <f t="shared" si="104"/>
        <v>261396.28325775568</v>
      </c>
      <c r="AC290" s="7">
        <f t="shared" si="105"/>
        <v>-1.1133298545365218</v>
      </c>
      <c r="AD290" s="7">
        <f t="shared" si="106"/>
        <v>-1.6457709568873258</v>
      </c>
      <c r="AE290" s="7">
        <f t="shared" si="107"/>
        <v>-1025.8689156588837</v>
      </c>
      <c r="AG290" s="7" t="e">
        <f t="shared" si="108"/>
        <v>#NUM!</v>
      </c>
      <c r="AH290" s="7" t="e">
        <f t="shared" si="109"/>
        <v>#NUM!</v>
      </c>
      <c r="AI290" s="7" t="e">
        <f t="shared" si="110"/>
        <v>#NUM!</v>
      </c>
      <c r="AK290" s="7">
        <v>124</v>
      </c>
      <c r="AL290" s="7" t="e">
        <f t="shared" si="111"/>
        <v>#NUM!</v>
      </c>
      <c r="AM290" s="7">
        <f t="shared" si="112"/>
        <v>7483454.5377895562</v>
      </c>
      <c r="AO290" s="7">
        <f t="shared" si="113"/>
        <v>7483454.5377895562</v>
      </c>
      <c r="AP290" s="7">
        <f t="shared" si="115"/>
        <v>5590140539.7287989</v>
      </c>
      <c r="AQ290" s="7">
        <f t="shared" si="116"/>
        <v>3.357522426802325E-4</v>
      </c>
      <c r="AR290" s="15">
        <f>'FAE(a_mean)'!AQ290</f>
        <v>6.1200664605750622E-4</v>
      </c>
      <c r="AT290" s="7">
        <f t="shared" si="114"/>
        <v>6.1626701001570635E-4</v>
      </c>
      <c r="AX290" s="21"/>
    </row>
    <row r="291" spans="1:50">
      <c r="A291" s="7" t="s">
        <v>348</v>
      </c>
      <c r="B291" s="8" t="s">
        <v>222</v>
      </c>
      <c r="C291" s="8" t="s">
        <v>218</v>
      </c>
      <c r="D291" s="8">
        <v>11</v>
      </c>
      <c r="F291" s="8">
        <v>1470000</v>
      </c>
      <c r="G291" s="8">
        <v>3440000</v>
      </c>
      <c r="H291" s="8">
        <v>4840000</v>
      </c>
      <c r="J291" s="1">
        <v>443</v>
      </c>
      <c r="K291" s="1">
        <v>747</v>
      </c>
      <c r="L291" s="19">
        <v>595</v>
      </c>
      <c r="N291" s="7">
        <f t="shared" si="94"/>
        <v>0.42732558139534882</v>
      </c>
      <c r="P291" s="7">
        <f t="shared" si="95"/>
        <v>0.74453781512605044</v>
      </c>
      <c r="Q291" s="7">
        <f t="shared" si="96"/>
        <v>0.65599393772589654</v>
      </c>
      <c r="S291" s="12">
        <f t="shared" si="97"/>
        <v>1241.5318255628206</v>
      </c>
      <c r="T291" s="12">
        <f t="shared" si="98"/>
        <v>1046.681136389629</v>
      </c>
      <c r="U291" s="7">
        <f t="shared" si="99"/>
        <v>557.31485248919228</v>
      </c>
      <c r="V291" s="7">
        <f t="shared" si="100"/>
        <v>1730.8981094632572</v>
      </c>
      <c r="W291" s="7">
        <f t="shared" si="101"/>
        <v>413.84394185427351</v>
      </c>
      <c r="X291" s="7">
        <f t="shared" si="102"/>
        <v>684.21697307362831</v>
      </c>
      <c r="Z291" s="7">
        <f t="shared" si="103"/>
        <v>0</v>
      </c>
      <c r="AA291" s="7">
        <f t="shared" si="104"/>
        <v>261396.28325775568</v>
      </c>
      <c r="AC291" s="7">
        <f t="shared" si="105"/>
        <v>-1.1763135437342556</v>
      </c>
      <c r="AD291" s="7">
        <f t="shared" si="106"/>
        <v>-2.1682375768023054</v>
      </c>
      <c r="AE291" s="7">
        <f t="shared" si="107"/>
        <v>-1208.3910052771005</v>
      </c>
      <c r="AG291" s="7" t="e">
        <f t="shared" si="108"/>
        <v>#NUM!</v>
      </c>
      <c r="AH291" s="7" t="e">
        <f t="shared" si="109"/>
        <v>#NUM!</v>
      </c>
      <c r="AI291" s="7" t="e">
        <f t="shared" si="110"/>
        <v>#NUM!</v>
      </c>
      <c r="AK291" s="7">
        <v>125</v>
      </c>
      <c r="AL291" s="7" t="e">
        <f t="shared" si="111"/>
        <v>#NUM!</v>
      </c>
      <c r="AM291" s="7">
        <f t="shared" si="112"/>
        <v>8432182.4404906631</v>
      </c>
      <c r="AO291" s="7">
        <f t="shared" si="113"/>
        <v>8432182.4404906631</v>
      </c>
      <c r="AP291" s="7">
        <f t="shared" si="115"/>
        <v>6298840283.046525</v>
      </c>
      <c r="AQ291" s="7">
        <f t="shared" si="116"/>
        <v>3.7831781442476247E-4</v>
      </c>
      <c r="AR291" s="15">
        <f>'FAE(a_mean)'!AQ291</f>
        <v>6.1200664605750622E-4</v>
      </c>
      <c r="AT291" s="7">
        <f t="shared" si="114"/>
        <v>6.1626701001570635E-4</v>
      </c>
      <c r="AX291" s="21"/>
    </row>
    <row r="292" spans="1:50">
      <c r="A292" s="7" t="s">
        <v>349</v>
      </c>
      <c r="B292" s="8" t="s">
        <v>222</v>
      </c>
      <c r="C292" s="8" t="s">
        <v>218</v>
      </c>
      <c r="D292" s="8">
        <v>12</v>
      </c>
      <c r="F292" s="8">
        <v>1720000.0000000002</v>
      </c>
      <c r="G292" s="8">
        <v>3440000</v>
      </c>
      <c r="H292" s="8">
        <v>4840000</v>
      </c>
      <c r="J292" s="1">
        <v>469.00000000000006</v>
      </c>
      <c r="K292" s="1">
        <v>747</v>
      </c>
      <c r="L292" s="19">
        <v>595</v>
      </c>
      <c r="N292" s="7">
        <f t="shared" si="94"/>
        <v>0.50000000000000011</v>
      </c>
      <c r="P292" s="7">
        <f t="shared" si="95"/>
        <v>0.78823529411764715</v>
      </c>
      <c r="Q292" s="7">
        <f t="shared" si="96"/>
        <v>0.70845063907083883</v>
      </c>
      <c r="S292" s="12">
        <f t="shared" si="97"/>
        <v>1241.5318255628206</v>
      </c>
      <c r="T292" s="12">
        <f t="shared" si="98"/>
        <v>1046.681136389629</v>
      </c>
      <c r="U292" s="7">
        <f t="shared" si="99"/>
        <v>501.41649628167215</v>
      </c>
      <c r="V292" s="7">
        <f t="shared" si="100"/>
        <v>1786.7964656707775</v>
      </c>
      <c r="W292" s="7">
        <f t="shared" si="101"/>
        <v>413.84394185427351</v>
      </c>
      <c r="X292" s="7">
        <f t="shared" si="102"/>
        <v>740.11532928114843</v>
      </c>
      <c r="Z292" s="7">
        <f t="shared" si="103"/>
        <v>0</v>
      </c>
      <c r="AA292" s="7">
        <f t="shared" si="104"/>
        <v>261396.28325775568</v>
      </c>
      <c r="AC292" s="7">
        <f t="shared" si="105"/>
        <v>-1.2260011989573805</v>
      </c>
      <c r="AD292" s="7">
        <f t="shared" si="106"/>
        <v>-2.7181529439171213</v>
      </c>
      <c r="AE292" s="7">
        <f t="shared" si="107"/>
        <v>-1362.9267254966355</v>
      </c>
      <c r="AG292" s="7" t="e">
        <f t="shared" si="108"/>
        <v>#NUM!</v>
      </c>
      <c r="AH292" s="7" t="e">
        <f t="shared" si="109"/>
        <v>#NUM!</v>
      </c>
      <c r="AI292" s="7" t="e">
        <f t="shared" si="110"/>
        <v>#NUM!</v>
      </c>
      <c r="AK292" s="7">
        <v>126</v>
      </c>
      <c r="AL292" s="7" t="e">
        <f t="shared" si="111"/>
        <v>#NUM!</v>
      </c>
      <c r="AM292" s="7">
        <f t="shared" si="112"/>
        <v>9235440.5559492093</v>
      </c>
      <c r="AO292" s="7">
        <f t="shared" si="113"/>
        <v>9235440.5559492093</v>
      </c>
      <c r="AP292" s="7">
        <f t="shared" si="115"/>
        <v>6898874095.2940598</v>
      </c>
      <c r="AQ292" s="7">
        <f t="shared" si="116"/>
        <v>4.1435674702659884E-4</v>
      </c>
      <c r="AR292" s="15">
        <f>'FAE(a_mean)'!AQ292</f>
        <v>6.1200664605750622E-4</v>
      </c>
      <c r="AT292" s="7">
        <f t="shared" si="114"/>
        <v>6.1626701001570635E-4</v>
      </c>
      <c r="AX292" s="21"/>
    </row>
    <row r="293" spans="1:50">
      <c r="A293" s="7" t="s">
        <v>350</v>
      </c>
      <c r="B293" s="8" t="s">
        <v>222</v>
      </c>
      <c r="C293" s="8" t="s">
        <v>218</v>
      </c>
      <c r="D293" s="8">
        <v>13</v>
      </c>
      <c r="F293" s="8">
        <v>2009999.9999999998</v>
      </c>
      <c r="G293" s="8">
        <v>3440000</v>
      </c>
      <c r="H293" s="8">
        <v>4840000</v>
      </c>
      <c r="J293" s="1">
        <v>497</v>
      </c>
      <c r="K293" s="1">
        <v>747</v>
      </c>
      <c r="L293" s="19">
        <v>595</v>
      </c>
      <c r="N293" s="7">
        <f t="shared" si="94"/>
        <v>0.58430232558139528</v>
      </c>
      <c r="P293" s="7">
        <f t="shared" si="95"/>
        <v>0.83529411764705885</v>
      </c>
      <c r="Q293" s="7">
        <f t="shared" si="96"/>
        <v>0.76473886718330353</v>
      </c>
      <c r="S293" s="12">
        <f t="shared" si="97"/>
        <v>1241.5318255628206</v>
      </c>
      <c r="T293" s="12">
        <f t="shared" si="98"/>
        <v>1046.681136389629</v>
      </c>
      <c r="U293" s="7">
        <f t="shared" si="99"/>
        <v>441.45221168990622</v>
      </c>
      <c r="V293" s="7">
        <f t="shared" si="100"/>
        <v>1846.7607502625433</v>
      </c>
      <c r="W293" s="7">
        <f t="shared" si="101"/>
        <v>413.84394185427351</v>
      </c>
      <c r="X293" s="7">
        <f t="shared" si="102"/>
        <v>800.07961387291436</v>
      </c>
      <c r="Z293" s="7">
        <f t="shared" si="103"/>
        <v>0</v>
      </c>
      <c r="AA293" s="7">
        <f t="shared" si="104"/>
        <v>261396.28325775568</v>
      </c>
      <c r="AC293" s="7">
        <f t="shared" si="105"/>
        <v>-1.2759589627565828</v>
      </c>
      <c r="AD293" s="7">
        <f t="shared" si="106"/>
        <v>-3.4628958858401608</v>
      </c>
      <c r="AE293" s="7">
        <f t="shared" si="107"/>
        <v>-1528.703047656016</v>
      </c>
      <c r="AG293" s="7" t="e">
        <f t="shared" si="108"/>
        <v>#NUM!</v>
      </c>
      <c r="AH293" s="7" t="e">
        <f t="shared" si="109"/>
        <v>#NUM!</v>
      </c>
      <c r="AI293" s="7" t="e">
        <f t="shared" si="110"/>
        <v>#NUM!</v>
      </c>
      <c r="AK293" s="7">
        <v>127</v>
      </c>
      <c r="AL293" s="7" t="e">
        <f t="shared" si="111"/>
        <v>#NUM!</v>
      </c>
      <c r="AM293" s="7">
        <f t="shared" si="112"/>
        <v>10097125.970403697</v>
      </c>
      <c r="AO293" s="7">
        <f t="shared" si="113"/>
        <v>10097125.970403697</v>
      </c>
      <c r="AP293" s="7">
        <f t="shared" si="115"/>
        <v>7542553099.8915615</v>
      </c>
      <c r="AQ293" s="7">
        <f t="shared" si="116"/>
        <v>4.5301707547878398E-4</v>
      </c>
      <c r="AR293" s="15">
        <f>'FAE(a_mean)'!AQ293</f>
        <v>6.1200664605750622E-4</v>
      </c>
      <c r="AT293" s="7">
        <f t="shared" si="114"/>
        <v>6.1626701001570635E-4</v>
      </c>
      <c r="AX293" s="21"/>
    </row>
    <row r="294" spans="1:50">
      <c r="A294" s="7" t="s">
        <v>351</v>
      </c>
      <c r="B294" s="8" t="s">
        <v>222</v>
      </c>
      <c r="C294" s="8" t="s">
        <v>218</v>
      </c>
      <c r="D294" s="8">
        <v>14</v>
      </c>
      <c r="F294" s="8">
        <v>2360000</v>
      </c>
      <c r="G294" s="8">
        <v>3440000</v>
      </c>
      <c r="H294" s="8">
        <v>4840000</v>
      </c>
      <c r="J294" s="1">
        <v>533</v>
      </c>
      <c r="K294" s="1">
        <v>747</v>
      </c>
      <c r="L294" s="19">
        <v>595</v>
      </c>
      <c r="N294" s="7">
        <f t="shared" si="94"/>
        <v>0.68604651162790697</v>
      </c>
      <c r="P294" s="7">
        <f t="shared" si="95"/>
        <v>0.89579831932773113</v>
      </c>
      <c r="Q294" s="7">
        <f t="shared" si="96"/>
        <v>0.82793786465907393</v>
      </c>
      <c r="S294" s="12">
        <f t="shared" si="97"/>
        <v>1241.5318255628206</v>
      </c>
      <c r="T294" s="12">
        <f t="shared" si="98"/>
        <v>1046.681136389629</v>
      </c>
      <c r="U294" s="7">
        <f t="shared" si="99"/>
        <v>374.58756167505601</v>
      </c>
      <c r="V294" s="7">
        <f t="shared" si="100"/>
        <v>1913.6254002773935</v>
      </c>
      <c r="W294" s="7">
        <f t="shared" si="101"/>
        <v>413.84394185427351</v>
      </c>
      <c r="X294" s="7">
        <f t="shared" si="102"/>
        <v>866.94426388776458</v>
      </c>
      <c r="Z294" s="7">
        <f t="shared" si="103"/>
        <v>0</v>
      </c>
      <c r="AA294" s="7">
        <f t="shared" si="104"/>
        <v>261396.28325775568</v>
      </c>
      <c r="AC294" s="7">
        <f t="shared" si="105"/>
        <v>-1.3279735393074028</v>
      </c>
      <c r="AD294" s="7">
        <f t="shared" si="106"/>
        <v>-4.5745139116307039</v>
      </c>
      <c r="AE294" s="7">
        <f t="shared" si="107"/>
        <v>-1713.5560120063681</v>
      </c>
      <c r="AG294" s="7" t="e">
        <f t="shared" si="108"/>
        <v>#NUM!</v>
      </c>
      <c r="AH294" s="7" t="e">
        <f t="shared" si="109"/>
        <v>#NUM!</v>
      </c>
      <c r="AI294" s="7" t="e">
        <f t="shared" si="110"/>
        <v>#NUM!</v>
      </c>
      <c r="AK294" s="7">
        <v>128</v>
      </c>
      <c r="AL294" s="7" t="e">
        <f t="shared" si="111"/>
        <v>#NUM!</v>
      </c>
      <c r="AM294" s="7">
        <f t="shared" si="112"/>
        <v>11057969.480046974</v>
      </c>
      <c r="AO294" s="7">
        <f t="shared" si="113"/>
        <v>11057969.480046974</v>
      </c>
      <c r="AP294" s="7">
        <f t="shared" si="115"/>
        <v>8260303201.5950899</v>
      </c>
      <c r="AQ294" s="7">
        <f t="shared" si="116"/>
        <v>4.9612622535046425E-4</v>
      </c>
      <c r="AR294" s="15">
        <f>'FAE(a_mean)'!AQ294</f>
        <v>6.1200664605750622E-4</v>
      </c>
      <c r="AT294" s="7">
        <f t="shared" si="114"/>
        <v>6.1626701001570635E-4</v>
      </c>
      <c r="AX294" s="21"/>
    </row>
    <row r="295" spans="1:50">
      <c r="A295" s="7" t="s">
        <v>352</v>
      </c>
      <c r="B295" s="8" t="s">
        <v>222</v>
      </c>
      <c r="C295" s="8" t="s">
        <v>218</v>
      </c>
      <c r="D295" s="8">
        <v>15</v>
      </c>
      <c r="F295" s="8">
        <v>2720000</v>
      </c>
      <c r="G295" s="8">
        <v>3440000</v>
      </c>
      <c r="H295" s="8">
        <v>4840000</v>
      </c>
      <c r="J295" s="1">
        <v>565</v>
      </c>
      <c r="K295" s="1">
        <v>747</v>
      </c>
      <c r="L295" s="19">
        <v>595</v>
      </c>
      <c r="N295" s="7">
        <f t="shared" ref="N295:N358" si="117">F295/G295</f>
        <v>0.79069767441860461</v>
      </c>
      <c r="P295" s="7">
        <f t="shared" ref="P295:P358" si="118">J295/L295</f>
        <v>0.94957983193277307</v>
      </c>
      <c r="Q295" s="7">
        <f t="shared" ref="Q295:Q358" si="119">(J295*((1/G295)^0.5-(N295/H295)^0.5)^2+AQ295)/AT295</f>
        <v>0.88847568314154135</v>
      </c>
      <c r="S295" s="12">
        <f t="shared" ref="S295:S358" si="120">(H295/3.14)^0.5</f>
        <v>1241.5318255628206</v>
      </c>
      <c r="T295" s="12">
        <f t="shared" ref="T295:T358" si="121">(G295/3.14)^0.5</f>
        <v>1046.681136389629</v>
      </c>
      <c r="U295" s="7">
        <f t="shared" ref="U295:U358" si="122">S295-X295</f>
        <v>310.81057931528778</v>
      </c>
      <c r="V295" s="7">
        <f t="shared" ref="V295:V358" si="123">T295+X295</f>
        <v>1977.4023826371617</v>
      </c>
      <c r="W295" s="7">
        <f t="shared" ref="W295:W358" si="124">(1/3)*S295</f>
        <v>413.84394185427351</v>
      </c>
      <c r="X295" s="7">
        <f t="shared" ref="X295:X358" si="125">(F295/3.14)^0.5</f>
        <v>930.7212462475328</v>
      </c>
      <c r="Z295" s="7">
        <f t="shared" ref="Z295:Z358" si="126">MAX(0,SIGN(W295-T295)*((W295-T295)/2)^2)</f>
        <v>0</v>
      </c>
      <c r="AA295" s="7">
        <f t="shared" ref="AA295:AA358" si="127">MAX(0,SIGN(2*S295-T295-W295)*((2*S295-T295-W295)/2)^2)</f>
        <v>261396.28325775568</v>
      </c>
      <c r="AC295" s="7">
        <f t="shared" ref="AC295:AC358" si="128">(U295^2-V295^2-(U295+X295-W295)^2)/(2*(U295+X295-W295)*V295)</f>
        <v>-1.3743084191057355</v>
      </c>
      <c r="AD295" s="7">
        <f t="shared" ref="AD295:AD358" si="129">(U295^2-V295^2+(U295+X295-W295)^2)/(2*(U295+X295-W295)*U295)</f>
        <v>-6.0804650307361285</v>
      </c>
      <c r="AE295" s="7">
        <f t="shared" ref="AE295:AE358" si="130">(U295^2-V295^2+(U295+X295-W295)^2)/(2*(U295+X295-W295))</f>
        <v>-1889.8728587094454</v>
      </c>
      <c r="AG295" s="7" t="e">
        <f t="shared" ref="AG295:AG358" si="131">V295^2*ACOS(AC295)</f>
        <v>#NUM!</v>
      </c>
      <c r="AH295" s="7" t="e">
        <f t="shared" ref="AH295:AH358" si="132">U295^2*ACOS(AD295)</f>
        <v>#NUM!</v>
      </c>
      <c r="AI295" s="7" t="e">
        <f t="shared" ref="AI295:AI358" si="133">(S295-W295)*(U295^2-AE295^2)^0.5</f>
        <v>#NUM!</v>
      </c>
      <c r="AK295" s="7">
        <v>129</v>
      </c>
      <c r="AL295" s="7" t="e">
        <f t="shared" ref="AL295:AL358" si="134">AG295-AH295+AI295</f>
        <v>#NUM!</v>
      </c>
      <c r="AM295" s="7">
        <f t="shared" ref="AM295:AM358" si="135">3.14*(V295^2-U295^2)</f>
        <v>11974443.275264733</v>
      </c>
      <c r="AO295" s="7">
        <f t="shared" ref="AO295:AO358" si="136">IF(X295^2&lt;=Z295,AK295,IF(X295^2&lt;=AA295,AL295,AM295))</f>
        <v>11974443.275264733</v>
      </c>
      <c r="AP295" s="7">
        <f t="shared" si="115"/>
        <v>8944909126.6227551</v>
      </c>
      <c r="AQ295" s="7">
        <f t="shared" si="116"/>
        <v>5.37244686155989E-4</v>
      </c>
      <c r="AR295" s="15">
        <f>'FAE(a_mean)'!AQ295</f>
        <v>6.1200664605750622E-4</v>
      </c>
      <c r="AT295" s="7">
        <f t="shared" ref="AT295:AT358" si="137">L295*((1/G295)^0.5-(1/H295)^0.5)^2+AR295</f>
        <v>6.1626701001570635E-4</v>
      </c>
      <c r="AX295" s="21"/>
    </row>
    <row r="296" spans="1:50">
      <c r="A296" s="7" t="s">
        <v>353</v>
      </c>
      <c r="B296" s="8" t="s">
        <v>222</v>
      </c>
      <c r="C296" s="8" t="s">
        <v>218</v>
      </c>
      <c r="D296" s="8">
        <v>16</v>
      </c>
      <c r="F296" s="8">
        <v>3080000</v>
      </c>
      <c r="G296" s="8">
        <v>3440000</v>
      </c>
      <c r="H296" s="8">
        <v>4840000</v>
      </c>
      <c r="J296" s="1">
        <v>592</v>
      </c>
      <c r="K296" s="1">
        <v>747</v>
      </c>
      <c r="L296" s="19">
        <v>595</v>
      </c>
      <c r="N296" s="7">
        <f t="shared" si="117"/>
        <v>0.89534883720930236</v>
      </c>
      <c r="P296" s="7">
        <f t="shared" si="118"/>
        <v>0.99495798319327733</v>
      </c>
      <c r="Q296" s="7">
        <f t="shared" si="119"/>
        <v>0.94563242409357839</v>
      </c>
      <c r="S296" s="12">
        <f t="shared" si="120"/>
        <v>1241.5318255628206</v>
      </c>
      <c r="T296" s="12">
        <f t="shared" si="121"/>
        <v>1046.681136389629</v>
      </c>
      <c r="U296" s="7">
        <f t="shared" si="122"/>
        <v>251.13204782394052</v>
      </c>
      <c r="V296" s="7">
        <f t="shared" si="123"/>
        <v>2037.080914128509</v>
      </c>
      <c r="W296" s="7">
        <f t="shared" si="124"/>
        <v>413.84394185427351</v>
      </c>
      <c r="X296" s="7">
        <f t="shared" si="125"/>
        <v>990.39977773888006</v>
      </c>
      <c r="Z296" s="7">
        <f t="shared" si="126"/>
        <v>0</v>
      </c>
      <c r="AA296" s="7">
        <f t="shared" si="127"/>
        <v>261396.28325775568</v>
      </c>
      <c r="AC296" s="7">
        <f t="shared" si="128"/>
        <v>-1.4150380851533129</v>
      </c>
      <c r="AD296" s="7">
        <f t="shared" si="129"/>
        <v>-8.1823853631090699</v>
      </c>
      <c r="AE296" s="7">
        <f t="shared" si="130"/>
        <v>-2054.859192322218</v>
      </c>
      <c r="AG296" s="7" t="e">
        <f t="shared" si="131"/>
        <v>#NUM!</v>
      </c>
      <c r="AH296" s="7" t="e">
        <f t="shared" si="132"/>
        <v>#NUM!</v>
      </c>
      <c r="AI296" s="7" t="e">
        <f t="shared" si="133"/>
        <v>#NUM!</v>
      </c>
      <c r="AK296" s="7">
        <v>130</v>
      </c>
      <c r="AL296" s="7" t="e">
        <f t="shared" si="134"/>
        <v>#NUM!</v>
      </c>
      <c r="AM296" s="7">
        <f t="shared" si="135"/>
        <v>12832022.424123922</v>
      </c>
      <c r="AO296" s="7">
        <f t="shared" si="136"/>
        <v>12832022.424123922</v>
      </c>
      <c r="AP296" s="7">
        <f t="shared" si="115"/>
        <v>9585520750.82057</v>
      </c>
      <c r="AQ296" s="7">
        <f t="shared" si="116"/>
        <v>5.7572078313116056E-4</v>
      </c>
      <c r="AR296" s="15">
        <f>'FAE(a_mean)'!AQ296</f>
        <v>6.1200664605750622E-4</v>
      </c>
      <c r="AT296" s="7">
        <f t="shared" si="137"/>
        <v>6.1626701001570635E-4</v>
      </c>
      <c r="AX296" s="21"/>
    </row>
    <row r="297" spans="1:50">
      <c r="A297" s="7" t="s">
        <v>354</v>
      </c>
      <c r="B297" s="8" t="s">
        <v>222</v>
      </c>
      <c r="C297" s="8" t="s">
        <v>218</v>
      </c>
      <c r="D297" s="8">
        <v>17</v>
      </c>
      <c r="F297" s="8">
        <v>3470000</v>
      </c>
      <c r="G297" s="8">
        <v>3440000</v>
      </c>
      <c r="H297" s="8">
        <v>4840000</v>
      </c>
      <c r="J297" s="1">
        <v>628</v>
      </c>
      <c r="K297" s="1">
        <v>747</v>
      </c>
      <c r="L297" s="19">
        <v>595</v>
      </c>
      <c r="N297" s="7">
        <f t="shared" si="117"/>
        <v>1.0087209302325582</v>
      </c>
      <c r="P297" s="7">
        <f t="shared" si="118"/>
        <v>1.0554621848739496</v>
      </c>
      <c r="Q297" s="7">
        <f t="shared" si="119"/>
        <v>1.0048107202521575</v>
      </c>
      <c r="S297" s="12">
        <f t="shared" si="120"/>
        <v>1241.5318255628206</v>
      </c>
      <c r="T297" s="12">
        <f t="shared" si="121"/>
        <v>1046.681136389629</v>
      </c>
      <c r="U297" s="7">
        <f t="shared" si="122"/>
        <v>190.29658005338956</v>
      </c>
      <c r="V297" s="7">
        <f t="shared" si="123"/>
        <v>2097.9163818990601</v>
      </c>
      <c r="W297" s="7">
        <f t="shared" si="124"/>
        <v>413.84394185427351</v>
      </c>
      <c r="X297" s="7">
        <f t="shared" si="125"/>
        <v>1051.235245509431</v>
      </c>
      <c r="Z297" s="7">
        <f t="shared" si="126"/>
        <v>0</v>
      </c>
      <c r="AA297" s="7">
        <f t="shared" si="127"/>
        <v>261396.28325775568</v>
      </c>
      <c r="AC297" s="7">
        <f t="shared" si="128"/>
        <v>-1.4541722844082963</v>
      </c>
      <c r="AD297" s="7">
        <f t="shared" si="129"/>
        <v>-11.681996456433952</v>
      </c>
      <c r="AE297" s="7">
        <f t="shared" si="130"/>
        <v>-2223.0439738551968</v>
      </c>
      <c r="AG297" s="7" t="e">
        <f t="shared" si="131"/>
        <v>#NUM!</v>
      </c>
      <c r="AH297" s="7" t="e">
        <f t="shared" si="132"/>
        <v>#NUM!</v>
      </c>
      <c r="AI297" s="7" t="e">
        <f t="shared" si="133"/>
        <v>#NUM!</v>
      </c>
      <c r="AK297" s="7">
        <v>131</v>
      </c>
      <c r="AL297" s="7" t="e">
        <f t="shared" si="134"/>
        <v>#NUM!</v>
      </c>
      <c r="AM297" s="7">
        <f t="shared" si="135"/>
        <v>13706226.72116974</v>
      </c>
      <c r="AO297" s="7">
        <f t="shared" si="136"/>
        <v>13706226.72116974</v>
      </c>
      <c r="AP297" s="7">
        <f t="shared" si="115"/>
        <v>10238551360.713797</v>
      </c>
      <c r="AQ297" s="7">
        <f t="shared" si="116"/>
        <v>6.1494278305267375E-4</v>
      </c>
      <c r="AR297" s="15">
        <f>'FAE(a_mean)'!AQ297</f>
        <v>6.1200664605750622E-4</v>
      </c>
      <c r="AT297" s="7">
        <f t="shared" si="137"/>
        <v>6.1626701001570635E-4</v>
      </c>
      <c r="AX297" s="21"/>
    </row>
    <row r="298" spans="1:50">
      <c r="A298" s="7" t="s">
        <v>355</v>
      </c>
      <c r="B298" s="8" t="s">
        <v>222</v>
      </c>
      <c r="C298" s="8" t="s">
        <v>218</v>
      </c>
      <c r="D298" s="8">
        <v>18</v>
      </c>
      <c r="F298" s="8">
        <v>3880000</v>
      </c>
      <c r="G298" s="8">
        <v>3440000</v>
      </c>
      <c r="H298" s="8">
        <v>4840000</v>
      </c>
      <c r="J298" s="1">
        <v>665</v>
      </c>
      <c r="K298" s="1">
        <v>747</v>
      </c>
      <c r="L298" s="19">
        <v>595</v>
      </c>
      <c r="N298" s="7">
        <f t="shared" si="117"/>
        <v>1.1279069767441861</v>
      </c>
      <c r="P298" s="7">
        <f t="shared" si="118"/>
        <v>1.1176470588235294</v>
      </c>
      <c r="Q298" s="7">
        <f t="shared" si="119"/>
        <v>1.0644452683254741</v>
      </c>
      <c r="S298" s="12">
        <f t="shared" si="120"/>
        <v>1241.5318255628206</v>
      </c>
      <c r="T298" s="12">
        <f t="shared" si="121"/>
        <v>1046.681136389629</v>
      </c>
      <c r="U298" s="7">
        <f t="shared" si="122"/>
        <v>129.92542498349803</v>
      </c>
      <c r="V298" s="7">
        <f t="shared" si="123"/>
        <v>2158.2875369689518</v>
      </c>
      <c r="W298" s="7">
        <f t="shared" si="124"/>
        <v>413.84394185427351</v>
      </c>
      <c r="X298" s="7">
        <f t="shared" si="125"/>
        <v>1111.6064005793226</v>
      </c>
      <c r="Z298" s="7">
        <f t="shared" si="126"/>
        <v>0</v>
      </c>
      <c r="AA298" s="7">
        <f t="shared" si="127"/>
        <v>261396.28325775568</v>
      </c>
      <c r="AC298" s="7">
        <f t="shared" si="128"/>
        <v>-1.4908268487683747</v>
      </c>
      <c r="AD298" s="7">
        <f t="shared" si="129"/>
        <v>-18.394745478573437</v>
      </c>
      <c r="AE298" s="7">
        <f t="shared" si="130"/>
        <v>-2389.9451237669327</v>
      </c>
      <c r="AG298" s="7" t="e">
        <f t="shared" si="131"/>
        <v>#NUM!</v>
      </c>
      <c r="AH298" s="7" t="e">
        <f t="shared" si="132"/>
        <v>#NUM!</v>
      </c>
      <c r="AI298" s="7" t="e">
        <f t="shared" si="133"/>
        <v>#NUM!</v>
      </c>
      <c r="AK298" s="7">
        <v>132</v>
      </c>
      <c r="AL298" s="7" t="e">
        <f t="shared" si="134"/>
        <v>#NUM!</v>
      </c>
      <c r="AM298" s="7">
        <f t="shared" si="135"/>
        <v>14573758.855200058</v>
      </c>
      <c r="AO298" s="7">
        <f t="shared" si="136"/>
        <v>14573758.855200058</v>
      </c>
      <c r="AP298" s="7">
        <f t="shared" si="115"/>
        <v>10886597864.834444</v>
      </c>
      <c r="AQ298" s="7">
        <f t="shared" si="116"/>
        <v>6.5386543009047929E-4</v>
      </c>
      <c r="AR298" s="15">
        <f>'FAE(a_mean)'!AQ298</f>
        <v>6.1200664605750622E-4</v>
      </c>
      <c r="AT298" s="7">
        <f t="shared" si="137"/>
        <v>6.1626701001570635E-4</v>
      </c>
      <c r="AX298" s="21"/>
    </row>
    <row r="299" spans="1:50">
      <c r="A299" s="7" t="s">
        <v>356</v>
      </c>
      <c r="B299" s="8" t="s">
        <v>222</v>
      </c>
      <c r="C299" s="8" t="s">
        <v>218</v>
      </c>
      <c r="D299" s="8">
        <v>19</v>
      </c>
      <c r="F299" s="8">
        <v>4330000</v>
      </c>
      <c r="G299" s="8">
        <v>3440000</v>
      </c>
      <c r="H299" s="8">
        <v>4840000</v>
      </c>
      <c r="J299" s="1">
        <v>697</v>
      </c>
      <c r="K299" s="1">
        <v>747</v>
      </c>
      <c r="L299" s="19">
        <v>595</v>
      </c>
      <c r="N299" s="7">
        <f t="shared" si="117"/>
        <v>1.2587209302325582</v>
      </c>
      <c r="P299" s="7">
        <f t="shared" si="118"/>
        <v>1.1714285714285715</v>
      </c>
      <c r="Q299" s="7">
        <f t="shared" si="119"/>
        <v>1.1275626835063493</v>
      </c>
      <c r="S299" s="12">
        <f t="shared" si="120"/>
        <v>1241.5318255628206</v>
      </c>
      <c r="T299" s="12">
        <f t="shared" si="121"/>
        <v>1046.681136389629</v>
      </c>
      <c r="U299" s="7">
        <f t="shared" si="122"/>
        <v>67.23165451636055</v>
      </c>
      <c r="V299" s="7">
        <f t="shared" si="123"/>
        <v>2220.9813074360891</v>
      </c>
      <c r="W299" s="7">
        <f t="shared" si="124"/>
        <v>413.84394185427351</v>
      </c>
      <c r="X299" s="7">
        <f t="shared" si="125"/>
        <v>1174.30017104646</v>
      </c>
      <c r="Z299" s="7">
        <f t="shared" si="126"/>
        <v>0</v>
      </c>
      <c r="AA299" s="7">
        <f t="shared" si="127"/>
        <v>261396.28325775568</v>
      </c>
      <c r="AC299" s="7">
        <f t="shared" si="128"/>
        <v>-1.5267824236924814</v>
      </c>
      <c r="AD299" s="7">
        <f t="shared" si="129"/>
        <v>-38.125900043269958</v>
      </c>
      <c r="AE299" s="7">
        <f t="shared" si="130"/>
        <v>-2563.2673398344214</v>
      </c>
      <c r="AG299" s="7" t="e">
        <f t="shared" si="131"/>
        <v>#NUM!</v>
      </c>
      <c r="AH299" s="7" t="e">
        <f t="shared" si="132"/>
        <v>#NUM!</v>
      </c>
      <c r="AI299" s="7" t="e">
        <f t="shared" si="133"/>
        <v>#NUM!</v>
      </c>
      <c r="AK299" s="7">
        <v>133</v>
      </c>
      <c r="AL299" s="7" t="e">
        <f t="shared" si="134"/>
        <v>#NUM!</v>
      </c>
      <c r="AM299" s="7">
        <f t="shared" si="135"/>
        <v>15474666.920000149</v>
      </c>
      <c r="AO299" s="7">
        <f t="shared" si="136"/>
        <v>15474666.920000149</v>
      </c>
      <c r="AP299" s="7">
        <f t="shared" si="115"/>
        <v>11559576189.24011</v>
      </c>
      <c r="AQ299" s="7">
        <f t="shared" si="116"/>
        <v>6.9428551972660669E-4</v>
      </c>
      <c r="AR299" s="15">
        <f>'FAE(a_mean)'!AQ299</f>
        <v>6.1200664605750622E-4</v>
      </c>
      <c r="AT299" s="7">
        <f t="shared" si="137"/>
        <v>6.1626701001570635E-4</v>
      </c>
      <c r="AX299" s="21"/>
    </row>
    <row r="300" spans="1:50">
      <c r="A300" s="7" t="s">
        <v>357</v>
      </c>
      <c r="B300" s="8" t="s">
        <v>222</v>
      </c>
      <c r="C300" s="8" t="s">
        <v>218</v>
      </c>
      <c r="D300" s="8">
        <v>20</v>
      </c>
      <c r="F300" s="8">
        <v>4840000</v>
      </c>
      <c r="G300" s="8">
        <v>3440000</v>
      </c>
      <c r="H300" s="8">
        <v>4840000</v>
      </c>
      <c r="J300" s="1">
        <v>747</v>
      </c>
      <c r="K300" s="1">
        <v>747</v>
      </c>
      <c r="L300" s="19">
        <v>595</v>
      </c>
      <c r="N300" s="7">
        <f t="shared" si="117"/>
        <v>1.4069767441860466</v>
      </c>
      <c r="P300" s="7">
        <f t="shared" si="118"/>
        <v>1.2554621848739496</v>
      </c>
      <c r="Q300" s="7">
        <f t="shared" si="119"/>
        <v>1.1969345652133618</v>
      </c>
      <c r="S300" s="12">
        <f t="shared" si="120"/>
        <v>1241.5318255628206</v>
      </c>
      <c r="T300" s="12">
        <f t="shared" si="121"/>
        <v>1046.681136389629</v>
      </c>
      <c r="U300" s="7">
        <f t="shared" si="122"/>
        <v>0</v>
      </c>
      <c r="V300" s="7">
        <f t="shared" si="123"/>
        <v>2288.2129619524494</v>
      </c>
      <c r="W300" s="7">
        <f t="shared" si="124"/>
        <v>413.84394185427351</v>
      </c>
      <c r="X300" s="7">
        <f t="shared" si="125"/>
        <v>1241.5318255628206</v>
      </c>
      <c r="Z300" s="7">
        <f t="shared" si="126"/>
        <v>0</v>
      </c>
      <c r="AA300" s="7">
        <f t="shared" si="127"/>
        <v>261396.28325775568</v>
      </c>
      <c r="AC300" s="7">
        <f t="shared" si="128"/>
        <v>-1.5631511849050268</v>
      </c>
      <c r="AD300" s="7" t="e">
        <f t="shared" si="129"/>
        <v>#DIV/0!</v>
      </c>
      <c r="AE300" s="7">
        <f t="shared" si="130"/>
        <v>-2749.1349190824658</v>
      </c>
      <c r="AG300" s="7" t="e">
        <f t="shared" si="131"/>
        <v>#NUM!</v>
      </c>
      <c r="AH300" s="7" t="e">
        <f t="shared" si="132"/>
        <v>#DIV/0!</v>
      </c>
      <c r="AI300" s="7" t="e">
        <f t="shared" si="133"/>
        <v>#NUM!</v>
      </c>
      <c r="AK300" s="7">
        <v>134</v>
      </c>
      <c r="AL300" s="7" t="e">
        <f t="shared" si="134"/>
        <v>#NUM!</v>
      </c>
      <c r="AM300" s="7">
        <f t="shared" si="135"/>
        <v>16440784.276036212</v>
      </c>
      <c r="AO300" s="7">
        <f t="shared" si="136"/>
        <v>16440784.276036212</v>
      </c>
      <c r="AP300" s="7">
        <f t="shared" si="115"/>
        <v>12281265854.199051</v>
      </c>
      <c r="AQ300" s="7">
        <f t="shared" si="116"/>
        <v>7.3763128568848804E-4</v>
      </c>
      <c r="AR300" s="15">
        <f>'FAE(a_mean)'!AQ300</f>
        <v>6.1200664605750622E-4</v>
      </c>
      <c r="AT300" s="7">
        <f t="shared" si="137"/>
        <v>6.1626701001570635E-4</v>
      </c>
      <c r="AX300" s="21"/>
    </row>
    <row r="301" spans="1:50" s="3" customFormat="1">
      <c r="A301" s="3" t="s">
        <v>358</v>
      </c>
      <c r="B301" s="2" t="s">
        <v>222</v>
      </c>
      <c r="C301" s="2" t="s">
        <v>219</v>
      </c>
      <c r="D301" s="2">
        <v>1</v>
      </c>
      <c r="E301" s="5"/>
      <c r="F301" s="2">
        <v>12100</v>
      </c>
      <c r="G301" s="2">
        <v>2360000</v>
      </c>
      <c r="H301" s="2">
        <v>4840000</v>
      </c>
      <c r="I301" s="5"/>
      <c r="J301" s="2">
        <v>133</v>
      </c>
      <c r="K301" s="2">
        <v>471</v>
      </c>
      <c r="L301" s="24">
        <v>364</v>
      </c>
      <c r="M301" s="5"/>
      <c r="N301" s="3">
        <f t="shared" si="117"/>
        <v>5.1271186440677964E-3</v>
      </c>
      <c r="O301" s="5"/>
      <c r="P301" s="3">
        <f t="shared" si="118"/>
        <v>0.36538461538461536</v>
      </c>
      <c r="Q301" s="3">
        <f t="shared" si="119"/>
        <v>0.23446401994767924</v>
      </c>
      <c r="R301" s="5"/>
      <c r="S301" s="22">
        <f t="shared" si="120"/>
        <v>1241.5318255628206</v>
      </c>
      <c r="T301" s="22">
        <f t="shared" si="121"/>
        <v>866.94426388776458</v>
      </c>
      <c r="U301" s="3">
        <f t="shared" si="122"/>
        <v>1179.4552342846796</v>
      </c>
      <c r="V301" s="3">
        <f t="shared" si="123"/>
        <v>929.02085516590557</v>
      </c>
      <c r="W301" s="3">
        <f t="shared" si="124"/>
        <v>413.84394185427351</v>
      </c>
      <c r="X301" s="3">
        <f t="shared" si="125"/>
        <v>62.076591278141031</v>
      </c>
      <c r="Y301" s="5"/>
      <c r="Z301" s="3">
        <f t="shared" si="126"/>
        <v>0</v>
      </c>
      <c r="AA301" s="3">
        <f t="shared" si="127"/>
        <v>361366.56164308538</v>
      </c>
      <c r="AB301" s="5"/>
      <c r="AC301" s="3">
        <f t="shared" si="128"/>
        <v>-0.10210970577233694</v>
      </c>
      <c r="AD301" s="3">
        <f t="shared" si="129"/>
        <v>0.62132569022480855</v>
      </c>
      <c r="AE301" s="3">
        <f t="shared" si="130"/>
        <v>732.82583753119172</v>
      </c>
      <c r="AF301" s="5"/>
      <c r="AG301" s="3">
        <f t="shared" si="131"/>
        <v>1444005.1865408821</v>
      </c>
      <c r="AH301" s="3">
        <f t="shared" si="132"/>
        <v>1252507.9630248642</v>
      </c>
      <c r="AI301" s="3">
        <f t="shared" si="133"/>
        <v>764920.17049648077</v>
      </c>
      <c r="AJ301" s="5"/>
      <c r="AK301" s="3">
        <v>135</v>
      </c>
      <c r="AL301" s="3">
        <f t="shared" si="134"/>
        <v>956417.39401249867</v>
      </c>
      <c r="AM301" s="3">
        <f t="shared" si="135"/>
        <v>-1658029.5870937807</v>
      </c>
      <c r="AN301" s="5"/>
      <c r="AO301" s="3">
        <f t="shared" si="136"/>
        <v>956417.39401249867</v>
      </c>
      <c r="AP301" s="3">
        <f t="shared" si="115"/>
        <v>450472592.57988685</v>
      </c>
      <c r="AQ301" s="3">
        <f t="shared" si="116"/>
        <v>3.9437648180757706E-5</v>
      </c>
      <c r="AR301" s="14">
        <f>'FAE(a_mean)'!AQ301</f>
        <v>3.7108850062829001E-4</v>
      </c>
      <c r="AS301" s="5"/>
      <c r="AT301" s="3">
        <f t="shared" si="137"/>
        <v>3.8512892943858625E-4</v>
      </c>
      <c r="AU301" s="5"/>
      <c r="AX301" s="23"/>
    </row>
    <row r="302" spans="1:50" s="3" customFormat="1">
      <c r="A302" s="3" t="s">
        <v>359</v>
      </c>
      <c r="B302" s="2" t="s">
        <v>222</v>
      </c>
      <c r="C302" s="2" t="s">
        <v>219</v>
      </c>
      <c r="D302" s="2">
        <v>2</v>
      </c>
      <c r="E302" s="5"/>
      <c r="F302" s="2">
        <v>48100.000000000007</v>
      </c>
      <c r="G302" s="2">
        <v>2360000</v>
      </c>
      <c r="H302" s="2">
        <v>4840000</v>
      </c>
      <c r="I302" s="5"/>
      <c r="J302" s="2">
        <v>160</v>
      </c>
      <c r="K302" s="2">
        <v>471</v>
      </c>
      <c r="L302" s="24">
        <v>364</v>
      </c>
      <c r="M302" s="5"/>
      <c r="N302" s="3">
        <f t="shared" si="117"/>
        <v>2.0381355932203395E-2</v>
      </c>
      <c r="O302" s="5"/>
      <c r="P302" s="3">
        <f t="shared" si="118"/>
        <v>0.43956043956043955</v>
      </c>
      <c r="Q302" s="3">
        <f t="shared" si="119"/>
        <v>0.28194436801700717</v>
      </c>
      <c r="R302" s="5"/>
      <c r="S302" s="22">
        <f t="shared" si="120"/>
        <v>1241.5318255628206</v>
      </c>
      <c r="T302" s="22">
        <f t="shared" si="121"/>
        <v>866.94426388776458</v>
      </c>
      <c r="U302" s="3">
        <f t="shared" si="122"/>
        <v>1117.7640133595678</v>
      </c>
      <c r="V302" s="3">
        <f t="shared" si="123"/>
        <v>990.71207609101725</v>
      </c>
      <c r="W302" s="3">
        <f t="shared" si="124"/>
        <v>413.84394185427351</v>
      </c>
      <c r="X302" s="3">
        <f t="shared" si="125"/>
        <v>123.76781220325267</v>
      </c>
      <c r="Y302" s="5"/>
      <c r="Z302" s="3">
        <f t="shared" si="126"/>
        <v>0</v>
      </c>
      <c r="AA302" s="3">
        <f t="shared" si="127"/>
        <v>361366.56164308538</v>
      </c>
      <c r="AB302" s="5"/>
      <c r="AC302" s="3">
        <f t="shared" si="128"/>
        <v>-0.25437869928941781</v>
      </c>
      <c r="AD302" s="3">
        <f t="shared" si="129"/>
        <v>0.51502090561311564</v>
      </c>
      <c r="AE302" s="3">
        <f t="shared" si="130"/>
        <v>575.67183442219527</v>
      </c>
      <c r="AF302" s="5"/>
      <c r="AG302" s="3">
        <f t="shared" si="131"/>
        <v>1794202.5569688829</v>
      </c>
      <c r="AH302" s="3">
        <f t="shared" si="132"/>
        <v>1286583.7845654308</v>
      </c>
      <c r="AI302" s="3">
        <f t="shared" si="133"/>
        <v>793026.21314424509</v>
      </c>
      <c r="AJ302" s="5"/>
      <c r="AK302" s="3">
        <v>136</v>
      </c>
      <c r="AL302" s="3">
        <f t="shared" si="134"/>
        <v>1300644.9855476972</v>
      </c>
      <c r="AM302" s="3">
        <f t="shared" si="135"/>
        <v>-841161.95160621963</v>
      </c>
      <c r="AN302" s="5"/>
      <c r="AO302" s="3">
        <f t="shared" si="136"/>
        <v>1300644.9855476972</v>
      </c>
      <c r="AP302" s="3">
        <f t="shared" si="115"/>
        <v>612603788.19296539</v>
      </c>
      <c r="AQ302" s="3">
        <f t="shared" si="116"/>
        <v>5.3631792634907324E-5</v>
      </c>
      <c r="AR302" s="14">
        <f>'FAE(a_mean)'!AQ302</f>
        <v>3.7108850062829001E-4</v>
      </c>
      <c r="AS302" s="5"/>
      <c r="AT302" s="3">
        <f t="shared" si="137"/>
        <v>3.8512892943858625E-4</v>
      </c>
      <c r="AU302" s="5"/>
      <c r="AX302" s="23"/>
    </row>
    <row r="303" spans="1:50" s="3" customFormat="1">
      <c r="A303" s="3" t="s">
        <v>360</v>
      </c>
      <c r="B303" s="2" t="s">
        <v>222</v>
      </c>
      <c r="C303" s="2" t="s">
        <v>219</v>
      </c>
      <c r="D303" s="2">
        <v>3</v>
      </c>
      <c r="E303" s="5"/>
      <c r="F303" s="2">
        <v>108000</v>
      </c>
      <c r="G303" s="2">
        <v>2360000</v>
      </c>
      <c r="H303" s="2">
        <v>4840000</v>
      </c>
      <c r="I303" s="5"/>
      <c r="J303" s="2">
        <v>178</v>
      </c>
      <c r="K303" s="2">
        <v>471</v>
      </c>
      <c r="L303" s="24">
        <v>364</v>
      </c>
      <c r="M303" s="5"/>
      <c r="N303" s="3">
        <f t="shared" si="117"/>
        <v>4.576271186440678E-2</v>
      </c>
      <c r="O303" s="5"/>
      <c r="P303" s="3">
        <f t="shared" si="118"/>
        <v>0.48901098901098899</v>
      </c>
      <c r="Q303" s="3">
        <f t="shared" si="119"/>
        <v>0.32233532101048695</v>
      </c>
      <c r="R303" s="5"/>
      <c r="S303" s="22">
        <f t="shared" si="120"/>
        <v>1241.5318255628206</v>
      </c>
      <c r="T303" s="22">
        <f t="shared" si="121"/>
        <v>866.94426388776458</v>
      </c>
      <c r="U303" s="3">
        <f t="shared" si="122"/>
        <v>1056.0731928206408</v>
      </c>
      <c r="V303" s="3">
        <f t="shared" si="123"/>
        <v>1052.4028966299443</v>
      </c>
      <c r="W303" s="3">
        <f t="shared" si="124"/>
        <v>413.84394185427351</v>
      </c>
      <c r="X303" s="3">
        <f t="shared" si="125"/>
        <v>185.45863274217979</v>
      </c>
      <c r="Y303" s="5"/>
      <c r="Z303" s="3">
        <f t="shared" si="126"/>
        <v>0</v>
      </c>
      <c r="AA303" s="3">
        <f t="shared" si="127"/>
        <v>361366.56164308538</v>
      </c>
      <c r="AB303" s="5"/>
      <c r="AC303" s="3">
        <f t="shared" si="128"/>
        <v>-0.38879504584246655</v>
      </c>
      <c r="AD303" s="3">
        <f t="shared" si="129"/>
        <v>0.3962972018546852</v>
      </c>
      <c r="AE303" s="3">
        <f t="shared" si="130"/>
        <v>418.51885126856337</v>
      </c>
      <c r="AF303" s="5"/>
      <c r="AG303" s="3">
        <f t="shared" si="131"/>
        <v>2182009.740550132</v>
      </c>
      <c r="AH303" s="3">
        <f t="shared" si="132"/>
        <v>1297435.4088054777</v>
      </c>
      <c r="AI303" s="3">
        <f t="shared" si="133"/>
        <v>802529.75720104785</v>
      </c>
      <c r="AJ303" s="5"/>
      <c r="AK303" s="3">
        <v>137</v>
      </c>
      <c r="AL303" s="3">
        <f t="shared" si="134"/>
        <v>1687104.0889457022</v>
      </c>
      <c r="AM303" s="3">
        <f t="shared" si="135"/>
        <v>-24299.617724155909</v>
      </c>
      <c r="AN303" s="5"/>
      <c r="AO303" s="3">
        <f t="shared" si="136"/>
        <v>1687104.0889457022</v>
      </c>
      <c r="AP303" s="3">
        <f t="shared" si="115"/>
        <v>794626025.8934257</v>
      </c>
      <c r="AQ303" s="3">
        <f t="shared" si="116"/>
        <v>6.9567343631235615E-5</v>
      </c>
      <c r="AR303" s="14">
        <f>'FAE(a_mean)'!AQ303</f>
        <v>3.7108850062829001E-4</v>
      </c>
      <c r="AS303" s="5"/>
      <c r="AT303" s="3">
        <f t="shared" si="137"/>
        <v>3.8512892943858625E-4</v>
      </c>
      <c r="AU303" s="5"/>
      <c r="AX303" s="23"/>
    </row>
    <row r="304" spans="1:50" s="3" customFormat="1">
      <c r="A304" s="3" t="s">
        <v>361</v>
      </c>
      <c r="B304" s="2" t="s">
        <v>222</v>
      </c>
      <c r="C304" s="2" t="s">
        <v>219</v>
      </c>
      <c r="D304" s="2">
        <v>4</v>
      </c>
      <c r="E304" s="5"/>
      <c r="F304" s="2">
        <v>191000</v>
      </c>
      <c r="G304" s="2">
        <v>2360000</v>
      </c>
      <c r="H304" s="2">
        <v>4840000</v>
      </c>
      <c r="I304" s="5"/>
      <c r="J304" s="2">
        <v>196</v>
      </c>
      <c r="K304" s="2">
        <v>471</v>
      </c>
      <c r="L304" s="24">
        <v>364</v>
      </c>
      <c r="M304" s="5"/>
      <c r="N304" s="3">
        <f t="shared" si="117"/>
        <v>8.0932203389830509E-2</v>
      </c>
      <c r="O304" s="5"/>
      <c r="P304" s="3">
        <f t="shared" si="118"/>
        <v>0.53846153846153844</v>
      </c>
      <c r="Q304" s="3">
        <f t="shared" si="119"/>
        <v>0.36456879348942811</v>
      </c>
      <c r="R304" s="5"/>
      <c r="S304" s="22">
        <f t="shared" si="120"/>
        <v>1241.5318255628206</v>
      </c>
      <c r="T304" s="22">
        <f t="shared" si="121"/>
        <v>866.94426388776458</v>
      </c>
      <c r="U304" s="3">
        <f t="shared" si="122"/>
        <v>994.89844283106834</v>
      </c>
      <c r="V304" s="3">
        <f t="shared" si="123"/>
        <v>1113.5776466195168</v>
      </c>
      <c r="W304" s="3">
        <f t="shared" si="124"/>
        <v>413.84394185427351</v>
      </c>
      <c r="X304" s="3">
        <f t="shared" si="125"/>
        <v>246.63338273175228</v>
      </c>
      <c r="Y304" s="5"/>
      <c r="Z304" s="3">
        <f t="shared" si="126"/>
        <v>0</v>
      </c>
      <c r="AA304" s="3">
        <f t="shared" si="127"/>
        <v>361366.56164308538</v>
      </c>
      <c r="AB304" s="5"/>
      <c r="AC304" s="3">
        <f t="shared" si="128"/>
        <v>-0.50738030189729311</v>
      </c>
      <c r="AD304" s="3">
        <f t="shared" si="129"/>
        <v>0.26402747242540631</v>
      </c>
      <c r="AE304" s="3">
        <f t="shared" si="130"/>
        <v>262.68052118065958</v>
      </c>
      <c r="AF304" s="5"/>
      <c r="AG304" s="3">
        <f t="shared" si="131"/>
        <v>2607759.539261851</v>
      </c>
      <c r="AH304" s="3">
        <f t="shared" si="132"/>
        <v>1290333.9898651445</v>
      </c>
      <c r="AI304" s="3">
        <f t="shared" si="133"/>
        <v>794244.84913307789</v>
      </c>
      <c r="AJ304" s="5"/>
      <c r="AK304" s="3">
        <v>138</v>
      </c>
      <c r="AL304" s="3">
        <f t="shared" si="134"/>
        <v>2111670.3985297843</v>
      </c>
      <c r="AM304" s="3">
        <f t="shared" si="135"/>
        <v>785729.30739934731</v>
      </c>
      <c r="AN304" s="5"/>
      <c r="AO304" s="3">
        <f t="shared" si="136"/>
        <v>2111670.3985297843</v>
      </c>
      <c r="AP304" s="3">
        <f t="shared" si="115"/>
        <v>994596757.70752835</v>
      </c>
      <c r="AQ304" s="3">
        <f t="shared" si="116"/>
        <v>8.7074236387057742E-5</v>
      </c>
      <c r="AR304" s="14">
        <f>'FAE(a_mean)'!AQ304</f>
        <v>3.7108850062829001E-4</v>
      </c>
      <c r="AS304" s="5"/>
      <c r="AT304" s="3">
        <f t="shared" si="137"/>
        <v>3.8512892943858625E-4</v>
      </c>
      <c r="AU304" s="5"/>
      <c r="AX304" s="23"/>
    </row>
    <row r="305" spans="1:50" s="3" customFormat="1">
      <c r="A305" s="3" t="s">
        <v>362</v>
      </c>
      <c r="B305" s="2" t="s">
        <v>222</v>
      </c>
      <c r="C305" s="2" t="s">
        <v>219</v>
      </c>
      <c r="D305" s="2">
        <v>5</v>
      </c>
      <c r="E305" s="5"/>
      <c r="F305" s="2">
        <v>300000</v>
      </c>
      <c r="G305" s="2">
        <v>2360000</v>
      </c>
      <c r="H305" s="2">
        <v>4840000</v>
      </c>
      <c r="I305" s="5"/>
      <c r="J305" s="2">
        <v>223</v>
      </c>
      <c r="K305" s="2">
        <v>471</v>
      </c>
      <c r="L305" s="24">
        <v>364</v>
      </c>
      <c r="M305" s="5"/>
      <c r="N305" s="3">
        <f t="shared" si="117"/>
        <v>0.1271186440677966</v>
      </c>
      <c r="O305" s="5"/>
      <c r="P305" s="3">
        <f t="shared" si="118"/>
        <v>0.61263736263736268</v>
      </c>
      <c r="Q305" s="3">
        <f t="shared" si="119"/>
        <v>0.41548087839603448</v>
      </c>
      <c r="R305" s="5"/>
      <c r="S305" s="22">
        <f t="shared" si="120"/>
        <v>1241.5318255628206</v>
      </c>
      <c r="T305" s="22">
        <f t="shared" si="121"/>
        <v>866.94426388776458</v>
      </c>
      <c r="U305" s="3">
        <f t="shared" si="122"/>
        <v>932.43410432585426</v>
      </c>
      <c r="V305" s="3">
        <f t="shared" si="123"/>
        <v>1176.0419851247309</v>
      </c>
      <c r="W305" s="3">
        <f t="shared" si="124"/>
        <v>413.84394185427351</v>
      </c>
      <c r="X305" s="3">
        <f t="shared" si="125"/>
        <v>309.09772123696632</v>
      </c>
      <c r="Y305" s="5"/>
      <c r="Z305" s="3">
        <f t="shared" si="126"/>
        <v>0</v>
      </c>
      <c r="AA305" s="3">
        <f t="shared" si="127"/>
        <v>361366.56164308538</v>
      </c>
      <c r="AB305" s="5"/>
      <c r="AC305" s="3">
        <f t="shared" si="128"/>
        <v>-0.61573552382780317</v>
      </c>
      <c r="AD305" s="3">
        <f t="shared" si="129"/>
        <v>0.1110609913063539</v>
      </c>
      <c r="AE305" s="3">
        <f t="shared" si="130"/>
        <v>103.55705595428158</v>
      </c>
      <c r="AF305" s="5"/>
      <c r="AG305" s="3">
        <f t="shared" si="131"/>
        <v>3089948.6206687167</v>
      </c>
      <c r="AH305" s="3">
        <f t="shared" si="132"/>
        <v>1268942.9816955326</v>
      </c>
      <c r="AI305" s="3">
        <f t="shared" si="133"/>
        <v>766989.9612036749</v>
      </c>
      <c r="AJ305" s="5"/>
      <c r="AK305" s="3">
        <v>139</v>
      </c>
      <c r="AL305" s="3">
        <f t="shared" si="134"/>
        <v>2587995.6001768592</v>
      </c>
      <c r="AM305" s="3">
        <f t="shared" si="135"/>
        <v>1612833.9704597413</v>
      </c>
      <c r="AN305" s="5"/>
      <c r="AO305" s="3">
        <f t="shared" si="136"/>
        <v>2587995.6001768592</v>
      </c>
      <c r="AP305" s="3">
        <f t="shared" si="115"/>
        <v>1218945927.6833007</v>
      </c>
      <c r="AQ305" s="3">
        <f t="shared" si="116"/>
        <v>1.0671539498558102E-4</v>
      </c>
      <c r="AR305" s="14">
        <f>'FAE(a_mean)'!AQ305</f>
        <v>3.7108850062829001E-4</v>
      </c>
      <c r="AS305" s="5"/>
      <c r="AT305" s="3">
        <f t="shared" si="137"/>
        <v>3.8512892943858625E-4</v>
      </c>
      <c r="AU305" s="5"/>
      <c r="AX305" s="23"/>
    </row>
    <row r="306" spans="1:50" s="3" customFormat="1">
      <c r="A306" s="3" t="s">
        <v>363</v>
      </c>
      <c r="B306" s="2" t="s">
        <v>222</v>
      </c>
      <c r="C306" s="2" t="s">
        <v>219</v>
      </c>
      <c r="D306" s="2">
        <v>6</v>
      </c>
      <c r="E306" s="5"/>
      <c r="F306" s="2">
        <v>432000</v>
      </c>
      <c r="G306" s="2">
        <v>2360000</v>
      </c>
      <c r="H306" s="2">
        <v>4840000</v>
      </c>
      <c r="I306" s="5"/>
      <c r="J306" s="2">
        <v>239</v>
      </c>
      <c r="K306" s="2">
        <v>471</v>
      </c>
      <c r="L306" s="24">
        <v>364</v>
      </c>
      <c r="M306" s="5"/>
      <c r="N306" s="3">
        <f t="shared" si="117"/>
        <v>0.18305084745762712</v>
      </c>
      <c r="O306" s="5"/>
      <c r="P306" s="3">
        <f t="shared" si="118"/>
        <v>0.65659340659340659</v>
      </c>
      <c r="Q306" s="3">
        <f t="shared" si="119"/>
        <v>0.46154711540443277</v>
      </c>
      <c r="R306" s="5"/>
      <c r="S306" s="22">
        <f t="shared" si="120"/>
        <v>1241.5318255628206</v>
      </c>
      <c r="T306" s="22">
        <f t="shared" si="121"/>
        <v>866.94426388776458</v>
      </c>
      <c r="U306" s="3">
        <f t="shared" si="122"/>
        <v>870.61456007846095</v>
      </c>
      <c r="V306" s="3">
        <f t="shared" si="123"/>
        <v>1237.8615293721241</v>
      </c>
      <c r="W306" s="3">
        <f t="shared" si="124"/>
        <v>413.84394185427351</v>
      </c>
      <c r="X306" s="3">
        <f t="shared" si="125"/>
        <v>370.91726548435958</v>
      </c>
      <c r="Y306" s="5"/>
      <c r="Z306" s="3">
        <f t="shared" si="126"/>
        <v>0</v>
      </c>
      <c r="AA306" s="3">
        <f t="shared" si="127"/>
        <v>361366.56164308538</v>
      </c>
      <c r="AB306" s="5"/>
      <c r="AC306" s="3">
        <f t="shared" si="128"/>
        <v>-0.71220544826090759</v>
      </c>
      <c r="AD306" s="3">
        <f t="shared" si="129"/>
        <v>-6.1937675034976991E-2</v>
      </c>
      <c r="AE306" s="3">
        <f t="shared" si="130"/>
        <v>-53.923841702859164</v>
      </c>
      <c r="AF306" s="5"/>
      <c r="AG306" s="3">
        <f t="shared" si="131"/>
        <v>3621488.6030071815</v>
      </c>
      <c r="AH306" s="3">
        <f t="shared" si="132"/>
        <v>1237592.990299986</v>
      </c>
      <c r="AI306" s="3">
        <f t="shared" si="133"/>
        <v>719213.59000324388</v>
      </c>
      <c r="AJ306" s="5"/>
      <c r="AK306" s="3">
        <v>140</v>
      </c>
      <c r="AL306" s="3">
        <f t="shared" si="134"/>
        <v>3103109.2027104395</v>
      </c>
      <c r="AM306" s="3">
        <f t="shared" si="135"/>
        <v>2431400.7645516894</v>
      </c>
      <c r="AN306" s="5"/>
      <c r="AO306" s="3">
        <f t="shared" si="136"/>
        <v>3103109.2027104395</v>
      </c>
      <c r="AP306" s="3">
        <f t="shared" si="115"/>
        <v>1461564434.4766171</v>
      </c>
      <c r="AQ306" s="3">
        <f t="shared" si="116"/>
        <v>1.2795598424819802E-4</v>
      </c>
      <c r="AR306" s="14">
        <f>'FAE(a_mean)'!AQ306</f>
        <v>3.7108850062829001E-4</v>
      </c>
      <c r="AS306" s="5"/>
      <c r="AT306" s="3">
        <f t="shared" si="137"/>
        <v>3.8512892943858625E-4</v>
      </c>
      <c r="AU306" s="5"/>
      <c r="AX306" s="23"/>
    </row>
    <row r="307" spans="1:50" s="3" customFormat="1">
      <c r="A307" s="3" t="s">
        <v>364</v>
      </c>
      <c r="B307" s="2" t="s">
        <v>222</v>
      </c>
      <c r="C307" s="2" t="s">
        <v>219</v>
      </c>
      <c r="D307" s="2">
        <v>7</v>
      </c>
      <c r="E307" s="5"/>
      <c r="F307" s="2">
        <v>583000</v>
      </c>
      <c r="G307" s="2">
        <v>2360000</v>
      </c>
      <c r="H307" s="2">
        <v>4840000</v>
      </c>
      <c r="I307" s="5"/>
      <c r="J307" s="2">
        <v>257</v>
      </c>
      <c r="K307" s="2">
        <v>471</v>
      </c>
      <c r="L307" s="24">
        <v>364</v>
      </c>
      <c r="M307" s="5"/>
      <c r="N307" s="3">
        <f t="shared" si="117"/>
        <v>0.24703389830508474</v>
      </c>
      <c r="O307" s="5"/>
      <c r="P307" s="3">
        <f t="shared" si="118"/>
        <v>0.70604395604395609</v>
      </c>
      <c r="Q307" s="3">
        <f t="shared" si="119"/>
        <v>0.51096782520028838</v>
      </c>
      <c r="R307" s="5"/>
      <c r="S307" s="22">
        <f t="shared" si="120"/>
        <v>1241.5318255628206</v>
      </c>
      <c r="T307" s="22">
        <f t="shared" si="121"/>
        <v>866.94426388776458</v>
      </c>
      <c r="U307" s="3">
        <f t="shared" si="122"/>
        <v>810.63881122060923</v>
      </c>
      <c r="V307" s="3">
        <f t="shared" si="123"/>
        <v>1297.8372782299759</v>
      </c>
      <c r="W307" s="3">
        <f t="shared" si="124"/>
        <v>413.84394185427351</v>
      </c>
      <c r="X307" s="3">
        <f t="shared" si="125"/>
        <v>430.89301434221136</v>
      </c>
      <c r="Y307" s="5"/>
      <c r="Z307" s="3">
        <f t="shared" si="126"/>
        <v>0</v>
      </c>
      <c r="AA307" s="3">
        <f t="shared" si="127"/>
        <v>361366.56164308538</v>
      </c>
      <c r="AB307" s="5"/>
      <c r="AC307" s="3">
        <f t="shared" si="128"/>
        <v>-0.79701492832544529</v>
      </c>
      <c r="AD307" s="3">
        <f t="shared" si="129"/>
        <v>-0.25499371448396435</v>
      </c>
      <c r="AE307" s="3">
        <f t="shared" si="130"/>
        <v>-206.70780157800831</v>
      </c>
      <c r="AF307" s="5"/>
      <c r="AG307" s="3">
        <f t="shared" si="131"/>
        <v>4199387.0128148794</v>
      </c>
      <c r="AH307" s="3">
        <f t="shared" si="132"/>
        <v>1201662.2391562588</v>
      </c>
      <c r="AI307" s="3">
        <f t="shared" si="133"/>
        <v>648775.93801626994</v>
      </c>
      <c r="AJ307" s="5"/>
      <c r="AK307" s="3">
        <v>141</v>
      </c>
      <c r="AL307" s="3">
        <f t="shared" si="134"/>
        <v>3646500.7116748905</v>
      </c>
      <c r="AM307" s="3">
        <f t="shared" si="135"/>
        <v>3225553.4401095607</v>
      </c>
      <c r="AN307" s="5"/>
      <c r="AO307" s="3">
        <f t="shared" si="136"/>
        <v>3646500.7116748905</v>
      </c>
      <c r="AP307" s="3">
        <f t="shared" si="115"/>
        <v>1717501835.1988735</v>
      </c>
      <c r="AQ307" s="3">
        <f t="shared" si="116"/>
        <v>1.5036260638735059E-4</v>
      </c>
      <c r="AR307" s="14">
        <f>'FAE(a_mean)'!AQ307</f>
        <v>3.7108850062829001E-4</v>
      </c>
      <c r="AS307" s="5"/>
      <c r="AT307" s="3">
        <f t="shared" si="137"/>
        <v>3.8512892943858625E-4</v>
      </c>
      <c r="AU307" s="5"/>
      <c r="AX307" s="23"/>
    </row>
    <row r="308" spans="1:50" s="3" customFormat="1">
      <c r="A308" s="3" t="s">
        <v>365</v>
      </c>
      <c r="B308" s="2" t="s">
        <v>222</v>
      </c>
      <c r="C308" s="2" t="s">
        <v>219</v>
      </c>
      <c r="D308" s="2">
        <v>8</v>
      </c>
      <c r="E308" s="5"/>
      <c r="F308" s="2">
        <v>762000</v>
      </c>
      <c r="G308" s="2">
        <v>2360000</v>
      </c>
      <c r="H308" s="2">
        <v>4840000</v>
      </c>
      <c r="I308" s="5"/>
      <c r="J308" s="2">
        <v>275</v>
      </c>
      <c r="K308" s="2">
        <v>471</v>
      </c>
      <c r="L308" s="24">
        <v>364</v>
      </c>
      <c r="M308" s="5"/>
      <c r="N308" s="3">
        <f t="shared" si="117"/>
        <v>0.32288135593220341</v>
      </c>
      <c r="O308" s="5"/>
      <c r="P308" s="3">
        <f t="shared" si="118"/>
        <v>0.75549450549450547</v>
      </c>
      <c r="Q308" s="3">
        <f t="shared" si="119"/>
        <v>0.56562820341806064</v>
      </c>
      <c r="R308" s="5"/>
      <c r="S308" s="22">
        <f t="shared" si="120"/>
        <v>1241.5318255628206</v>
      </c>
      <c r="T308" s="22">
        <f t="shared" si="121"/>
        <v>866.94426388776458</v>
      </c>
      <c r="U308" s="3">
        <f t="shared" si="122"/>
        <v>748.91112031823923</v>
      </c>
      <c r="V308" s="3">
        <f t="shared" si="123"/>
        <v>1359.5649691323461</v>
      </c>
      <c r="W308" s="3">
        <f t="shared" si="124"/>
        <v>413.84394185427351</v>
      </c>
      <c r="X308" s="3">
        <f t="shared" si="125"/>
        <v>492.62070524458142</v>
      </c>
      <c r="Y308" s="5"/>
      <c r="Z308" s="3">
        <f t="shared" si="126"/>
        <v>0</v>
      </c>
      <c r="AA308" s="3">
        <f t="shared" si="127"/>
        <v>361366.56164308538</v>
      </c>
      <c r="AB308" s="5"/>
      <c r="AC308" s="3">
        <f t="shared" si="128"/>
        <v>-0.87648815623168319</v>
      </c>
      <c r="AD308" s="3">
        <f t="shared" si="129"/>
        <v>-0.48597850864971903</v>
      </c>
      <c r="AE308" s="3">
        <f t="shared" si="130"/>
        <v>-363.95470936344816</v>
      </c>
      <c r="AF308" s="5"/>
      <c r="AG308" s="3">
        <f t="shared" si="131"/>
        <v>4878553.830934382</v>
      </c>
      <c r="AH308" s="3">
        <f t="shared" si="132"/>
        <v>1165639.7727841383</v>
      </c>
      <c r="AI308" s="3">
        <f t="shared" si="133"/>
        <v>541743.58815384307</v>
      </c>
      <c r="AJ308" s="5"/>
      <c r="AK308" s="3">
        <v>142</v>
      </c>
      <c r="AL308" s="3">
        <f t="shared" si="134"/>
        <v>4254657.6463040868</v>
      </c>
      <c r="AM308" s="3">
        <f t="shared" si="135"/>
        <v>4042903.9829483237</v>
      </c>
      <c r="AN308" s="5"/>
      <c r="AO308" s="3">
        <f t="shared" si="136"/>
        <v>4254657.6463040868</v>
      </c>
      <c r="AP308" s="3">
        <f t="shared" si="115"/>
        <v>2003943751.409225</v>
      </c>
      <c r="AQ308" s="3">
        <f t="shared" si="116"/>
        <v>1.7543981574881154E-4</v>
      </c>
      <c r="AR308" s="14">
        <f>'FAE(a_mean)'!AQ308</f>
        <v>3.7108850062829001E-4</v>
      </c>
      <c r="AS308" s="5"/>
      <c r="AT308" s="3">
        <f t="shared" si="137"/>
        <v>3.8512892943858625E-4</v>
      </c>
      <c r="AU308" s="5"/>
      <c r="AX308" s="23"/>
    </row>
    <row r="309" spans="1:50" s="3" customFormat="1">
      <c r="A309" s="3" t="s">
        <v>366</v>
      </c>
      <c r="B309" s="2" t="s">
        <v>222</v>
      </c>
      <c r="C309" s="2" t="s">
        <v>219</v>
      </c>
      <c r="D309" s="2">
        <v>9</v>
      </c>
      <c r="E309" s="5"/>
      <c r="F309" s="2">
        <v>974000</v>
      </c>
      <c r="G309" s="2">
        <v>2360000</v>
      </c>
      <c r="H309" s="2">
        <v>4840000</v>
      </c>
      <c r="I309" s="5"/>
      <c r="J309" s="2">
        <v>292</v>
      </c>
      <c r="K309" s="2">
        <v>471</v>
      </c>
      <c r="L309" s="24">
        <v>364</v>
      </c>
      <c r="M309" s="5"/>
      <c r="N309" s="3">
        <f t="shared" si="117"/>
        <v>0.41271186440677965</v>
      </c>
      <c r="O309" s="5"/>
      <c r="P309" s="3">
        <f t="shared" si="118"/>
        <v>0.80219780219780223</v>
      </c>
      <c r="Q309" s="3">
        <f t="shared" si="119"/>
        <v>0.62773279577573193</v>
      </c>
      <c r="R309" s="5"/>
      <c r="S309" s="22">
        <f t="shared" si="120"/>
        <v>1241.5318255628206</v>
      </c>
      <c r="T309" s="22">
        <f t="shared" si="121"/>
        <v>866.94426388776458</v>
      </c>
      <c r="U309" s="3">
        <f t="shared" si="122"/>
        <v>684.58381829235032</v>
      </c>
      <c r="V309" s="3">
        <f t="shared" si="123"/>
        <v>1423.892271158235</v>
      </c>
      <c r="W309" s="3">
        <f t="shared" si="124"/>
        <v>413.84394185427351</v>
      </c>
      <c r="X309" s="3">
        <f t="shared" si="125"/>
        <v>556.94800727047027</v>
      </c>
      <c r="Y309" s="5"/>
      <c r="Z309" s="3">
        <f t="shared" si="126"/>
        <v>0</v>
      </c>
      <c r="AA309" s="3">
        <f t="shared" si="127"/>
        <v>361366.56164308538</v>
      </c>
      <c r="AB309" s="5"/>
      <c r="AC309" s="3">
        <f t="shared" si="128"/>
        <v>-0.95197639104411913</v>
      </c>
      <c r="AD309" s="3">
        <f t="shared" si="129"/>
        <v>-0.77101434144456704</v>
      </c>
      <c r="AE309" s="3">
        <f t="shared" si="130"/>
        <v>-527.82394182428368</v>
      </c>
      <c r="AF309" s="5"/>
      <c r="AG309" s="3">
        <f t="shared" si="131"/>
        <v>5738597.3453027783</v>
      </c>
      <c r="AH309" s="3">
        <f t="shared" si="132"/>
        <v>1148780.6318277728</v>
      </c>
      <c r="AI309" s="3">
        <f t="shared" si="133"/>
        <v>360834.79349547904</v>
      </c>
      <c r="AJ309" s="5"/>
      <c r="AK309" s="3">
        <v>143</v>
      </c>
      <c r="AL309" s="3">
        <f t="shared" si="134"/>
        <v>4950651.5069704847</v>
      </c>
      <c r="AM309" s="3">
        <f t="shared" si="135"/>
        <v>4894676.5741727678</v>
      </c>
      <c r="AN309" s="5"/>
      <c r="AO309" s="3">
        <f t="shared" si="136"/>
        <v>4950651.5069704847</v>
      </c>
      <c r="AP309" s="3">
        <f t="shared" si="115"/>
        <v>2331756859.7830982</v>
      </c>
      <c r="AQ309" s="3">
        <f t="shared" si="116"/>
        <v>2.0413896026956667E-4</v>
      </c>
      <c r="AR309" s="14">
        <f>'FAE(a_mean)'!AQ309</f>
        <v>3.7108850062829001E-4</v>
      </c>
      <c r="AS309" s="5"/>
      <c r="AT309" s="3">
        <f t="shared" si="137"/>
        <v>3.8512892943858625E-4</v>
      </c>
      <c r="AU309" s="5"/>
      <c r="AX309" s="23"/>
    </row>
    <row r="310" spans="1:50" s="3" customFormat="1">
      <c r="A310" s="3" t="s">
        <v>367</v>
      </c>
      <c r="B310" s="2" t="s">
        <v>222</v>
      </c>
      <c r="C310" s="2" t="s">
        <v>219</v>
      </c>
      <c r="D310" s="2">
        <v>10</v>
      </c>
      <c r="E310" s="5"/>
      <c r="F310" s="2">
        <v>1210000</v>
      </c>
      <c r="G310" s="2">
        <v>2360000</v>
      </c>
      <c r="H310" s="2">
        <v>4840000</v>
      </c>
      <c r="I310" s="5"/>
      <c r="J310" s="2">
        <v>309</v>
      </c>
      <c r="K310" s="2">
        <v>471</v>
      </c>
      <c r="L310" s="24">
        <v>364</v>
      </c>
      <c r="M310" s="5"/>
      <c r="N310" s="3">
        <f t="shared" si="117"/>
        <v>0.51271186440677963</v>
      </c>
      <c r="O310" s="5"/>
      <c r="P310" s="3">
        <f t="shared" si="118"/>
        <v>0.84890109890109888</v>
      </c>
      <c r="Q310" s="3">
        <f t="shared" si="119"/>
        <v>0.69952784994406714</v>
      </c>
      <c r="R310" s="5"/>
      <c r="S310" s="22">
        <f t="shared" si="120"/>
        <v>1241.5318255628206</v>
      </c>
      <c r="T310" s="22">
        <f t="shared" si="121"/>
        <v>866.94426388776458</v>
      </c>
      <c r="U310" s="3">
        <f t="shared" si="122"/>
        <v>620.76591278141029</v>
      </c>
      <c r="V310" s="3">
        <f t="shared" si="123"/>
        <v>1487.7101766691749</v>
      </c>
      <c r="W310" s="3">
        <f t="shared" si="124"/>
        <v>413.84394185427351</v>
      </c>
      <c r="X310" s="3">
        <f t="shared" si="125"/>
        <v>620.76591278141029</v>
      </c>
      <c r="Y310" s="5"/>
      <c r="Z310" s="3">
        <f t="shared" si="126"/>
        <v>0</v>
      </c>
      <c r="AA310" s="3">
        <f t="shared" si="127"/>
        <v>361366.56164308538</v>
      </c>
      <c r="AB310" s="5"/>
      <c r="AC310" s="3">
        <f t="shared" si="128"/>
        <v>-1.0204160933787034</v>
      </c>
      <c r="AD310" s="3">
        <f t="shared" si="129"/>
        <v>-1.1121672576294661</v>
      </c>
      <c r="AE310" s="3">
        <f t="shared" si="130"/>
        <v>-690.39552284795332</v>
      </c>
      <c r="AF310" s="5"/>
      <c r="AG310" s="3" t="e">
        <f t="shared" si="131"/>
        <v>#NUM!</v>
      </c>
      <c r="AH310" s="3" t="e">
        <f t="shared" si="132"/>
        <v>#NUM!</v>
      </c>
      <c r="AI310" s="3" t="e">
        <f t="shared" si="133"/>
        <v>#NUM!</v>
      </c>
      <c r="AJ310" s="5"/>
      <c r="AK310" s="3">
        <v>144</v>
      </c>
      <c r="AL310" s="3" t="e">
        <f t="shared" si="134"/>
        <v>#NUM!</v>
      </c>
      <c r="AM310" s="3">
        <f t="shared" si="135"/>
        <v>5739704.1290621869</v>
      </c>
      <c r="AN310" s="5"/>
      <c r="AO310" s="3">
        <f t="shared" si="136"/>
        <v>5739704.1290621869</v>
      </c>
      <c r="AP310" s="3">
        <f t="shared" si="115"/>
        <v>2703400644.78829</v>
      </c>
      <c r="AQ310" s="3">
        <f t="shared" si="116"/>
        <v>2.3667536111397693E-4</v>
      </c>
      <c r="AR310" s="14">
        <f>'FAE(a_mean)'!AQ310</f>
        <v>3.7108850062829001E-4</v>
      </c>
      <c r="AS310" s="5"/>
      <c r="AT310" s="3">
        <f t="shared" si="137"/>
        <v>3.8512892943858625E-4</v>
      </c>
      <c r="AU310" s="5"/>
      <c r="AX310" s="23"/>
    </row>
    <row r="311" spans="1:50" s="3" customFormat="1">
      <c r="A311" s="3" t="s">
        <v>368</v>
      </c>
      <c r="B311" s="2" t="s">
        <v>222</v>
      </c>
      <c r="C311" s="2" t="s">
        <v>219</v>
      </c>
      <c r="D311" s="2">
        <v>11</v>
      </c>
      <c r="E311" s="5"/>
      <c r="F311" s="2">
        <v>1460000</v>
      </c>
      <c r="G311" s="2">
        <v>2360000</v>
      </c>
      <c r="H311" s="2">
        <v>4840000</v>
      </c>
      <c r="I311" s="5"/>
      <c r="J311" s="2">
        <v>324</v>
      </c>
      <c r="K311" s="2">
        <v>471</v>
      </c>
      <c r="L311" s="24">
        <v>364</v>
      </c>
      <c r="M311" s="5"/>
      <c r="N311" s="3">
        <f t="shared" si="117"/>
        <v>0.61864406779661019</v>
      </c>
      <c r="O311" s="5"/>
      <c r="P311" s="3">
        <f t="shared" si="118"/>
        <v>0.89010989010989006</v>
      </c>
      <c r="Q311" s="3">
        <f t="shared" si="119"/>
        <v>0.77361851834683337</v>
      </c>
      <c r="R311" s="5"/>
      <c r="S311" s="22">
        <f t="shared" si="120"/>
        <v>1241.5318255628206</v>
      </c>
      <c r="T311" s="22">
        <f t="shared" si="121"/>
        <v>866.94426388776458</v>
      </c>
      <c r="U311" s="3">
        <f t="shared" si="122"/>
        <v>559.64609256480423</v>
      </c>
      <c r="V311" s="3">
        <f t="shared" si="123"/>
        <v>1548.8299968857809</v>
      </c>
      <c r="W311" s="3">
        <f t="shared" si="124"/>
        <v>413.84394185427351</v>
      </c>
      <c r="X311" s="3">
        <f t="shared" si="125"/>
        <v>681.88573299801635</v>
      </c>
      <c r="Y311" s="5"/>
      <c r="Z311" s="3">
        <f t="shared" si="126"/>
        <v>0</v>
      </c>
      <c r="AA311" s="3">
        <f t="shared" si="127"/>
        <v>361366.56164308538</v>
      </c>
      <c r="AB311" s="5"/>
      <c r="AC311" s="3">
        <f t="shared" si="128"/>
        <v>-1.0806749677596206</v>
      </c>
      <c r="AD311" s="3">
        <f t="shared" si="129"/>
        <v>-1.5118374531367853</v>
      </c>
      <c r="AE311" s="3">
        <f t="shared" si="130"/>
        <v>-846.0939232411273</v>
      </c>
      <c r="AF311" s="5"/>
      <c r="AG311" s="3" t="e">
        <f t="shared" si="131"/>
        <v>#NUM!</v>
      </c>
      <c r="AH311" s="3" t="e">
        <f t="shared" si="132"/>
        <v>#NUM!</v>
      </c>
      <c r="AI311" s="3" t="e">
        <f t="shared" si="133"/>
        <v>#NUM!</v>
      </c>
      <c r="AJ311" s="5"/>
      <c r="AK311" s="3">
        <v>145</v>
      </c>
      <c r="AL311" s="3" t="e">
        <f t="shared" si="134"/>
        <v>#NUM!</v>
      </c>
      <c r="AM311" s="3">
        <f t="shared" si="135"/>
        <v>6549005.716436686</v>
      </c>
      <c r="AN311" s="5"/>
      <c r="AO311" s="3">
        <f t="shared" si="136"/>
        <v>6549005.716436686</v>
      </c>
      <c r="AP311" s="3">
        <f t="shared" si="115"/>
        <v>3084581692.441679</v>
      </c>
      <c r="AQ311" s="3">
        <f t="shared" si="116"/>
        <v>2.7004672331923933E-4</v>
      </c>
      <c r="AR311" s="14">
        <f>'FAE(a_mean)'!AQ311</f>
        <v>3.7108850062829001E-4</v>
      </c>
      <c r="AS311" s="5"/>
      <c r="AT311" s="3">
        <f t="shared" si="137"/>
        <v>3.8512892943858625E-4</v>
      </c>
      <c r="AU311" s="5"/>
      <c r="AX311" s="23"/>
    </row>
    <row r="312" spans="1:50" s="3" customFormat="1">
      <c r="A312" s="3" t="s">
        <v>369</v>
      </c>
      <c r="B312" s="2" t="s">
        <v>222</v>
      </c>
      <c r="C312" s="2" t="s">
        <v>219</v>
      </c>
      <c r="D312" s="2">
        <v>12</v>
      </c>
      <c r="E312" s="5"/>
      <c r="F312" s="2">
        <v>1730000</v>
      </c>
      <c r="G312" s="2">
        <v>2360000</v>
      </c>
      <c r="H312" s="2">
        <v>4840000</v>
      </c>
      <c r="I312" s="5"/>
      <c r="J312" s="2">
        <v>340</v>
      </c>
      <c r="K312" s="2">
        <v>471</v>
      </c>
      <c r="L312" s="24">
        <v>364</v>
      </c>
      <c r="M312" s="5"/>
      <c r="N312" s="3">
        <f t="shared" si="117"/>
        <v>0.73305084745762716</v>
      </c>
      <c r="O312" s="5"/>
      <c r="P312" s="3">
        <f t="shared" si="118"/>
        <v>0.93406593406593408</v>
      </c>
      <c r="Q312" s="3">
        <f t="shared" si="119"/>
        <v>0.84727743499280228</v>
      </c>
      <c r="R312" s="5"/>
      <c r="S312" s="22">
        <f t="shared" si="120"/>
        <v>1241.5318255628206</v>
      </c>
      <c r="T312" s="22">
        <f t="shared" si="121"/>
        <v>866.94426388776458</v>
      </c>
      <c r="U312" s="3">
        <f t="shared" si="122"/>
        <v>499.26811635110187</v>
      </c>
      <c r="V312" s="3">
        <f t="shared" si="123"/>
        <v>1609.2079730994833</v>
      </c>
      <c r="W312" s="3">
        <f t="shared" si="124"/>
        <v>413.84394185427351</v>
      </c>
      <c r="X312" s="3">
        <f t="shared" si="125"/>
        <v>742.26370921171872</v>
      </c>
      <c r="Y312" s="5"/>
      <c r="Z312" s="3">
        <f t="shared" si="126"/>
        <v>0</v>
      </c>
      <c r="AA312" s="3">
        <f t="shared" si="127"/>
        <v>361366.56164308538</v>
      </c>
      <c r="AB312" s="5"/>
      <c r="AC312" s="3">
        <f t="shared" si="128"/>
        <v>-1.1357080271742461</v>
      </c>
      <c r="AD312" s="3">
        <f t="shared" si="129"/>
        <v>-2.0027365978046348</v>
      </c>
      <c r="AE312" s="3">
        <f t="shared" si="130"/>
        <v>-999.90252873333441</v>
      </c>
      <c r="AF312" s="5"/>
      <c r="AG312" s="3" t="e">
        <f t="shared" si="131"/>
        <v>#NUM!</v>
      </c>
      <c r="AH312" s="3" t="e">
        <f t="shared" si="132"/>
        <v>#NUM!</v>
      </c>
      <c r="AI312" s="3" t="e">
        <f t="shared" si="133"/>
        <v>#NUM!</v>
      </c>
      <c r="AJ312" s="5"/>
      <c r="AK312" s="3">
        <v>146</v>
      </c>
      <c r="AL312" s="3" t="e">
        <f t="shared" si="134"/>
        <v>#NUM!</v>
      </c>
      <c r="AM312" s="3">
        <f t="shared" si="135"/>
        <v>7348484.3768620146</v>
      </c>
      <c r="AN312" s="5"/>
      <c r="AO312" s="3">
        <f t="shared" si="136"/>
        <v>7348484.3768620146</v>
      </c>
      <c r="AP312" s="3">
        <f t="shared" si="115"/>
        <v>3461136141.5020089</v>
      </c>
      <c r="AQ312" s="3">
        <f t="shared" si="116"/>
        <v>3.0301303942271404E-4</v>
      </c>
      <c r="AR312" s="14">
        <f>'FAE(a_mean)'!AQ312</f>
        <v>3.7108850062829001E-4</v>
      </c>
      <c r="AS312" s="5"/>
      <c r="AT312" s="3">
        <f t="shared" si="137"/>
        <v>3.8512892943858625E-4</v>
      </c>
      <c r="AU312" s="5"/>
      <c r="AX312" s="23"/>
    </row>
    <row r="313" spans="1:50" s="3" customFormat="1">
      <c r="A313" s="3" t="s">
        <v>370</v>
      </c>
      <c r="B313" s="2" t="s">
        <v>222</v>
      </c>
      <c r="C313" s="2" t="s">
        <v>219</v>
      </c>
      <c r="D313" s="2">
        <v>13</v>
      </c>
      <c r="E313" s="5"/>
      <c r="F313" s="2">
        <v>2029999.9999999998</v>
      </c>
      <c r="G313" s="2">
        <v>2360000</v>
      </c>
      <c r="H313" s="2">
        <v>4840000</v>
      </c>
      <c r="I313" s="5"/>
      <c r="J313" s="2">
        <v>360</v>
      </c>
      <c r="K313" s="2">
        <v>471</v>
      </c>
      <c r="L313" s="24">
        <v>364</v>
      </c>
      <c r="M313" s="5"/>
      <c r="N313" s="3">
        <f t="shared" si="117"/>
        <v>0.86016949152542366</v>
      </c>
      <c r="O313" s="5"/>
      <c r="P313" s="3">
        <f t="shared" si="118"/>
        <v>0.98901098901098905</v>
      </c>
      <c r="Q313" s="3">
        <f t="shared" si="119"/>
        <v>0.92355840314429483</v>
      </c>
      <c r="R313" s="5"/>
      <c r="S313" s="22">
        <f t="shared" si="120"/>
        <v>1241.5318255628206</v>
      </c>
      <c r="T313" s="22">
        <f t="shared" si="121"/>
        <v>866.94426388776458</v>
      </c>
      <c r="U313" s="3">
        <f t="shared" si="122"/>
        <v>437.48156887072537</v>
      </c>
      <c r="V313" s="3">
        <f t="shared" si="123"/>
        <v>1670.9945205798599</v>
      </c>
      <c r="W313" s="3">
        <f t="shared" si="124"/>
        <v>413.84394185427351</v>
      </c>
      <c r="X313" s="3">
        <f t="shared" si="125"/>
        <v>804.05025669209522</v>
      </c>
      <c r="Y313" s="5"/>
      <c r="Z313" s="3">
        <f t="shared" si="126"/>
        <v>0</v>
      </c>
      <c r="AA313" s="3">
        <f t="shared" si="127"/>
        <v>361366.56164308538</v>
      </c>
      <c r="AB313" s="5"/>
      <c r="AC313" s="3">
        <f t="shared" si="128"/>
        <v>-1.1879076973215521</v>
      </c>
      <c r="AD313" s="3">
        <f t="shared" si="129"/>
        <v>-2.6453671464554516</v>
      </c>
      <c r="AE313" s="3">
        <f t="shared" si="130"/>
        <v>-1157.2993694704051</v>
      </c>
      <c r="AF313" s="5"/>
      <c r="AG313" s="3" t="e">
        <f t="shared" si="131"/>
        <v>#NUM!</v>
      </c>
      <c r="AH313" s="3" t="e">
        <f t="shared" si="132"/>
        <v>#NUM!</v>
      </c>
      <c r="AI313" s="3" t="e">
        <f t="shared" si="133"/>
        <v>#NUM!</v>
      </c>
      <c r="AJ313" s="5"/>
      <c r="AK313" s="3">
        <v>147</v>
      </c>
      <c r="AL313" s="3" t="e">
        <f t="shared" si="134"/>
        <v>#NUM!</v>
      </c>
      <c r="AM313" s="3">
        <f t="shared" si="135"/>
        <v>8166614.2531778598</v>
      </c>
      <c r="AN313" s="5"/>
      <c r="AO313" s="3">
        <f t="shared" si="136"/>
        <v>8166614.2531778598</v>
      </c>
      <c r="AP313" s="3">
        <f t="shared" si="115"/>
        <v>3846475313.2467718</v>
      </c>
      <c r="AQ313" s="3">
        <f t="shared" si="116"/>
        <v>3.3674843406348681E-4</v>
      </c>
      <c r="AR313" s="14">
        <f>'FAE(a_mean)'!AQ313</f>
        <v>3.7108850062829001E-4</v>
      </c>
      <c r="AS313" s="5"/>
      <c r="AT313" s="3">
        <f t="shared" si="137"/>
        <v>3.8512892943858625E-4</v>
      </c>
      <c r="AU313" s="5"/>
      <c r="AX313" s="23"/>
    </row>
    <row r="314" spans="1:50" s="3" customFormat="1">
      <c r="A314" s="3" t="s">
        <v>371</v>
      </c>
      <c r="B314" s="2" t="s">
        <v>222</v>
      </c>
      <c r="C314" s="2" t="s">
        <v>219</v>
      </c>
      <c r="D314" s="2">
        <v>14</v>
      </c>
      <c r="E314" s="5"/>
      <c r="F314" s="2">
        <v>2360000</v>
      </c>
      <c r="G314" s="2">
        <v>2360000</v>
      </c>
      <c r="H314" s="2">
        <v>4840000</v>
      </c>
      <c r="I314" s="5"/>
      <c r="J314" s="2">
        <v>373</v>
      </c>
      <c r="K314" s="2">
        <v>471</v>
      </c>
      <c r="L314" s="24">
        <v>364</v>
      </c>
      <c r="M314" s="5"/>
      <c r="N314" s="3">
        <f t="shared" si="117"/>
        <v>1</v>
      </c>
      <c r="O314" s="5"/>
      <c r="P314" s="3">
        <f t="shared" si="118"/>
        <v>1.0247252747252746</v>
      </c>
      <c r="Q314" s="3">
        <f t="shared" si="119"/>
        <v>1.0009013954368509</v>
      </c>
      <c r="R314" s="5"/>
      <c r="S314" s="22">
        <f t="shared" si="120"/>
        <v>1241.5318255628206</v>
      </c>
      <c r="T314" s="22">
        <f t="shared" si="121"/>
        <v>866.94426388776458</v>
      </c>
      <c r="U314" s="3">
        <f t="shared" si="122"/>
        <v>374.58756167505601</v>
      </c>
      <c r="V314" s="3">
        <f t="shared" si="123"/>
        <v>1733.8885277755292</v>
      </c>
      <c r="W314" s="3">
        <f t="shared" si="124"/>
        <v>413.84394185427351</v>
      </c>
      <c r="X314" s="3">
        <f t="shared" si="125"/>
        <v>866.94426388776458</v>
      </c>
      <c r="Y314" s="5"/>
      <c r="Z314" s="3">
        <f t="shared" si="126"/>
        <v>0</v>
      </c>
      <c r="AA314" s="3">
        <f t="shared" si="127"/>
        <v>361366.56164308538</v>
      </c>
      <c r="AB314" s="5"/>
      <c r="AC314" s="3">
        <f t="shared" si="128"/>
        <v>-1.2372221365494469</v>
      </c>
      <c r="AD314" s="3">
        <f t="shared" si="129"/>
        <v>-3.5172480881983383</v>
      </c>
      <c r="AE314" s="3">
        <f t="shared" si="130"/>
        <v>-1317.5173851644679</v>
      </c>
      <c r="AF314" s="5"/>
      <c r="AG314" s="3" t="e">
        <f t="shared" si="131"/>
        <v>#NUM!</v>
      </c>
      <c r="AH314" s="3" t="e">
        <f t="shared" si="132"/>
        <v>#NUM!</v>
      </c>
      <c r="AI314" s="3" t="e">
        <f t="shared" si="133"/>
        <v>#NUM!</v>
      </c>
      <c r="AJ314" s="5"/>
      <c r="AK314" s="3">
        <v>148</v>
      </c>
      <c r="AL314" s="3" t="e">
        <f t="shared" si="134"/>
        <v>#NUM!</v>
      </c>
      <c r="AM314" s="3">
        <f t="shared" si="135"/>
        <v>8999408.2581243739</v>
      </c>
      <c r="AN314" s="5"/>
      <c r="AO314" s="3">
        <f t="shared" si="136"/>
        <v>8999408.2581243739</v>
      </c>
      <c r="AP314" s="3">
        <f t="shared" si="115"/>
        <v>4238721289.57658</v>
      </c>
      <c r="AQ314" s="3">
        <f t="shared" si="116"/>
        <v>3.7108850062829001E-4</v>
      </c>
      <c r="AR314" s="14">
        <f>'FAE(a_mean)'!AQ314</f>
        <v>3.7108850062829001E-4</v>
      </c>
      <c r="AS314" s="5"/>
      <c r="AT314" s="3">
        <f t="shared" si="137"/>
        <v>3.8512892943858625E-4</v>
      </c>
      <c r="AU314" s="5"/>
      <c r="AX314" s="23"/>
    </row>
    <row r="315" spans="1:50" s="3" customFormat="1">
      <c r="A315" s="3" t="s">
        <v>372</v>
      </c>
      <c r="B315" s="2" t="s">
        <v>222</v>
      </c>
      <c r="C315" s="2" t="s">
        <v>219</v>
      </c>
      <c r="D315" s="2">
        <v>15</v>
      </c>
      <c r="E315" s="5"/>
      <c r="F315" s="2">
        <v>2720000</v>
      </c>
      <c r="G315" s="2">
        <v>2360000</v>
      </c>
      <c r="H315" s="2">
        <v>4840000</v>
      </c>
      <c r="I315" s="5"/>
      <c r="J315" s="2">
        <v>391</v>
      </c>
      <c r="K315" s="2">
        <v>471</v>
      </c>
      <c r="L315" s="24">
        <v>364</v>
      </c>
      <c r="M315" s="5"/>
      <c r="N315" s="3">
        <f t="shared" si="117"/>
        <v>1.152542372881356</v>
      </c>
      <c r="O315" s="5"/>
      <c r="P315" s="3">
        <f t="shared" si="118"/>
        <v>1.0741758241758241</v>
      </c>
      <c r="Q315" s="3">
        <f t="shared" si="119"/>
        <v>1.0809213846556491</v>
      </c>
      <c r="R315" s="5"/>
      <c r="S315" s="22">
        <f t="shared" si="120"/>
        <v>1241.5318255628206</v>
      </c>
      <c r="T315" s="22">
        <f t="shared" si="121"/>
        <v>866.94426388776458</v>
      </c>
      <c r="U315" s="3">
        <f t="shared" si="122"/>
        <v>310.81057931528778</v>
      </c>
      <c r="V315" s="3">
        <f t="shared" si="123"/>
        <v>1797.6655101352974</v>
      </c>
      <c r="W315" s="3">
        <f t="shared" si="124"/>
        <v>413.84394185427351</v>
      </c>
      <c r="X315" s="3">
        <f t="shared" si="125"/>
        <v>930.7212462475328</v>
      </c>
      <c r="Y315" s="5"/>
      <c r="Z315" s="3">
        <f t="shared" si="126"/>
        <v>0</v>
      </c>
      <c r="AA315" s="3">
        <f t="shared" si="127"/>
        <v>361366.56164308538</v>
      </c>
      <c r="AB315" s="5"/>
      <c r="AC315" s="3">
        <f t="shared" si="128"/>
        <v>-1.2837052210576949</v>
      </c>
      <c r="AD315" s="3">
        <f t="shared" si="129"/>
        <v>-4.7616935067907535</v>
      </c>
      <c r="AE315" s="3">
        <f t="shared" si="130"/>
        <v>-1479.9847173674782</v>
      </c>
      <c r="AF315" s="5"/>
      <c r="AG315" s="3" t="e">
        <f t="shared" si="131"/>
        <v>#NUM!</v>
      </c>
      <c r="AH315" s="3" t="e">
        <f t="shared" si="132"/>
        <v>#NUM!</v>
      </c>
      <c r="AI315" s="3" t="e">
        <f t="shared" si="133"/>
        <v>#NUM!</v>
      </c>
      <c r="AJ315" s="5"/>
      <c r="AK315" s="3">
        <v>149</v>
      </c>
      <c r="AL315" s="3" t="e">
        <f t="shared" si="134"/>
        <v>#NUM!</v>
      </c>
      <c r="AM315" s="3">
        <f t="shared" si="135"/>
        <v>9843893.9401632808</v>
      </c>
      <c r="AN315" s="5"/>
      <c r="AO315" s="3">
        <f t="shared" si="136"/>
        <v>9843893.9401632808</v>
      </c>
      <c r="AP315" s="3">
        <f t="shared" si="115"/>
        <v>4636474045.816905</v>
      </c>
      <c r="AQ315" s="3">
        <f t="shared" si="116"/>
        <v>4.0591067077119564E-4</v>
      </c>
      <c r="AR315" s="14">
        <f>'FAE(a_mean)'!AQ315</f>
        <v>3.7108850062829001E-4</v>
      </c>
      <c r="AS315" s="5"/>
      <c r="AT315" s="3">
        <f t="shared" si="137"/>
        <v>3.8512892943858625E-4</v>
      </c>
      <c r="AU315" s="5"/>
      <c r="AX315" s="23"/>
    </row>
    <row r="316" spans="1:50" s="3" customFormat="1">
      <c r="A316" s="3" t="s">
        <v>373</v>
      </c>
      <c r="B316" s="2" t="s">
        <v>222</v>
      </c>
      <c r="C316" s="2" t="s">
        <v>219</v>
      </c>
      <c r="D316" s="2">
        <v>16</v>
      </c>
      <c r="E316" s="5"/>
      <c r="F316" s="2">
        <v>3110000</v>
      </c>
      <c r="G316" s="2">
        <v>2360000</v>
      </c>
      <c r="H316" s="2">
        <v>4840000</v>
      </c>
      <c r="I316" s="5"/>
      <c r="J316" s="2">
        <v>405</v>
      </c>
      <c r="K316" s="2">
        <v>471</v>
      </c>
      <c r="L316" s="24">
        <v>364</v>
      </c>
      <c r="M316" s="5"/>
      <c r="N316" s="3">
        <f t="shared" si="117"/>
        <v>1.3177966101694916</v>
      </c>
      <c r="O316" s="5"/>
      <c r="P316" s="3">
        <f t="shared" si="118"/>
        <v>1.1126373626373627</v>
      </c>
      <c r="Q316" s="3">
        <f t="shared" si="119"/>
        <v>1.162928238003361</v>
      </c>
      <c r="R316" s="5"/>
      <c r="S316" s="22">
        <f t="shared" si="120"/>
        <v>1241.5318255628206</v>
      </c>
      <c r="T316" s="22">
        <f t="shared" si="121"/>
        <v>866.94426388776458</v>
      </c>
      <c r="U316" s="3">
        <f t="shared" si="122"/>
        <v>246.32036066070668</v>
      </c>
      <c r="V316" s="3">
        <f t="shared" si="123"/>
        <v>1862.1557287898786</v>
      </c>
      <c r="W316" s="3">
        <f t="shared" si="124"/>
        <v>413.84394185427351</v>
      </c>
      <c r="X316" s="3">
        <f t="shared" si="125"/>
        <v>995.2114649021139</v>
      </c>
      <c r="Y316" s="5"/>
      <c r="Z316" s="3">
        <f t="shared" si="126"/>
        <v>0</v>
      </c>
      <c r="AA316" s="3">
        <f t="shared" si="127"/>
        <v>361366.56164308538</v>
      </c>
      <c r="AB316" s="5"/>
      <c r="AC316" s="3">
        <f t="shared" si="128"/>
        <v>-1.327470529912218</v>
      </c>
      <c r="AD316" s="3">
        <f t="shared" si="129"/>
        <v>-6.6753270576447363</v>
      </c>
      <c r="AE316" s="3">
        <f t="shared" si="130"/>
        <v>-1644.2689683672252</v>
      </c>
      <c r="AF316" s="5"/>
      <c r="AG316" s="3" t="e">
        <f t="shared" si="131"/>
        <v>#NUM!</v>
      </c>
      <c r="AH316" s="3" t="e">
        <f t="shared" si="132"/>
        <v>#NUM!</v>
      </c>
      <c r="AI316" s="3" t="e">
        <f t="shared" si="133"/>
        <v>#NUM!</v>
      </c>
      <c r="AJ316" s="5"/>
      <c r="AK316" s="3">
        <v>150</v>
      </c>
      <c r="AL316" s="3" t="e">
        <f t="shared" si="134"/>
        <v>#NUM!</v>
      </c>
      <c r="AM316" s="3">
        <f t="shared" si="135"/>
        <v>10697823.747913281</v>
      </c>
      <c r="AN316" s="5"/>
      <c r="AO316" s="3">
        <f t="shared" si="136"/>
        <v>10697823.747913281</v>
      </c>
      <c r="AP316" s="3">
        <f t="shared" si="115"/>
        <v>5038674985.2671547</v>
      </c>
      <c r="AQ316" s="3">
        <f t="shared" si="116"/>
        <v>4.4112226723518305E-4</v>
      </c>
      <c r="AR316" s="14">
        <f>'FAE(a_mean)'!AQ316</f>
        <v>3.7108850062829001E-4</v>
      </c>
      <c r="AS316" s="5"/>
      <c r="AT316" s="3">
        <f t="shared" si="137"/>
        <v>3.8512892943858625E-4</v>
      </c>
      <c r="AU316" s="5"/>
      <c r="AX316" s="23"/>
    </row>
    <row r="317" spans="1:50" s="3" customFormat="1">
      <c r="A317" s="3" t="s">
        <v>374</v>
      </c>
      <c r="B317" s="2" t="s">
        <v>222</v>
      </c>
      <c r="C317" s="2" t="s">
        <v>219</v>
      </c>
      <c r="D317" s="2">
        <v>17</v>
      </c>
      <c r="E317" s="5"/>
      <c r="F317" s="2">
        <v>3470000</v>
      </c>
      <c r="G317" s="2">
        <v>2360000</v>
      </c>
      <c r="H317" s="2">
        <v>4840000</v>
      </c>
      <c r="I317" s="5"/>
      <c r="J317" s="2">
        <v>424</v>
      </c>
      <c r="K317" s="2">
        <v>471</v>
      </c>
      <c r="L317" s="24">
        <v>364</v>
      </c>
      <c r="M317" s="5"/>
      <c r="N317" s="3">
        <f t="shared" si="117"/>
        <v>1.4703389830508475</v>
      </c>
      <c r="O317" s="5"/>
      <c r="P317" s="3">
        <f t="shared" si="118"/>
        <v>1.1648351648351649</v>
      </c>
      <c r="Q317" s="3">
        <f t="shared" si="119"/>
        <v>1.2357733014477916</v>
      </c>
      <c r="R317" s="5"/>
      <c r="S317" s="22">
        <f t="shared" si="120"/>
        <v>1241.5318255628206</v>
      </c>
      <c r="T317" s="22">
        <f t="shared" si="121"/>
        <v>866.94426388776458</v>
      </c>
      <c r="U317" s="3">
        <f t="shared" si="122"/>
        <v>190.29658005338956</v>
      </c>
      <c r="V317" s="3">
        <f t="shared" si="123"/>
        <v>1918.1795093971955</v>
      </c>
      <c r="W317" s="3">
        <f t="shared" si="124"/>
        <v>413.84394185427351</v>
      </c>
      <c r="X317" s="3">
        <f t="shared" si="125"/>
        <v>1051.235245509431</v>
      </c>
      <c r="Y317" s="5"/>
      <c r="Z317" s="3">
        <f t="shared" si="126"/>
        <v>0</v>
      </c>
      <c r="AA317" s="3">
        <f t="shared" si="127"/>
        <v>361366.56164308538</v>
      </c>
      <c r="AB317" s="5"/>
      <c r="AC317" s="3">
        <f t="shared" si="128"/>
        <v>-1.3631015453710005</v>
      </c>
      <c r="AD317" s="3">
        <f t="shared" si="129"/>
        <v>-9.3905290854328616</v>
      </c>
      <c r="AE317" s="3">
        <f t="shared" si="130"/>
        <v>-1786.9855698497577</v>
      </c>
      <c r="AF317" s="5"/>
      <c r="AG317" s="3" t="e">
        <f t="shared" si="131"/>
        <v>#NUM!</v>
      </c>
      <c r="AH317" s="3" t="e">
        <f t="shared" si="132"/>
        <v>#NUM!</v>
      </c>
      <c r="AI317" s="3" t="e">
        <f t="shared" si="133"/>
        <v>#NUM!</v>
      </c>
      <c r="AJ317" s="5"/>
      <c r="AK317" s="3">
        <v>151</v>
      </c>
      <c r="AL317" s="3" t="e">
        <f t="shared" si="134"/>
        <v>#NUM!</v>
      </c>
      <c r="AM317" s="3">
        <f t="shared" si="135"/>
        <v>11439647.503538525</v>
      </c>
      <c r="AN317" s="5"/>
      <c r="AO317" s="3">
        <f t="shared" si="136"/>
        <v>11439647.503538525</v>
      </c>
      <c r="AP317" s="3">
        <f t="shared" si="115"/>
        <v>5388073974.1666451</v>
      </c>
      <c r="AQ317" s="3">
        <f t="shared" si="116"/>
        <v>4.7171119678584579E-4</v>
      </c>
      <c r="AR317" s="14">
        <f>'FAE(a_mean)'!AQ317</f>
        <v>3.7108850062829001E-4</v>
      </c>
      <c r="AS317" s="5"/>
      <c r="AT317" s="3">
        <f t="shared" si="137"/>
        <v>3.8512892943858625E-4</v>
      </c>
      <c r="AU317" s="5"/>
      <c r="AX317" s="23"/>
    </row>
    <row r="318" spans="1:50" s="3" customFormat="1">
      <c r="A318" s="3" t="s">
        <v>375</v>
      </c>
      <c r="B318" s="2" t="s">
        <v>222</v>
      </c>
      <c r="C318" s="2" t="s">
        <v>219</v>
      </c>
      <c r="D318" s="2">
        <v>18</v>
      </c>
      <c r="E318" s="5"/>
      <c r="F318" s="2">
        <v>3880000</v>
      </c>
      <c r="G318" s="2">
        <v>2360000</v>
      </c>
      <c r="H318" s="2">
        <v>4840000</v>
      </c>
      <c r="I318" s="5"/>
      <c r="J318" s="2">
        <v>434</v>
      </c>
      <c r="K318" s="2">
        <v>471</v>
      </c>
      <c r="L318" s="24">
        <v>364</v>
      </c>
      <c r="M318" s="5"/>
      <c r="N318" s="3">
        <f t="shared" si="117"/>
        <v>1.6440677966101696</v>
      </c>
      <c r="O318" s="5"/>
      <c r="P318" s="3">
        <f t="shared" si="118"/>
        <v>1.1923076923076923</v>
      </c>
      <c r="Q318" s="3">
        <f t="shared" si="119"/>
        <v>1.3156314868548189</v>
      </c>
      <c r="R318" s="5"/>
      <c r="S318" s="22">
        <f t="shared" si="120"/>
        <v>1241.5318255628206</v>
      </c>
      <c r="T318" s="22">
        <f t="shared" si="121"/>
        <v>866.94426388776458</v>
      </c>
      <c r="U318" s="3">
        <f t="shared" si="122"/>
        <v>129.92542498349803</v>
      </c>
      <c r="V318" s="3">
        <f t="shared" si="123"/>
        <v>1978.5506644670872</v>
      </c>
      <c r="W318" s="3">
        <f t="shared" si="124"/>
        <v>413.84394185427351</v>
      </c>
      <c r="X318" s="3">
        <f t="shared" si="125"/>
        <v>1111.6064005793226</v>
      </c>
      <c r="Y318" s="5"/>
      <c r="Z318" s="3">
        <f t="shared" si="126"/>
        <v>0</v>
      </c>
      <c r="AA318" s="3">
        <f t="shared" si="127"/>
        <v>361366.56164308538</v>
      </c>
      <c r="AB318" s="5"/>
      <c r="AC318" s="3">
        <f t="shared" si="128"/>
        <v>-1.3992387116439404</v>
      </c>
      <c r="AD318" s="3">
        <f t="shared" si="129"/>
        <v>-14.937621325534572</v>
      </c>
      <c r="AE318" s="3">
        <f t="shared" si="130"/>
        <v>-1940.7767989626425</v>
      </c>
      <c r="AF318" s="5"/>
      <c r="AG318" s="3" t="e">
        <f t="shared" si="131"/>
        <v>#NUM!</v>
      </c>
      <c r="AH318" s="3" t="e">
        <f t="shared" si="132"/>
        <v>#NUM!</v>
      </c>
      <c r="AI318" s="3" t="e">
        <f t="shared" si="133"/>
        <v>#NUM!</v>
      </c>
      <c r="AJ318" s="5"/>
      <c r="AK318" s="3">
        <v>152</v>
      </c>
      <c r="AL318" s="3" t="e">
        <f t="shared" si="134"/>
        <v>#NUM!</v>
      </c>
      <c r="AM318" s="3">
        <f t="shared" si="135"/>
        <v>12239035.843630871</v>
      </c>
      <c r="AN318" s="5"/>
      <c r="AO318" s="3">
        <f t="shared" si="136"/>
        <v>12239035.843630871</v>
      </c>
      <c r="AP318" s="3">
        <f t="shared" si="115"/>
        <v>5764585882.3501406</v>
      </c>
      <c r="AQ318" s="3">
        <f t="shared" si="116"/>
        <v>5.0467378855145511E-4</v>
      </c>
      <c r="AR318" s="14">
        <f>'FAE(a_mean)'!AQ318</f>
        <v>3.7108850062829001E-4</v>
      </c>
      <c r="AS318" s="5"/>
      <c r="AT318" s="3">
        <f t="shared" si="137"/>
        <v>3.8512892943858625E-4</v>
      </c>
      <c r="AU318" s="5"/>
      <c r="AX318" s="23"/>
    </row>
    <row r="319" spans="1:50" s="3" customFormat="1">
      <c r="A319" s="3" t="s">
        <v>376</v>
      </c>
      <c r="B319" s="2" t="s">
        <v>222</v>
      </c>
      <c r="C319" s="2" t="s">
        <v>219</v>
      </c>
      <c r="D319" s="2">
        <v>19</v>
      </c>
      <c r="E319" s="5"/>
      <c r="F319" s="2">
        <v>4300000</v>
      </c>
      <c r="G319" s="2">
        <v>2360000</v>
      </c>
      <c r="H319" s="2">
        <v>4840000</v>
      </c>
      <c r="I319" s="5"/>
      <c r="J319" s="2">
        <v>449</v>
      </c>
      <c r="K319" s="2">
        <v>471</v>
      </c>
      <c r="L319" s="24">
        <v>364</v>
      </c>
      <c r="M319" s="5"/>
      <c r="N319" s="3">
        <f t="shared" si="117"/>
        <v>1.8220338983050848</v>
      </c>
      <c r="O319" s="5"/>
      <c r="P319" s="3">
        <f t="shared" si="118"/>
        <v>1.2335164835164836</v>
      </c>
      <c r="Q319" s="3">
        <f t="shared" si="119"/>
        <v>1.3951357270311733</v>
      </c>
      <c r="R319" s="5"/>
      <c r="S319" s="22">
        <f t="shared" si="120"/>
        <v>1241.5318255628206</v>
      </c>
      <c r="T319" s="22">
        <f t="shared" si="121"/>
        <v>866.94426388776458</v>
      </c>
      <c r="U319" s="3">
        <f t="shared" si="122"/>
        <v>71.306739695850865</v>
      </c>
      <c r="V319" s="3">
        <f t="shared" si="123"/>
        <v>2037.1693497547344</v>
      </c>
      <c r="W319" s="3">
        <f t="shared" si="124"/>
        <v>413.84394185427351</v>
      </c>
      <c r="X319" s="3">
        <f t="shared" si="125"/>
        <v>1170.2250858669697</v>
      </c>
      <c r="Y319" s="5"/>
      <c r="Z319" s="3">
        <f t="shared" si="126"/>
        <v>0</v>
      </c>
      <c r="AA319" s="3">
        <f t="shared" si="127"/>
        <v>361366.56164308538</v>
      </c>
      <c r="AB319" s="5"/>
      <c r="AC319" s="3">
        <f t="shared" si="128"/>
        <v>-1.4322773999376648</v>
      </c>
      <c r="AD319" s="3">
        <f t="shared" si="129"/>
        <v>-29.311447202689653</v>
      </c>
      <c r="AE319" s="3">
        <f t="shared" si="130"/>
        <v>-2090.1037357908672</v>
      </c>
      <c r="AF319" s="5"/>
      <c r="AG319" s="3" t="e">
        <f t="shared" si="131"/>
        <v>#NUM!</v>
      </c>
      <c r="AH319" s="3" t="e">
        <f t="shared" si="132"/>
        <v>#NUM!</v>
      </c>
      <c r="AI319" s="3" t="e">
        <f t="shared" si="133"/>
        <v>#NUM!</v>
      </c>
      <c r="AJ319" s="5"/>
      <c r="AK319" s="3">
        <v>153</v>
      </c>
      <c r="AL319" s="3" t="e">
        <f t="shared" si="134"/>
        <v>#NUM!</v>
      </c>
      <c r="AM319" s="3">
        <f t="shared" si="135"/>
        <v>13015219.328545799</v>
      </c>
      <c r="AN319" s="5"/>
      <c r="AO319" s="3">
        <f t="shared" si="136"/>
        <v>13015219.328545799</v>
      </c>
      <c r="AP319" s="3">
        <f t="shared" si="115"/>
        <v>6130168303.7450714</v>
      </c>
      <c r="AQ319" s="3">
        <f t="shared" si="116"/>
        <v>5.3667953352579763E-4</v>
      </c>
      <c r="AR319" s="14">
        <f>'FAE(a_mean)'!AQ319</f>
        <v>3.7108850062829001E-4</v>
      </c>
      <c r="AS319" s="5"/>
      <c r="AT319" s="3">
        <f t="shared" si="137"/>
        <v>3.8512892943858625E-4</v>
      </c>
      <c r="AU319" s="5"/>
      <c r="AX319" s="23"/>
    </row>
    <row r="320" spans="1:50" s="3" customFormat="1">
      <c r="A320" s="3" t="s">
        <v>377</v>
      </c>
      <c r="B320" s="2" t="s">
        <v>222</v>
      </c>
      <c r="C320" s="2" t="s">
        <v>219</v>
      </c>
      <c r="D320" s="2">
        <v>20</v>
      </c>
      <c r="E320" s="5"/>
      <c r="F320" s="2">
        <v>4840000</v>
      </c>
      <c r="G320" s="2">
        <v>2360000</v>
      </c>
      <c r="H320" s="2">
        <v>4840000</v>
      </c>
      <c r="I320" s="5"/>
      <c r="J320" s="2">
        <v>471</v>
      </c>
      <c r="K320" s="2">
        <v>471</v>
      </c>
      <c r="L320" s="24">
        <v>364</v>
      </c>
      <c r="M320" s="5"/>
      <c r="N320" s="3">
        <f t="shared" si="117"/>
        <v>2.0508474576271185</v>
      </c>
      <c r="O320" s="5"/>
      <c r="P320" s="3">
        <f t="shared" si="118"/>
        <v>1.293956043956044</v>
      </c>
      <c r="Q320" s="3">
        <f t="shared" si="119"/>
        <v>1.4945980419250915</v>
      </c>
      <c r="R320" s="5"/>
      <c r="S320" s="22">
        <f t="shared" si="120"/>
        <v>1241.5318255628206</v>
      </c>
      <c r="T320" s="22">
        <f t="shared" si="121"/>
        <v>866.94426388776458</v>
      </c>
      <c r="U320" s="3">
        <f t="shared" si="122"/>
        <v>0</v>
      </c>
      <c r="V320" s="3">
        <f t="shared" si="123"/>
        <v>2108.4760894505853</v>
      </c>
      <c r="W320" s="3">
        <f t="shared" si="124"/>
        <v>413.84394185427351</v>
      </c>
      <c r="X320" s="3">
        <f t="shared" si="125"/>
        <v>1241.5318255628206</v>
      </c>
      <c r="Y320" s="5"/>
      <c r="Z320" s="3">
        <f t="shared" si="126"/>
        <v>0</v>
      </c>
      <c r="AA320" s="3">
        <f t="shared" si="127"/>
        <v>361366.56164308538</v>
      </c>
      <c r="AB320" s="5"/>
      <c r="AC320" s="3">
        <f t="shared" si="128"/>
        <v>-1.4699908095481764</v>
      </c>
      <c r="AD320" s="3" t="e">
        <f t="shared" si="129"/>
        <v>#DIV/0!</v>
      </c>
      <c r="AE320" s="3">
        <f t="shared" si="130"/>
        <v>-2271.7525899358925</v>
      </c>
      <c r="AF320" s="5"/>
      <c r="AG320" s="3" t="e">
        <f t="shared" si="131"/>
        <v>#NUM!</v>
      </c>
      <c r="AH320" s="3" t="e">
        <f t="shared" si="132"/>
        <v>#DIV/0!</v>
      </c>
      <c r="AI320" s="3" t="e">
        <f t="shared" si="133"/>
        <v>#NUM!</v>
      </c>
      <c r="AJ320" s="5"/>
      <c r="AK320" s="3">
        <v>154</v>
      </c>
      <c r="AL320" s="3" t="e">
        <f t="shared" si="134"/>
        <v>#NUM!</v>
      </c>
      <c r="AM320" s="3">
        <f t="shared" si="135"/>
        <v>13959408.258124376</v>
      </c>
      <c r="AN320" s="5"/>
      <c r="AO320" s="3">
        <f t="shared" si="136"/>
        <v>13959408.258124376</v>
      </c>
      <c r="AP320" s="3">
        <f t="shared" si="115"/>
        <v>6574881289.576581</v>
      </c>
      <c r="AQ320" s="3">
        <f t="shared" si="116"/>
        <v>5.7561294382761771E-4</v>
      </c>
      <c r="AR320" s="14">
        <f>'FAE(a_mean)'!AQ320</f>
        <v>3.7108850062829001E-4</v>
      </c>
      <c r="AS320" s="5"/>
      <c r="AT320" s="3">
        <f t="shared" si="137"/>
        <v>3.8512892943858625E-4</v>
      </c>
      <c r="AU320" s="5"/>
      <c r="AX320" s="23"/>
    </row>
    <row r="321" spans="1:50">
      <c r="A321" s="7" t="s">
        <v>378</v>
      </c>
      <c r="B321" s="8" t="s">
        <v>222</v>
      </c>
      <c r="C321" s="8" t="s">
        <v>220</v>
      </c>
      <c r="D321" s="8">
        <v>1</v>
      </c>
      <c r="F321" s="8">
        <v>12000</v>
      </c>
      <c r="G321" s="8">
        <v>2290000</v>
      </c>
      <c r="H321" s="8">
        <v>4880000</v>
      </c>
      <c r="J321" s="1">
        <v>442</v>
      </c>
      <c r="K321" s="1">
        <v>1720.0000000000002</v>
      </c>
      <c r="L321" s="19">
        <v>1190</v>
      </c>
      <c r="N321" s="7">
        <f t="shared" si="117"/>
        <v>5.2401746724890829E-3</v>
      </c>
      <c r="P321" s="7">
        <f t="shared" si="118"/>
        <v>0.37142857142857144</v>
      </c>
      <c r="Q321" s="7">
        <f t="shared" si="119"/>
        <v>0.22679353098967112</v>
      </c>
      <c r="S321" s="12">
        <f t="shared" si="120"/>
        <v>1246.6515661517194</v>
      </c>
      <c r="T321" s="12">
        <f t="shared" si="121"/>
        <v>853.99025934569352</v>
      </c>
      <c r="U321" s="7">
        <f t="shared" si="122"/>
        <v>1184.8320219043262</v>
      </c>
      <c r="V321" s="7">
        <f t="shared" si="123"/>
        <v>915.80980359308683</v>
      </c>
      <c r="W321" s="7">
        <f t="shared" si="124"/>
        <v>415.55052205057314</v>
      </c>
      <c r="X321" s="7">
        <f t="shared" si="125"/>
        <v>61.819544247393267</v>
      </c>
      <c r="Z321" s="7">
        <f t="shared" si="126"/>
        <v>0</v>
      </c>
      <c r="AA321" s="7">
        <f t="shared" si="127"/>
        <v>374398.57287446212</v>
      </c>
      <c r="AC321" s="7">
        <f t="shared" si="128"/>
        <v>-8.2515169461551033E-2</v>
      </c>
      <c r="AD321" s="7">
        <f t="shared" si="129"/>
        <v>0.63767085037824978</v>
      </c>
      <c r="AE321" s="7">
        <f t="shared" si="130"/>
        <v>755.53284296311278</v>
      </c>
      <c r="AG321" s="7">
        <f t="shared" si="131"/>
        <v>1386723.6872015174</v>
      </c>
      <c r="AH321" s="7">
        <f t="shared" si="132"/>
        <v>1234420.8307242868</v>
      </c>
      <c r="AI321" s="7">
        <f t="shared" si="133"/>
        <v>758534.88341123902</v>
      </c>
      <c r="AK321" s="7">
        <v>155</v>
      </c>
      <c r="AL321" s="7">
        <f t="shared" si="134"/>
        <v>910837.73988846957</v>
      </c>
      <c r="AM321" s="7">
        <f t="shared" si="135"/>
        <v>-1774474.6766462328</v>
      </c>
      <c r="AO321" s="7">
        <f t="shared" si="136"/>
        <v>910837.73988846957</v>
      </c>
      <c r="AP321" s="7">
        <f t="shared" si="115"/>
        <v>1566640912.6081679</v>
      </c>
      <c r="AQ321" s="7">
        <f t="shared" si="116"/>
        <v>1.4018907156991981E-4</v>
      </c>
      <c r="AR321" s="15">
        <f>'FAE(a_mean)'!AQ321</f>
        <v>1.3353218719683215E-3</v>
      </c>
      <c r="AT321" s="7">
        <f t="shared" si="137"/>
        <v>1.3868752966139522E-3</v>
      </c>
      <c r="AX321" s="21"/>
    </row>
    <row r="322" spans="1:50">
      <c r="A322" s="7" t="s">
        <v>379</v>
      </c>
      <c r="B322" s="8" t="s">
        <v>222</v>
      </c>
      <c r="C322" s="8" t="s">
        <v>220</v>
      </c>
      <c r="D322" s="8">
        <v>2</v>
      </c>
      <c r="F322" s="8">
        <v>48100.000000000007</v>
      </c>
      <c r="G322" s="8">
        <v>2290000</v>
      </c>
      <c r="H322" s="8">
        <v>4880000</v>
      </c>
      <c r="J322" s="1">
        <v>527</v>
      </c>
      <c r="K322" s="1">
        <v>1720.0000000000002</v>
      </c>
      <c r="L322" s="19">
        <v>1190</v>
      </c>
      <c r="N322" s="7">
        <f t="shared" si="117"/>
        <v>2.1004366812227077E-2</v>
      </c>
      <c r="P322" s="7">
        <f t="shared" si="118"/>
        <v>0.44285714285714284</v>
      </c>
      <c r="Q322" s="7">
        <f t="shared" si="119"/>
        <v>0.27324211670699333</v>
      </c>
      <c r="S322" s="12">
        <f t="shared" si="120"/>
        <v>1246.6515661517194</v>
      </c>
      <c r="T322" s="12">
        <f t="shared" si="121"/>
        <v>853.99025934569352</v>
      </c>
      <c r="U322" s="7">
        <f t="shared" si="122"/>
        <v>1122.8837539484666</v>
      </c>
      <c r="V322" s="7">
        <f t="shared" si="123"/>
        <v>977.75807154894619</v>
      </c>
      <c r="W322" s="7">
        <f t="shared" si="124"/>
        <v>415.55052205057314</v>
      </c>
      <c r="X322" s="7">
        <f t="shared" si="125"/>
        <v>123.76781220325267</v>
      </c>
      <c r="Z322" s="7">
        <f t="shared" si="126"/>
        <v>0</v>
      </c>
      <c r="AA322" s="7">
        <f t="shared" si="127"/>
        <v>374398.57287446212</v>
      </c>
      <c r="AC322" s="7">
        <f t="shared" si="128"/>
        <v>-0.23742578527218047</v>
      </c>
      <c r="AD322" s="7">
        <f t="shared" si="129"/>
        <v>0.53340879147220521</v>
      </c>
      <c r="AE322" s="7">
        <f t="shared" si="130"/>
        <v>598.95606615742463</v>
      </c>
      <c r="AG322" s="7">
        <f t="shared" si="131"/>
        <v>1730868.465909929</v>
      </c>
      <c r="AH322" s="7">
        <f t="shared" si="132"/>
        <v>1271170.3200019395</v>
      </c>
      <c r="AI322" s="7">
        <f t="shared" si="133"/>
        <v>789379.55979699804</v>
      </c>
      <c r="AK322" s="7">
        <v>156</v>
      </c>
      <c r="AL322" s="7">
        <f t="shared" si="134"/>
        <v>1249077.7057049875</v>
      </c>
      <c r="AM322" s="7">
        <f t="shared" si="135"/>
        <v>-957251.2261831793</v>
      </c>
      <c r="AO322" s="7">
        <f t="shared" si="136"/>
        <v>1249077.7057049875</v>
      </c>
      <c r="AP322" s="7">
        <f t="shared" si="115"/>
        <v>2148413653.8125787</v>
      </c>
      <c r="AQ322" s="7">
        <f t="shared" si="116"/>
        <v>1.9224834041561481E-4</v>
      </c>
      <c r="AR322" s="15">
        <f>'FAE(a_mean)'!AQ322</f>
        <v>1.3353218719683215E-3</v>
      </c>
      <c r="AT322" s="7">
        <f t="shared" si="137"/>
        <v>1.3868752966139522E-3</v>
      </c>
      <c r="AX322" s="21"/>
    </row>
    <row r="323" spans="1:50">
      <c r="A323" s="7" t="s">
        <v>380</v>
      </c>
      <c r="B323" s="8" t="s">
        <v>222</v>
      </c>
      <c r="C323" s="8" t="s">
        <v>220</v>
      </c>
      <c r="D323" s="8">
        <v>3</v>
      </c>
      <c r="F323" s="8">
        <v>108000</v>
      </c>
      <c r="G323" s="8">
        <v>2290000</v>
      </c>
      <c r="H323" s="8">
        <v>4880000</v>
      </c>
      <c r="J323" s="1">
        <v>587</v>
      </c>
      <c r="K323" s="1">
        <v>1720.0000000000002</v>
      </c>
      <c r="L323" s="19">
        <v>1190</v>
      </c>
      <c r="N323" s="7">
        <f t="shared" si="117"/>
        <v>4.7161572052401748E-2</v>
      </c>
      <c r="P323" s="7">
        <f t="shared" si="118"/>
        <v>0.49327731092436977</v>
      </c>
      <c r="Q323" s="7">
        <f t="shared" si="119"/>
        <v>0.31460412257999398</v>
      </c>
      <c r="S323" s="12">
        <f t="shared" si="120"/>
        <v>1246.6515661517194</v>
      </c>
      <c r="T323" s="12">
        <f t="shared" si="121"/>
        <v>853.99025934569352</v>
      </c>
      <c r="U323" s="7">
        <f t="shared" si="122"/>
        <v>1061.1929334095396</v>
      </c>
      <c r="V323" s="7">
        <f t="shared" si="123"/>
        <v>1039.4488920878732</v>
      </c>
      <c r="W323" s="7">
        <f t="shared" si="124"/>
        <v>415.55052205057314</v>
      </c>
      <c r="X323" s="7">
        <f t="shared" si="125"/>
        <v>185.45863274217979</v>
      </c>
      <c r="Z323" s="7">
        <f t="shared" si="126"/>
        <v>0</v>
      </c>
      <c r="AA323" s="7">
        <f t="shared" si="127"/>
        <v>374398.57287446212</v>
      </c>
      <c r="AC323" s="7">
        <f t="shared" si="128"/>
        <v>-0.3733430752051819</v>
      </c>
      <c r="AD323" s="7">
        <f t="shared" si="129"/>
        <v>0.41748298943813694</v>
      </c>
      <c r="AE323" s="7">
        <f t="shared" si="130"/>
        <v>443.02999821044034</v>
      </c>
      <c r="AG323" s="7">
        <f t="shared" si="131"/>
        <v>2110565.7446107436</v>
      </c>
      <c r="AH323" s="7">
        <f t="shared" si="132"/>
        <v>1283926.9073149504</v>
      </c>
      <c r="AI323" s="7">
        <f t="shared" si="133"/>
        <v>801422.27865221119</v>
      </c>
      <c r="AK323" s="7">
        <v>157</v>
      </c>
      <c r="AL323" s="7">
        <f t="shared" si="134"/>
        <v>1628061.1159480044</v>
      </c>
      <c r="AM323" s="7">
        <f t="shared" si="135"/>
        <v>-143424.02993869851</v>
      </c>
      <c r="AO323" s="7">
        <f t="shared" si="136"/>
        <v>1628061.1159480044</v>
      </c>
      <c r="AP323" s="7">
        <f t="shared" ref="AP323:AP386" si="138">AO323*K323</f>
        <v>2800265119.4305677</v>
      </c>
      <c r="AQ323" s="7">
        <f t="shared" ref="AQ323:AQ386" si="139">AP323/(G323*H323)</f>
        <v>2.5057852382333806E-4</v>
      </c>
      <c r="AR323" s="15">
        <f>'FAE(a_mean)'!AQ323</f>
        <v>1.3353218719683215E-3</v>
      </c>
      <c r="AT323" s="7">
        <f t="shared" si="137"/>
        <v>1.3868752966139522E-3</v>
      </c>
      <c r="AX323" s="21"/>
    </row>
    <row r="324" spans="1:50">
      <c r="A324" s="7" t="s">
        <v>381</v>
      </c>
      <c r="B324" s="8" t="s">
        <v>222</v>
      </c>
      <c r="C324" s="8" t="s">
        <v>220</v>
      </c>
      <c r="D324" s="8">
        <v>4</v>
      </c>
      <c r="F324" s="8">
        <v>195000.00000000003</v>
      </c>
      <c r="G324" s="8">
        <v>2290000</v>
      </c>
      <c r="H324" s="8">
        <v>4880000</v>
      </c>
      <c r="J324" s="1">
        <v>660</v>
      </c>
      <c r="K324" s="1">
        <v>1720.0000000000002</v>
      </c>
      <c r="L324" s="19">
        <v>1190</v>
      </c>
      <c r="N324" s="7">
        <f t="shared" si="117"/>
        <v>8.5152838427947616E-2</v>
      </c>
      <c r="P324" s="7">
        <f t="shared" si="118"/>
        <v>0.55462184873949583</v>
      </c>
      <c r="Q324" s="7">
        <f t="shared" si="119"/>
        <v>0.36202000052442707</v>
      </c>
      <c r="S324" s="12">
        <f t="shared" si="120"/>
        <v>1246.6515661517194</v>
      </c>
      <c r="T324" s="12">
        <f t="shared" si="121"/>
        <v>853.99025934569352</v>
      </c>
      <c r="U324" s="7">
        <f t="shared" si="122"/>
        <v>997.44901634930375</v>
      </c>
      <c r="V324" s="7">
        <f t="shared" si="123"/>
        <v>1103.1928091481093</v>
      </c>
      <c r="W324" s="7">
        <f t="shared" si="124"/>
        <v>415.55052205057314</v>
      </c>
      <c r="X324" s="7">
        <f t="shared" si="125"/>
        <v>249.20254980241572</v>
      </c>
      <c r="Z324" s="7">
        <f t="shared" si="126"/>
        <v>0</v>
      </c>
      <c r="AA324" s="7">
        <f t="shared" si="127"/>
        <v>374398.57287446212</v>
      </c>
      <c r="AC324" s="7">
        <f t="shared" si="128"/>
        <v>-0.49781542680098217</v>
      </c>
      <c r="AD324" s="7">
        <f t="shared" si="129"/>
        <v>0.28263564387794243</v>
      </c>
      <c r="AE324" s="7">
        <f t="shared" si="130"/>
        <v>281.91464497130579</v>
      </c>
      <c r="AG324" s="7">
        <f t="shared" si="131"/>
        <v>2545883.0586284054</v>
      </c>
      <c r="AH324" s="7">
        <f t="shared" si="132"/>
        <v>1277711.7786242242</v>
      </c>
      <c r="AI324" s="7">
        <f t="shared" si="133"/>
        <v>795181.16307074402</v>
      </c>
      <c r="AK324" s="7">
        <v>158</v>
      </c>
      <c r="AL324" s="7">
        <f t="shared" si="134"/>
        <v>2063352.4430749253</v>
      </c>
      <c r="AM324" s="7">
        <f t="shared" si="135"/>
        <v>697487.67857129569</v>
      </c>
      <c r="AO324" s="7">
        <f t="shared" si="136"/>
        <v>2063352.4430749253</v>
      </c>
      <c r="AP324" s="7">
        <f t="shared" si="138"/>
        <v>3548966202.088872</v>
      </c>
      <c r="AQ324" s="7">
        <f t="shared" si="139"/>
        <v>3.1757518452366599E-4</v>
      </c>
      <c r="AR324" s="15">
        <f>'FAE(a_mean)'!AQ324</f>
        <v>1.3353218719683215E-3</v>
      </c>
      <c r="AT324" s="7">
        <f t="shared" si="137"/>
        <v>1.3868752966139522E-3</v>
      </c>
      <c r="AX324" s="21"/>
    </row>
    <row r="325" spans="1:50">
      <c r="A325" s="7" t="s">
        <v>382</v>
      </c>
      <c r="B325" s="8" t="s">
        <v>222</v>
      </c>
      <c r="C325" s="8" t="s">
        <v>220</v>
      </c>
      <c r="D325" s="8">
        <v>5</v>
      </c>
      <c r="F325" s="8">
        <v>300000</v>
      </c>
      <c r="G325" s="8">
        <v>2290000</v>
      </c>
      <c r="H325" s="8">
        <v>4880000</v>
      </c>
      <c r="J325" s="1">
        <v>708</v>
      </c>
      <c r="K325" s="1">
        <v>1720.0000000000002</v>
      </c>
      <c r="L325" s="19">
        <v>1190</v>
      </c>
      <c r="N325" s="7">
        <f t="shared" si="117"/>
        <v>0.13100436681222707</v>
      </c>
      <c r="P325" s="7">
        <f t="shared" si="118"/>
        <v>0.59495798319327731</v>
      </c>
      <c r="Q325" s="7">
        <f t="shared" si="119"/>
        <v>0.40497739850968284</v>
      </c>
      <c r="S325" s="12">
        <f t="shared" si="120"/>
        <v>1246.6515661517194</v>
      </c>
      <c r="T325" s="12">
        <f t="shared" si="121"/>
        <v>853.99025934569352</v>
      </c>
      <c r="U325" s="7">
        <f t="shared" si="122"/>
        <v>937.55384491475309</v>
      </c>
      <c r="V325" s="7">
        <f t="shared" si="123"/>
        <v>1163.0879805826598</v>
      </c>
      <c r="W325" s="7">
        <f t="shared" si="124"/>
        <v>415.55052205057314</v>
      </c>
      <c r="X325" s="7">
        <f t="shared" si="125"/>
        <v>309.09772123696632</v>
      </c>
      <c r="Z325" s="7">
        <f t="shared" si="126"/>
        <v>0</v>
      </c>
      <c r="AA325" s="7">
        <f t="shared" si="127"/>
        <v>374398.57287446212</v>
      </c>
      <c r="AC325" s="7">
        <f t="shared" si="128"/>
        <v>-0.60233954983561899</v>
      </c>
      <c r="AD325" s="7">
        <f t="shared" si="129"/>
        <v>0.13922096759107835</v>
      </c>
      <c r="AE325" s="7">
        <f t="shared" si="130"/>
        <v>130.52715345776775</v>
      </c>
      <c r="AG325" s="7">
        <f t="shared" si="131"/>
        <v>2999403.680839343</v>
      </c>
      <c r="AH325" s="7">
        <f t="shared" si="132"/>
        <v>1257966.2512597451</v>
      </c>
      <c r="AI325" s="7">
        <f t="shared" si="133"/>
        <v>771613.59653016587</v>
      </c>
      <c r="AK325" s="7">
        <v>159</v>
      </c>
      <c r="AL325" s="7">
        <f t="shared" si="134"/>
        <v>2513051.0261097639</v>
      </c>
      <c r="AM325" s="7">
        <f t="shared" si="135"/>
        <v>1487626.6167688363</v>
      </c>
      <c r="AO325" s="7">
        <f t="shared" si="136"/>
        <v>2513051.0261097639</v>
      </c>
      <c r="AP325" s="7">
        <f t="shared" si="138"/>
        <v>4322447764.9087944</v>
      </c>
      <c r="AQ325" s="7">
        <f t="shared" si="139"/>
        <v>3.8678929816994724E-4</v>
      </c>
      <c r="AR325" s="15">
        <f>'FAE(a_mean)'!AQ325</f>
        <v>1.3353218719683215E-3</v>
      </c>
      <c r="AT325" s="7">
        <f t="shared" si="137"/>
        <v>1.3868752966139522E-3</v>
      </c>
      <c r="AX325" s="21"/>
    </row>
    <row r="326" spans="1:50">
      <c r="A326" s="7" t="s">
        <v>383</v>
      </c>
      <c r="B326" s="8" t="s">
        <v>222</v>
      </c>
      <c r="C326" s="8" t="s">
        <v>220</v>
      </c>
      <c r="D326" s="8">
        <v>6</v>
      </c>
      <c r="F326" s="8">
        <v>432000</v>
      </c>
      <c r="G326" s="8">
        <v>2290000</v>
      </c>
      <c r="H326" s="8">
        <v>4880000</v>
      </c>
      <c r="J326" s="1">
        <v>777</v>
      </c>
      <c r="K326" s="1">
        <v>1720.0000000000002</v>
      </c>
      <c r="L326" s="19">
        <v>1190</v>
      </c>
      <c r="N326" s="7">
        <f t="shared" si="117"/>
        <v>0.18864628820960699</v>
      </c>
      <c r="P326" s="7">
        <f t="shared" si="118"/>
        <v>0.65294117647058825</v>
      </c>
      <c r="Q326" s="7">
        <f t="shared" si="119"/>
        <v>0.45582348703973252</v>
      </c>
      <c r="S326" s="12">
        <f t="shared" si="120"/>
        <v>1246.6515661517194</v>
      </c>
      <c r="T326" s="12">
        <f t="shared" si="121"/>
        <v>853.99025934569352</v>
      </c>
      <c r="U326" s="7">
        <f t="shared" si="122"/>
        <v>875.73430066735978</v>
      </c>
      <c r="V326" s="7">
        <f t="shared" si="123"/>
        <v>1224.907524830053</v>
      </c>
      <c r="W326" s="7">
        <f t="shared" si="124"/>
        <v>415.55052205057314</v>
      </c>
      <c r="X326" s="7">
        <f t="shared" si="125"/>
        <v>370.91726548435958</v>
      </c>
      <c r="Z326" s="7">
        <f t="shared" si="126"/>
        <v>0</v>
      </c>
      <c r="AA326" s="7">
        <f t="shared" si="127"/>
        <v>374398.57287446212</v>
      </c>
      <c r="AC326" s="7">
        <f t="shared" si="128"/>
        <v>-0.69950204048145836</v>
      </c>
      <c r="AD326" s="7">
        <f t="shared" si="129"/>
        <v>-2.9374513364344729E-2</v>
      </c>
      <c r="AE326" s="7">
        <f t="shared" si="130"/>
        <v>-25.724268918568448</v>
      </c>
      <c r="AG326" s="7">
        <f t="shared" si="131"/>
        <v>3519179.7180381543</v>
      </c>
      <c r="AH326" s="7">
        <f t="shared" si="132"/>
        <v>1227191.1646715985</v>
      </c>
      <c r="AI326" s="7">
        <f t="shared" si="133"/>
        <v>727509.61815870041</v>
      </c>
      <c r="AK326" s="7">
        <v>160</v>
      </c>
      <c r="AL326" s="7">
        <f t="shared" si="134"/>
        <v>3019498.1715252562</v>
      </c>
      <c r="AM326" s="7">
        <f t="shared" si="135"/>
        <v>2303151.940122603</v>
      </c>
      <c r="AO326" s="7">
        <f t="shared" si="136"/>
        <v>3019498.1715252562</v>
      </c>
      <c r="AP326" s="7">
        <f t="shared" si="138"/>
        <v>5193536855.0234413</v>
      </c>
      <c r="AQ326" s="7">
        <f t="shared" si="139"/>
        <v>4.6473770984174252E-4</v>
      </c>
      <c r="AR326" s="15">
        <f>'FAE(a_mean)'!AQ326</f>
        <v>1.3353218719683215E-3</v>
      </c>
      <c r="AT326" s="7">
        <f t="shared" si="137"/>
        <v>1.3868752966139522E-3</v>
      </c>
      <c r="AX326" s="21"/>
    </row>
    <row r="327" spans="1:50">
      <c r="A327" s="7" t="s">
        <v>384</v>
      </c>
      <c r="B327" s="8" t="s">
        <v>222</v>
      </c>
      <c r="C327" s="8" t="s">
        <v>220</v>
      </c>
      <c r="D327" s="8">
        <v>7</v>
      </c>
      <c r="F327" s="8">
        <v>583000</v>
      </c>
      <c r="G327" s="8">
        <v>2290000</v>
      </c>
      <c r="H327" s="8">
        <v>4880000</v>
      </c>
      <c r="J327" s="1">
        <v>824</v>
      </c>
      <c r="K327" s="1">
        <v>1720.0000000000002</v>
      </c>
      <c r="L327" s="19">
        <v>1190</v>
      </c>
      <c r="N327" s="7">
        <f t="shared" si="117"/>
        <v>0.25458515283842797</v>
      </c>
      <c r="P327" s="7">
        <f t="shared" si="118"/>
        <v>0.69243697478991595</v>
      </c>
      <c r="Q327" s="7">
        <f t="shared" si="119"/>
        <v>0.50548052434334401</v>
      </c>
      <c r="S327" s="12">
        <f t="shared" si="120"/>
        <v>1246.6515661517194</v>
      </c>
      <c r="T327" s="12">
        <f t="shared" si="121"/>
        <v>853.99025934569352</v>
      </c>
      <c r="U327" s="7">
        <f t="shared" si="122"/>
        <v>815.75855180950805</v>
      </c>
      <c r="V327" s="7">
        <f t="shared" si="123"/>
        <v>1284.8832736879049</v>
      </c>
      <c r="W327" s="7">
        <f t="shared" si="124"/>
        <v>415.55052205057314</v>
      </c>
      <c r="X327" s="7">
        <f t="shared" si="125"/>
        <v>430.89301434221136</v>
      </c>
      <c r="Z327" s="7">
        <f t="shared" si="126"/>
        <v>0</v>
      </c>
      <c r="AA327" s="7">
        <f t="shared" si="127"/>
        <v>374398.57287446212</v>
      </c>
      <c r="AC327" s="7">
        <f t="shared" si="128"/>
        <v>-0.7848311888802938</v>
      </c>
      <c r="AD327" s="7">
        <f t="shared" si="129"/>
        <v>-0.21736262864350789</v>
      </c>
      <c r="AE327" s="7">
        <f t="shared" si="130"/>
        <v>-177.3154231597359</v>
      </c>
      <c r="AG327" s="7">
        <f t="shared" si="131"/>
        <v>4083100.8006357513</v>
      </c>
      <c r="AH327" s="7">
        <f t="shared" si="132"/>
        <v>1191115.7891266327</v>
      </c>
      <c r="AI327" s="7">
        <f t="shared" si="133"/>
        <v>661767.96030132729</v>
      </c>
      <c r="AK327" s="7">
        <v>161</v>
      </c>
      <c r="AL327" s="7">
        <f t="shared" si="134"/>
        <v>3553752.9718104461</v>
      </c>
      <c r="AM327" s="7">
        <f t="shared" si="135"/>
        <v>3094353.8581591691</v>
      </c>
      <c r="AO327" s="7">
        <f t="shared" si="136"/>
        <v>3553752.9718104461</v>
      </c>
      <c r="AP327" s="7">
        <f t="shared" si="138"/>
        <v>6112455111.5139685</v>
      </c>
      <c r="AQ327" s="7">
        <f t="shared" si="139"/>
        <v>5.4696605980331168E-4</v>
      </c>
      <c r="AR327" s="15">
        <f>'FAE(a_mean)'!AQ327</f>
        <v>1.3353218719683215E-3</v>
      </c>
      <c r="AT327" s="7">
        <f t="shared" si="137"/>
        <v>1.3868752966139522E-3</v>
      </c>
      <c r="AX327" s="21"/>
    </row>
    <row r="328" spans="1:50">
      <c r="A328" s="7" t="s">
        <v>385</v>
      </c>
      <c r="B328" s="8" t="s">
        <v>222</v>
      </c>
      <c r="C328" s="8" t="s">
        <v>220</v>
      </c>
      <c r="D328" s="8">
        <v>8</v>
      </c>
      <c r="F328" s="8">
        <v>763000</v>
      </c>
      <c r="G328" s="8">
        <v>2290000</v>
      </c>
      <c r="H328" s="8">
        <v>4880000</v>
      </c>
      <c r="J328" s="1">
        <v>874</v>
      </c>
      <c r="K328" s="1">
        <v>1720.0000000000002</v>
      </c>
      <c r="L328" s="19">
        <v>1190</v>
      </c>
      <c r="N328" s="7">
        <f t="shared" si="117"/>
        <v>0.33318777292576418</v>
      </c>
      <c r="P328" s="7">
        <f t="shared" si="118"/>
        <v>0.7344537815126051</v>
      </c>
      <c r="Q328" s="7">
        <f t="shared" si="119"/>
        <v>0.56165415861170465</v>
      </c>
      <c r="S328" s="12">
        <f t="shared" si="120"/>
        <v>1246.6515661517194</v>
      </c>
      <c r="T328" s="12">
        <f t="shared" si="121"/>
        <v>853.99025934569352</v>
      </c>
      <c r="U328" s="7">
        <f t="shared" si="122"/>
        <v>753.7077249555357</v>
      </c>
      <c r="V328" s="7">
        <f t="shared" si="123"/>
        <v>1346.9341005418773</v>
      </c>
      <c r="W328" s="7">
        <f t="shared" si="124"/>
        <v>415.55052205057314</v>
      </c>
      <c r="X328" s="7">
        <f t="shared" si="125"/>
        <v>492.94384119618371</v>
      </c>
      <c r="Z328" s="7">
        <f t="shared" si="126"/>
        <v>0</v>
      </c>
      <c r="AA328" s="7">
        <f t="shared" si="127"/>
        <v>374398.57287446212</v>
      </c>
      <c r="AC328" s="7">
        <f t="shared" si="128"/>
        <v>-0.8651146818545723</v>
      </c>
      <c r="AD328" s="7">
        <f t="shared" si="129"/>
        <v>-0.44334350133923256</v>
      </c>
      <c r="AE328" s="7">
        <f t="shared" si="130"/>
        <v>-334.15142176821445</v>
      </c>
      <c r="AG328" s="7">
        <f t="shared" si="131"/>
        <v>4746347.5585058779</v>
      </c>
      <c r="AH328" s="7">
        <f t="shared" si="132"/>
        <v>1153262.0618274105</v>
      </c>
      <c r="AI328" s="7">
        <f t="shared" si="133"/>
        <v>561481.28707884543</v>
      </c>
      <c r="AK328" s="7">
        <v>162</v>
      </c>
      <c r="AL328" s="7">
        <f t="shared" si="134"/>
        <v>4154566.7837573127</v>
      </c>
      <c r="AM328" s="7">
        <f t="shared" si="135"/>
        <v>3912930.2687510066</v>
      </c>
      <c r="AO328" s="7">
        <f t="shared" si="136"/>
        <v>4154566.7837573127</v>
      </c>
      <c r="AP328" s="7">
        <f t="shared" si="138"/>
        <v>7145854868.0625792</v>
      </c>
      <c r="AQ328" s="7">
        <f t="shared" si="139"/>
        <v>6.3943865595806595E-4</v>
      </c>
      <c r="AR328" s="15">
        <f>'FAE(a_mean)'!AQ328</f>
        <v>1.3353218719683215E-3</v>
      </c>
      <c r="AT328" s="7">
        <f t="shared" si="137"/>
        <v>1.3868752966139522E-3</v>
      </c>
      <c r="AX328" s="21"/>
    </row>
    <row r="329" spans="1:50">
      <c r="A329" s="7" t="s">
        <v>386</v>
      </c>
      <c r="B329" s="8" t="s">
        <v>222</v>
      </c>
      <c r="C329" s="8" t="s">
        <v>220</v>
      </c>
      <c r="D329" s="8">
        <v>9</v>
      </c>
      <c r="F329" s="8">
        <v>990000</v>
      </c>
      <c r="G329" s="8">
        <v>2290000</v>
      </c>
      <c r="H329" s="8">
        <v>4880000</v>
      </c>
      <c r="J329" s="1">
        <v>936.99999999999989</v>
      </c>
      <c r="K329" s="1">
        <v>1720.0000000000002</v>
      </c>
      <c r="L329" s="19">
        <v>1190</v>
      </c>
      <c r="N329" s="7">
        <f t="shared" si="117"/>
        <v>0.43231441048034935</v>
      </c>
      <c r="P329" s="7">
        <f t="shared" si="118"/>
        <v>0.78739495798319314</v>
      </c>
      <c r="Q329" s="7">
        <f t="shared" si="119"/>
        <v>0.6311939811642</v>
      </c>
      <c r="S329" s="12">
        <f t="shared" si="120"/>
        <v>1246.6515661517194</v>
      </c>
      <c r="T329" s="12">
        <f t="shared" si="121"/>
        <v>853.99025934569352</v>
      </c>
      <c r="U329" s="7">
        <f t="shared" si="122"/>
        <v>685.14767105942212</v>
      </c>
      <c r="V329" s="7">
        <f t="shared" si="123"/>
        <v>1415.4941544379908</v>
      </c>
      <c r="W329" s="7">
        <f t="shared" si="124"/>
        <v>415.55052205057314</v>
      </c>
      <c r="X329" s="7">
        <f t="shared" si="125"/>
        <v>561.50389509229728</v>
      </c>
      <c r="Z329" s="7">
        <f t="shared" si="126"/>
        <v>0</v>
      </c>
      <c r="AA329" s="7">
        <f t="shared" si="127"/>
        <v>374398.57287446212</v>
      </c>
      <c r="AC329" s="7">
        <f t="shared" si="128"/>
        <v>-0.94563499073650803</v>
      </c>
      <c r="AD329" s="7">
        <f t="shared" si="129"/>
        <v>-0.74062830387172818</v>
      </c>
      <c r="AE329" s="7">
        <f t="shared" si="130"/>
        <v>-507.43975751840452</v>
      </c>
      <c r="AG329" s="7">
        <f t="shared" si="131"/>
        <v>5630859.5385966506</v>
      </c>
      <c r="AH329" s="7">
        <f t="shared" si="132"/>
        <v>1128879.4553745289</v>
      </c>
      <c r="AI329" s="7">
        <f t="shared" si="133"/>
        <v>382606.48368656647</v>
      </c>
      <c r="AK329" s="7">
        <v>163</v>
      </c>
      <c r="AL329" s="7">
        <f t="shared" si="134"/>
        <v>4884586.5669086883</v>
      </c>
      <c r="AM329" s="7">
        <f t="shared" si="135"/>
        <v>4817376.6020825133</v>
      </c>
      <c r="AO329" s="7">
        <f t="shared" si="136"/>
        <v>4884586.5669086883</v>
      </c>
      <c r="AP329" s="7">
        <f t="shared" si="138"/>
        <v>8401488895.0829449</v>
      </c>
      <c r="AQ329" s="7">
        <f t="shared" si="139"/>
        <v>7.5179763181714375E-4</v>
      </c>
      <c r="AR329" s="15">
        <f>'FAE(a_mean)'!AQ329</f>
        <v>1.3353218719683215E-3</v>
      </c>
      <c r="AT329" s="7">
        <f t="shared" si="137"/>
        <v>1.3868752966139522E-3</v>
      </c>
      <c r="AX329" s="21"/>
    </row>
    <row r="330" spans="1:50">
      <c r="A330" s="7" t="s">
        <v>387</v>
      </c>
      <c r="B330" s="8" t="s">
        <v>222</v>
      </c>
      <c r="C330" s="8" t="s">
        <v>220</v>
      </c>
      <c r="D330" s="8">
        <v>10</v>
      </c>
      <c r="F330" s="8">
        <v>1210000</v>
      </c>
      <c r="G330" s="8">
        <v>2290000</v>
      </c>
      <c r="H330" s="8">
        <v>4880000</v>
      </c>
      <c r="J330" s="1">
        <v>994</v>
      </c>
      <c r="K330" s="1">
        <v>1720.0000000000002</v>
      </c>
      <c r="L330" s="19">
        <v>1190</v>
      </c>
      <c r="N330" s="7">
        <f t="shared" si="117"/>
        <v>0.52838427947598254</v>
      </c>
      <c r="P330" s="7">
        <f t="shared" si="118"/>
        <v>0.83529411764705885</v>
      </c>
      <c r="Q330" s="7">
        <f t="shared" si="119"/>
        <v>0.70027067078831395</v>
      </c>
      <c r="S330" s="12">
        <f t="shared" si="120"/>
        <v>1246.6515661517194</v>
      </c>
      <c r="T330" s="12">
        <f t="shared" si="121"/>
        <v>853.99025934569352</v>
      </c>
      <c r="U330" s="7">
        <f t="shared" si="122"/>
        <v>625.88565337030911</v>
      </c>
      <c r="V330" s="7">
        <f t="shared" si="123"/>
        <v>1474.7561721271038</v>
      </c>
      <c r="W330" s="7">
        <f t="shared" si="124"/>
        <v>415.55052205057314</v>
      </c>
      <c r="X330" s="7">
        <f t="shared" si="125"/>
        <v>620.76591278141029</v>
      </c>
      <c r="Z330" s="7">
        <f t="shared" si="126"/>
        <v>0</v>
      </c>
      <c r="AA330" s="7">
        <f t="shared" si="127"/>
        <v>374398.57287446212</v>
      </c>
      <c r="AC330" s="7">
        <f t="shared" si="128"/>
        <v>-1.0092027409799618</v>
      </c>
      <c r="AD330" s="7">
        <f t="shared" si="129"/>
        <v>-1.0500750792857536</v>
      </c>
      <c r="AE330" s="7">
        <f t="shared" si="130"/>
        <v>-657.22692708664306</v>
      </c>
      <c r="AG330" s="7" t="e">
        <f t="shared" si="131"/>
        <v>#NUM!</v>
      </c>
      <c r="AH330" s="7" t="e">
        <f t="shared" si="132"/>
        <v>#NUM!</v>
      </c>
      <c r="AI330" s="7" t="e">
        <f t="shared" si="133"/>
        <v>#NUM!</v>
      </c>
      <c r="AK330" s="7">
        <v>164</v>
      </c>
      <c r="AL330" s="7" t="e">
        <f t="shared" si="134"/>
        <v>#NUM!</v>
      </c>
      <c r="AM330" s="7">
        <f t="shared" si="135"/>
        <v>5599162.9566551372</v>
      </c>
      <c r="AO330" s="7">
        <f t="shared" si="136"/>
        <v>5599162.9566551372</v>
      </c>
      <c r="AP330" s="7">
        <f t="shared" si="138"/>
        <v>9630560285.4468365</v>
      </c>
      <c r="AQ330" s="7">
        <f t="shared" si="139"/>
        <v>8.6177968049313094E-4</v>
      </c>
      <c r="AR330" s="15">
        <f>'FAE(a_mean)'!AQ330</f>
        <v>1.3353218719683215E-3</v>
      </c>
      <c r="AT330" s="7">
        <f t="shared" si="137"/>
        <v>1.3868752966139522E-3</v>
      </c>
      <c r="AX330" s="21"/>
    </row>
    <row r="331" spans="1:50">
      <c r="A331" s="7" t="s">
        <v>388</v>
      </c>
      <c r="B331" s="8" t="s">
        <v>222</v>
      </c>
      <c r="C331" s="8" t="s">
        <v>220</v>
      </c>
      <c r="D331" s="8">
        <v>11</v>
      </c>
      <c r="F331" s="8">
        <v>1480000</v>
      </c>
      <c r="G331" s="8">
        <v>2290000</v>
      </c>
      <c r="H331" s="8">
        <v>4880000</v>
      </c>
      <c r="J331" s="1">
        <v>1040</v>
      </c>
      <c r="K331" s="1">
        <v>1720.0000000000002</v>
      </c>
      <c r="L331" s="19">
        <v>1190</v>
      </c>
      <c r="N331" s="7">
        <f t="shared" si="117"/>
        <v>0.64628820960698685</v>
      </c>
      <c r="P331" s="7">
        <f t="shared" si="118"/>
        <v>0.87394957983193278</v>
      </c>
      <c r="Q331" s="7">
        <f t="shared" si="119"/>
        <v>0.78377999152821554</v>
      </c>
      <c r="S331" s="12">
        <f t="shared" si="120"/>
        <v>1246.6515661517194</v>
      </c>
      <c r="T331" s="12">
        <f t="shared" si="121"/>
        <v>853.99025934569352</v>
      </c>
      <c r="U331" s="7">
        <f t="shared" si="122"/>
        <v>560.11126899660383</v>
      </c>
      <c r="V331" s="7">
        <f t="shared" si="123"/>
        <v>1540.5305565008091</v>
      </c>
      <c r="W331" s="7">
        <f t="shared" si="124"/>
        <v>415.55052205057314</v>
      </c>
      <c r="X331" s="7">
        <f t="shared" si="125"/>
        <v>686.54029715511558</v>
      </c>
      <c r="Z331" s="7">
        <f t="shared" si="126"/>
        <v>0</v>
      </c>
      <c r="AA331" s="7">
        <f t="shared" si="127"/>
        <v>374398.57287446212</v>
      </c>
      <c r="AC331" s="7">
        <f t="shared" si="128"/>
        <v>-1.0740295974592484</v>
      </c>
      <c r="AD331" s="7">
        <f t="shared" si="129"/>
        <v>-1.470197824882689</v>
      </c>
      <c r="AE331" s="7">
        <f t="shared" si="130"/>
        <v>-823.47436937108967</v>
      </c>
      <c r="AG331" s="7" t="e">
        <f t="shared" si="131"/>
        <v>#NUM!</v>
      </c>
      <c r="AH331" s="7" t="e">
        <f t="shared" si="132"/>
        <v>#NUM!</v>
      </c>
      <c r="AI331" s="7" t="e">
        <f t="shared" si="133"/>
        <v>#NUM!</v>
      </c>
      <c r="AK331" s="7">
        <v>165</v>
      </c>
      <c r="AL331" s="7" t="e">
        <f t="shared" si="134"/>
        <v>#NUM!</v>
      </c>
      <c r="AM331" s="7">
        <f t="shared" si="135"/>
        <v>6466860.6522269193</v>
      </c>
      <c r="AO331" s="7">
        <f t="shared" si="136"/>
        <v>6466860.6522269193</v>
      </c>
      <c r="AP331" s="7">
        <f t="shared" si="138"/>
        <v>11123000321.830303</v>
      </c>
      <c r="AQ331" s="7">
        <f t="shared" si="139"/>
        <v>9.9532897145736114E-4</v>
      </c>
      <c r="AR331" s="15">
        <f>'FAE(a_mean)'!AQ331</f>
        <v>1.3353218719683215E-3</v>
      </c>
      <c r="AT331" s="7">
        <f t="shared" si="137"/>
        <v>1.3868752966139522E-3</v>
      </c>
      <c r="AX331" s="21"/>
    </row>
    <row r="332" spans="1:50">
      <c r="A332" s="7" t="s">
        <v>389</v>
      </c>
      <c r="B332" s="8" t="s">
        <v>222</v>
      </c>
      <c r="C332" s="8" t="s">
        <v>220</v>
      </c>
      <c r="D332" s="8">
        <v>12</v>
      </c>
      <c r="F332" s="8">
        <v>1750000</v>
      </c>
      <c r="G332" s="8">
        <v>2290000</v>
      </c>
      <c r="H332" s="8">
        <v>4880000</v>
      </c>
      <c r="J332" s="1">
        <v>1120</v>
      </c>
      <c r="K332" s="1">
        <v>1720.0000000000002</v>
      </c>
      <c r="L332" s="19">
        <v>1190</v>
      </c>
      <c r="N332" s="7">
        <f t="shared" si="117"/>
        <v>0.76419213973799127</v>
      </c>
      <c r="P332" s="7">
        <f t="shared" si="118"/>
        <v>0.94117647058823528</v>
      </c>
      <c r="Q332" s="7">
        <f t="shared" si="119"/>
        <v>0.86227354637077991</v>
      </c>
      <c r="S332" s="12">
        <f t="shared" si="120"/>
        <v>1246.6515661517194</v>
      </c>
      <c r="T332" s="12">
        <f t="shared" si="121"/>
        <v>853.99025934569352</v>
      </c>
      <c r="U332" s="7">
        <f t="shared" si="122"/>
        <v>500.10964451279949</v>
      </c>
      <c r="V332" s="7">
        <f t="shared" si="123"/>
        <v>1600.5321809846134</v>
      </c>
      <c r="W332" s="7">
        <f t="shared" si="124"/>
        <v>415.55052205057314</v>
      </c>
      <c r="X332" s="7">
        <f t="shared" si="125"/>
        <v>746.54192163891992</v>
      </c>
      <c r="Z332" s="7">
        <f t="shared" si="126"/>
        <v>0</v>
      </c>
      <c r="AA332" s="7">
        <f t="shared" si="127"/>
        <v>374398.57287446212</v>
      </c>
      <c r="AC332" s="7">
        <f t="shared" si="128"/>
        <v>-1.1285196204573831</v>
      </c>
      <c r="AD332" s="7">
        <f t="shared" si="129"/>
        <v>-1.9498342733689882</v>
      </c>
      <c r="AE332" s="7">
        <f t="shared" si="130"/>
        <v>-975.13092531343739</v>
      </c>
      <c r="AG332" s="7" t="e">
        <f t="shared" si="131"/>
        <v>#NUM!</v>
      </c>
      <c r="AH332" s="7" t="e">
        <f t="shared" si="132"/>
        <v>#NUM!</v>
      </c>
      <c r="AI332" s="7" t="e">
        <f t="shared" si="133"/>
        <v>#NUM!</v>
      </c>
      <c r="AK332" s="7">
        <v>166</v>
      </c>
      <c r="AL332" s="7" t="e">
        <f t="shared" si="134"/>
        <v>#NUM!</v>
      </c>
      <c r="AM332" s="7">
        <f t="shared" si="135"/>
        <v>7258403.9223145051</v>
      </c>
      <c r="AO332" s="7">
        <f t="shared" si="136"/>
        <v>7258403.9223145051</v>
      </c>
      <c r="AP332" s="7">
        <f t="shared" si="138"/>
        <v>12484454746.380951</v>
      </c>
      <c r="AQ332" s="7">
        <f t="shared" si="139"/>
        <v>1.1171571646485924E-3</v>
      </c>
      <c r="AR332" s="15">
        <f>'FAE(a_mean)'!AQ332</f>
        <v>1.3353218719683215E-3</v>
      </c>
      <c r="AT332" s="7">
        <f t="shared" si="137"/>
        <v>1.3868752966139522E-3</v>
      </c>
      <c r="AX332" s="21"/>
    </row>
    <row r="333" spans="1:50">
      <c r="A333" s="7" t="s">
        <v>390</v>
      </c>
      <c r="B333" s="8" t="s">
        <v>222</v>
      </c>
      <c r="C333" s="8" t="s">
        <v>220</v>
      </c>
      <c r="D333" s="8">
        <v>13</v>
      </c>
      <c r="F333" s="8">
        <v>2049999.9999999998</v>
      </c>
      <c r="G333" s="8">
        <v>2290000</v>
      </c>
      <c r="H333" s="8">
        <v>4880000</v>
      </c>
      <c r="J333" s="1">
        <v>1180</v>
      </c>
      <c r="K333" s="1">
        <v>1720.0000000000002</v>
      </c>
      <c r="L333" s="19">
        <v>1190</v>
      </c>
      <c r="N333" s="7">
        <f t="shared" si="117"/>
        <v>0.89519650655021821</v>
      </c>
      <c r="P333" s="7">
        <f t="shared" si="118"/>
        <v>0.99159663865546221</v>
      </c>
      <c r="Q333" s="7">
        <f t="shared" si="119"/>
        <v>0.94149871558618703</v>
      </c>
      <c r="S333" s="12">
        <f t="shared" si="120"/>
        <v>1246.6515661517194</v>
      </c>
      <c r="T333" s="12">
        <f t="shared" si="121"/>
        <v>853.99025934569352</v>
      </c>
      <c r="U333" s="7">
        <f t="shared" si="122"/>
        <v>438.65017875302408</v>
      </c>
      <c r="V333" s="7">
        <f t="shared" si="123"/>
        <v>1661.9916467443888</v>
      </c>
      <c r="W333" s="7">
        <f t="shared" si="124"/>
        <v>415.55052205057314</v>
      </c>
      <c r="X333" s="7">
        <f t="shared" si="125"/>
        <v>808.00138739869533</v>
      </c>
      <c r="Z333" s="7">
        <f t="shared" si="126"/>
        <v>0</v>
      </c>
      <c r="AA333" s="7">
        <f t="shared" si="127"/>
        <v>374398.57287446212</v>
      </c>
      <c r="AC333" s="7">
        <f t="shared" si="128"/>
        <v>-1.1802545954745027</v>
      </c>
      <c r="AD333" s="7">
        <f t="shared" si="129"/>
        <v>-2.5771612308988754</v>
      </c>
      <c r="AE333" s="7">
        <f t="shared" si="130"/>
        <v>-1130.4722346091553</v>
      </c>
      <c r="AG333" s="7" t="e">
        <f t="shared" si="131"/>
        <v>#NUM!</v>
      </c>
      <c r="AH333" s="7" t="e">
        <f t="shared" si="132"/>
        <v>#NUM!</v>
      </c>
      <c r="AI333" s="7" t="e">
        <f t="shared" si="133"/>
        <v>#NUM!</v>
      </c>
      <c r="AK333" s="7">
        <v>167</v>
      </c>
      <c r="AL333" s="7" t="e">
        <f t="shared" si="134"/>
        <v>#NUM!</v>
      </c>
      <c r="AM333" s="7">
        <f t="shared" si="135"/>
        <v>8069179.079218125</v>
      </c>
      <c r="AO333" s="7">
        <f t="shared" si="136"/>
        <v>8069179.079218125</v>
      </c>
      <c r="AP333" s="7">
        <f t="shared" si="138"/>
        <v>13878988016.255177</v>
      </c>
      <c r="AQ333" s="7">
        <f t="shared" si="139"/>
        <v>1.2419453805081946E-3</v>
      </c>
      <c r="AR333" s="15">
        <f>'FAE(a_mean)'!AQ333</f>
        <v>1.3353218719683215E-3</v>
      </c>
      <c r="AT333" s="7">
        <f t="shared" si="137"/>
        <v>1.3868752966139522E-3</v>
      </c>
      <c r="AX333" s="21"/>
    </row>
    <row r="334" spans="1:50">
      <c r="A334" s="7" t="s">
        <v>391</v>
      </c>
      <c r="B334" s="8" t="s">
        <v>222</v>
      </c>
      <c r="C334" s="8" t="s">
        <v>220</v>
      </c>
      <c r="D334" s="8">
        <v>14</v>
      </c>
      <c r="F334" s="8">
        <v>2360000</v>
      </c>
      <c r="G334" s="8">
        <v>2290000</v>
      </c>
      <c r="H334" s="8">
        <v>4880000</v>
      </c>
      <c r="J334" s="1">
        <v>1270</v>
      </c>
      <c r="K334" s="1">
        <v>1720.0000000000002</v>
      </c>
      <c r="L334" s="19">
        <v>1190</v>
      </c>
      <c r="N334" s="7">
        <f t="shared" si="117"/>
        <v>1.0305676855895196</v>
      </c>
      <c r="P334" s="7">
        <f t="shared" si="118"/>
        <v>1.0672268907563025</v>
      </c>
      <c r="Q334" s="7">
        <f t="shared" si="119"/>
        <v>1.0188895598348906</v>
      </c>
      <c r="S334" s="12">
        <f t="shared" si="120"/>
        <v>1246.6515661517194</v>
      </c>
      <c r="T334" s="12">
        <f t="shared" si="121"/>
        <v>853.99025934569352</v>
      </c>
      <c r="U334" s="7">
        <f t="shared" si="122"/>
        <v>379.70730226395483</v>
      </c>
      <c r="V334" s="7">
        <f t="shared" si="123"/>
        <v>1720.9345232334581</v>
      </c>
      <c r="W334" s="7">
        <f t="shared" si="124"/>
        <v>415.55052205057314</v>
      </c>
      <c r="X334" s="7">
        <f t="shared" si="125"/>
        <v>866.94426388776458</v>
      </c>
      <c r="Z334" s="7">
        <f t="shared" si="126"/>
        <v>0</v>
      </c>
      <c r="AA334" s="7">
        <f t="shared" si="127"/>
        <v>374398.57287446212</v>
      </c>
      <c r="AC334" s="7">
        <f t="shared" si="128"/>
        <v>-1.2263998294940088</v>
      </c>
      <c r="AD334" s="7">
        <f t="shared" si="129"/>
        <v>-3.369576392484821</v>
      </c>
      <c r="AE334" s="7">
        <f t="shared" si="130"/>
        <v>-1279.4527617627202</v>
      </c>
      <c r="AG334" s="7" t="e">
        <f t="shared" si="131"/>
        <v>#NUM!</v>
      </c>
      <c r="AH334" s="7" t="e">
        <f t="shared" si="132"/>
        <v>#NUM!</v>
      </c>
      <c r="AI334" s="7" t="e">
        <f t="shared" si="133"/>
        <v>#NUM!</v>
      </c>
      <c r="AK334" s="7">
        <v>168</v>
      </c>
      <c r="AL334" s="7" t="e">
        <f t="shared" si="134"/>
        <v>#NUM!</v>
      </c>
      <c r="AM334" s="7">
        <f t="shared" si="135"/>
        <v>8846755.3132935856</v>
      </c>
      <c r="AO334" s="7">
        <f t="shared" si="136"/>
        <v>8846755.3132935856</v>
      </c>
      <c r="AP334" s="7">
        <f t="shared" si="138"/>
        <v>15216419138.864969</v>
      </c>
      <c r="AQ334" s="7">
        <f t="shared" si="139"/>
        <v>1.3616238759811877E-3</v>
      </c>
      <c r="AR334" s="15">
        <f>'FAE(a_mean)'!AQ334</f>
        <v>1.3353218719683215E-3</v>
      </c>
      <c r="AT334" s="7">
        <f t="shared" si="137"/>
        <v>1.3868752966139522E-3</v>
      </c>
      <c r="AX334" s="21"/>
    </row>
    <row r="335" spans="1:50">
      <c r="A335" s="7" t="s">
        <v>392</v>
      </c>
      <c r="B335" s="8" t="s">
        <v>222</v>
      </c>
      <c r="C335" s="8" t="s">
        <v>220</v>
      </c>
      <c r="D335" s="8">
        <v>15</v>
      </c>
      <c r="F335" s="8">
        <v>2720000</v>
      </c>
      <c r="G335" s="8">
        <v>2290000</v>
      </c>
      <c r="H335" s="8">
        <v>4880000</v>
      </c>
      <c r="J335" s="1">
        <v>1330</v>
      </c>
      <c r="K335" s="1">
        <v>1720.0000000000002</v>
      </c>
      <c r="L335" s="19">
        <v>1190</v>
      </c>
      <c r="N335" s="7">
        <f t="shared" si="117"/>
        <v>1.1877729257641922</v>
      </c>
      <c r="P335" s="7">
        <f t="shared" si="118"/>
        <v>1.1176470588235294</v>
      </c>
      <c r="Q335" s="7">
        <f t="shared" si="119"/>
        <v>1.1020584156776814</v>
      </c>
      <c r="S335" s="12">
        <f t="shared" si="120"/>
        <v>1246.6515661517194</v>
      </c>
      <c r="T335" s="12">
        <f t="shared" si="121"/>
        <v>853.99025934569352</v>
      </c>
      <c r="U335" s="7">
        <f t="shared" si="122"/>
        <v>315.9303199041866</v>
      </c>
      <c r="V335" s="7">
        <f t="shared" si="123"/>
        <v>1784.7115055932263</v>
      </c>
      <c r="W335" s="7">
        <f t="shared" si="124"/>
        <v>415.55052205057314</v>
      </c>
      <c r="X335" s="7">
        <f t="shared" si="125"/>
        <v>930.7212462475328</v>
      </c>
      <c r="Z335" s="7">
        <f t="shared" si="126"/>
        <v>0</v>
      </c>
      <c r="AA335" s="7">
        <f t="shared" si="127"/>
        <v>374398.57287446212</v>
      </c>
      <c r="AC335" s="7">
        <f t="shared" si="128"/>
        <v>-1.2728963341571644</v>
      </c>
      <c r="AD335" s="7">
        <f t="shared" si="129"/>
        <v>-4.5600298487764563</v>
      </c>
      <c r="AE335" s="7">
        <f t="shared" si="130"/>
        <v>-1440.6516888965855</v>
      </c>
      <c r="AG335" s="7" t="e">
        <f t="shared" si="131"/>
        <v>#NUM!</v>
      </c>
      <c r="AH335" s="7" t="e">
        <f t="shared" si="132"/>
        <v>#NUM!</v>
      </c>
      <c r="AI335" s="7" t="e">
        <f t="shared" si="133"/>
        <v>#NUM!</v>
      </c>
      <c r="AK335" s="7">
        <v>169</v>
      </c>
      <c r="AL335" s="7" t="e">
        <f t="shared" si="134"/>
        <v>#NUM!</v>
      </c>
      <c r="AM335" s="7">
        <f t="shared" si="135"/>
        <v>9688103.2202489283</v>
      </c>
      <c r="AO335" s="7">
        <f t="shared" si="136"/>
        <v>9688103.2202489283</v>
      </c>
      <c r="AP335" s="7">
        <f t="shared" si="138"/>
        <v>16663537538.828159</v>
      </c>
      <c r="AQ335" s="7">
        <f t="shared" si="139"/>
        <v>1.491117612107896E-3</v>
      </c>
      <c r="AR335" s="15">
        <f>'FAE(a_mean)'!AQ335</f>
        <v>1.3353218719683215E-3</v>
      </c>
      <c r="AT335" s="7">
        <f t="shared" si="137"/>
        <v>1.3868752966139522E-3</v>
      </c>
      <c r="AX335" s="21"/>
    </row>
    <row r="336" spans="1:50">
      <c r="A336" s="7" t="s">
        <v>393</v>
      </c>
      <c r="B336" s="8" t="s">
        <v>222</v>
      </c>
      <c r="C336" s="8" t="s">
        <v>220</v>
      </c>
      <c r="D336" s="8">
        <v>16</v>
      </c>
      <c r="F336" s="8">
        <v>3110000</v>
      </c>
      <c r="G336" s="8">
        <v>2290000</v>
      </c>
      <c r="H336" s="8">
        <v>4880000</v>
      </c>
      <c r="J336" s="1">
        <v>1390.0000000000002</v>
      </c>
      <c r="K336" s="1">
        <v>1720.0000000000002</v>
      </c>
      <c r="L336" s="19">
        <v>1190</v>
      </c>
      <c r="N336" s="7">
        <f t="shared" si="117"/>
        <v>1.3580786026200873</v>
      </c>
      <c r="P336" s="7">
        <f t="shared" si="118"/>
        <v>1.1680672268907566</v>
      </c>
      <c r="Q336" s="7">
        <f t="shared" si="119"/>
        <v>1.1873826214841203</v>
      </c>
      <c r="S336" s="12">
        <f t="shared" si="120"/>
        <v>1246.6515661517194</v>
      </c>
      <c r="T336" s="12">
        <f t="shared" si="121"/>
        <v>853.99025934569352</v>
      </c>
      <c r="U336" s="7">
        <f t="shared" si="122"/>
        <v>251.4401012496055</v>
      </c>
      <c r="V336" s="7">
        <f t="shared" si="123"/>
        <v>1849.2017242478073</v>
      </c>
      <c r="W336" s="7">
        <f t="shared" si="124"/>
        <v>415.55052205057314</v>
      </c>
      <c r="X336" s="7">
        <f t="shared" si="125"/>
        <v>995.2114649021139</v>
      </c>
      <c r="Z336" s="7">
        <f t="shared" si="126"/>
        <v>0</v>
      </c>
      <c r="AA336" s="7">
        <f t="shared" si="127"/>
        <v>374398.57287446212</v>
      </c>
      <c r="AC336" s="7">
        <f t="shared" si="128"/>
        <v>-1.3166515919083117</v>
      </c>
      <c r="AD336" s="7">
        <f t="shared" si="129"/>
        <v>-6.3778742607861583</v>
      </c>
      <c r="AE336" s="7">
        <f t="shared" si="130"/>
        <v>-1603.6533498893243</v>
      </c>
      <c r="AG336" s="7" t="e">
        <f t="shared" si="131"/>
        <v>#NUM!</v>
      </c>
      <c r="AH336" s="7" t="e">
        <f t="shared" si="132"/>
        <v>#NUM!</v>
      </c>
      <c r="AI336" s="7" t="e">
        <f t="shared" si="133"/>
        <v>#NUM!</v>
      </c>
      <c r="AK336" s="7">
        <v>170</v>
      </c>
      <c r="AL336" s="7" t="e">
        <f t="shared" si="134"/>
        <v>#NUM!</v>
      </c>
      <c r="AM336" s="7">
        <f t="shared" si="135"/>
        <v>10538860.162276208</v>
      </c>
      <c r="AO336" s="7">
        <f t="shared" si="136"/>
        <v>10538860.162276208</v>
      </c>
      <c r="AP336" s="7">
        <f t="shared" si="138"/>
        <v>18126839479.115082</v>
      </c>
      <c r="AQ336" s="7">
        <f t="shared" si="139"/>
        <v>1.6220595138445022E-3</v>
      </c>
      <c r="AR336" s="15">
        <f>'FAE(a_mean)'!AQ336</f>
        <v>1.3353218719683215E-3</v>
      </c>
      <c r="AT336" s="7">
        <f t="shared" si="137"/>
        <v>1.3868752966139522E-3</v>
      </c>
      <c r="AX336" s="21"/>
    </row>
    <row r="337" spans="1:50">
      <c r="A337" s="7" t="s">
        <v>394</v>
      </c>
      <c r="B337" s="8" t="s">
        <v>222</v>
      </c>
      <c r="C337" s="8" t="s">
        <v>220</v>
      </c>
      <c r="D337" s="8">
        <v>17</v>
      </c>
      <c r="F337" s="8">
        <v>3470000</v>
      </c>
      <c r="G337" s="8">
        <v>2290000</v>
      </c>
      <c r="H337" s="8">
        <v>4880000</v>
      </c>
      <c r="J337" s="1">
        <v>1480</v>
      </c>
      <c r="K337" s="1">
        <v>1720.0000000000002</v>
      </c>
      <c r="L337" s="19">
        <v>1190</v>
      </c>
      <c r="N337" s="7">
        <f t="shared" si="117"/>
        <v>1.5152838427947599</v>
      </c>
      <c r="P337" s="7">
        <f t="shared" si="118"/>
        <v>1.2436974789915967</v>
      </c>
      <c r="Q337" s="7">
        <f t="shared" si="119"/>
        <v>1.263048885481995</v>
      </c>
      <c r="S337" s="12">
        <f t="shared" si="120"/>
        <v>1246.6515661517194</v>
      </c>
      <c r="T337" s="12">
        <f t="shared" si="121"/>
        <v>853.99025934569352</v>
      </c>
      <c r="U337" s="7">
        <f t="shared" si="122"/>
        <v>195.41632064228838</v>
      </c>
      <c r="V337" s="7">
        <f t="shared" si="123"/>
        <v>1905.2255048551247</v>
      </c>
      <c r="W337" s="7">
        <f t="shared" si="124"/>
        <v>415.55052205057314</v>
      </c>
      <c r="X337" s="7">
        <f t="shared" si="125"/>
        <v>1051.235245509431</v>
      </c>
      <c r="Z337" s="7">
        <f t="shared" si="126"/>
        <v>0</v>
      </c>
      <c r="AA337" s="7">
        <f t="shared" si="127"/>
        <v>374398.57287446212</v>
      </c>
      <c r="AC337" s="7">
        <f t="shared" si="128"/>
        <v>-1.3522581870447572</v>
      </c>
      <c r="AD337" s="7">
        <f t="shared" si="129"/>
        <v>-8.9309620469233248</v>
      </c>
      <c r="AE337" s="7">
        <f t="shared" si="130"/>
        <v>-1745.2557430056768</v>
      </c>
      <c r="AG337" s="7" t="e">
        <f t="shared" si="131"/>
        <v>#NUM!</v>
      </c>
      <c r="AH337" s="7" t="e">
        <f t="shared" si="132"/>
        <v>#NUM!</v>
      </c>
      <c r="AI337" s="7" t="e">
        <f t="shared" si="133"/>
        <v>#NUM!</v>
      </c>
      <c r="AK337" s="7">
        <v>171</v>
      </c>
      <c r="AL337" s="7" t="e">
        <f t="shared" si="134"/>
        <v>#NUM!</v>
      </c>
      <c r="AM337" s="7">
        <f t="shared" si="135"/>
        <v>11277927.593968078</v>
      </c>
      <c r="AO337" s="7">
        <f t="shared" si="136"/>
        <v>11277927.593968078</v>
      </c>
      <c r="AP337" s="7">
        <f t="shared" si="138"/>
        <v>19398035461.625099</v>
      </c>
      <c r="AQ337" s="7">
        <f t="shared" si="139"/>
        <v>1.735811033505002E-3</v>
      </c>
      <c r="AR337" s="15">
        <f>'FAE(a_mean)'!AQ337</f>
        <v>1.3353218719683215E-3</v>
      </c>
      <c r="AT337" s="7">
        <f t="shared" si="137"/>
        <v>1.3868752966139522E-3</v>
      </c>
      <c r="AX337" s="21"/>
    </row>
    <row r="338" spans="1:50">
      <c r="A338" s="7" t="s">
        <v>395</v>
      </c>
      <c r="B338" s="8" t="s">
        <v>222</v>
      </c>
      <c r="C338" s="8" t="s">
        <v>220</v>
      </c>
      <c r="D338" s="8">
        <v>18</v>
      </c>
      <c r="F338" s="8">
        <v>3910000</v>
      </c>
      <c r="G338" s="8">
        <v>2290000</v>
      </c>
      <c r="H338" s="8">
        <v>4880000</v>
      </c>
      <c r="J338" s="1">
        <v>1560</v>
      </c>
      <c r="K338" s="1">
        <v>1720.0000000000002</v>
      </c>
      <c r="L338" s="19">
        <v>1190</v>
      </c>
      <c r="N338" s="7">
        <f t="shared" si="117"/>
        <v>1.7074235807860263</v>
      </c>
      <c r="P338" s="7">
        <f t="shared" si="118"/>
        <v>1.3109243697478992</v>
      </c>
      <c r="Q338" s="7">
        <f t="shared" si="119"/>
        <v>1.35166620777985</v>
      </c>
      <c r="S338" s="12">
        <f t="shared" si="120"/>
        <v>1246.6515661517194</v>
      </c>
      <c r="T338" s="12">
        <f t="shared" si="121"/>
        <v>853.99025934569352</v>
      </c>
      <c r="U338" s="7">
        <f t="shared" si="122"/>
        <v>130.75599310901498</v>
      </c>
      <c r="V338" s="7">
        <f t="shared" si="123"/>
        <v>1969.8858323883978</v>
      </c>
      <c r="W338" s="7">
        <f t="shared" si="124"/>
        <v>415.55052205057314</v>
      </c>
      <c r="X338" s="7">
        <f t="shared" si="125"/>
        <v>1115.8955730427044</v>
      </c>
      <c r="Z338" s="7">
        <f t="shared" si="126"/>
        <v>0</v>
      </c>
      <c r="AA338" s="7">
        <f t="shared" si="127"/>
        <v>374398.57287446212</v>
      </c>
      <c r="AC338" s="7">
        <f t="shared" si="128"/>
        <v>-1.3908361389221626</v>
      </c>
      <c r="AD338" s="7">
        <f t="shared" si="129"/>
        <v>-14.597322201087001</v>
      </c>
      <c r="AE338" s="7">
        <f t="shared" si="130"/>
        <v>-1908.6873611354033</v>
      </c>
      <c r="AG338" s="7" t="e">
        <f t="shared" si="131"/>
        <v>#NUM!</v>
      </c>
      <c r="AH338" s="7" t="e">
        <f t="shared" si="132"/>
        <v>#NUM!</v>
      </c>
      <c r="AI338" s="7" t="e">
        <f t="shared" si="133"/>
        <v>#NUM!</v>
      </c>
      <c r="AK338" s="7">
        <v>172</v>
      </c>
      <c r="AL338" s="7" t="e">
        <f t="shared" si="134"/>
        <v>#NUM!</v>
      </c>
      <c r="AM338" s="7">
        <f t="shared" si="135"/>
        <v>12130928.617539303</v>
      </c>
      <c r="AO338" s="7">
        <f t="shared" si="136"/>
        <v>12130928.617539303</v>
      </c>
      <c r="AP338" s="7">
        <f t="shared" si="138"/>
        <v>20865197222.167606</v>
      </c>
      <c r="AQ338" s="7">
        <f t="shared" si="139"/>
        <v>1.8670983268458377E-3</v>
      </c>
      <c r="AR338" s="15">
        <f>'FAE(a_mean)'!AQ338</f>
        <v>1.3353218719683215E-3</v>
      </c>
      <c r="AT338" s="7">
        <f t="shared" si="137"/>
        <v>1.3868752966139522E-3</v>
      </c>
      <c r="AX338" s="21"/>
    </row>
    <row r="339" spans="1:50">
      <c r="A339" s="7" t="s">
        <v>396</v>
      </c>
      <c r="B339" s="8" t="s">
        <v>222</v>
      </c>
      <c r="C339" s="8" t="s">
        <v>220</v>
      </c>
      <c r="D339" s="8">
        <v>19</v>
      </c>
      <c r="F339" s="8">
        <v>4370000</v>
      </c>
      <c r="G339" s="8">
        <v>2290000</v>
      </c>
      <c r="H339" s="8">
        <v>4880000</v>
      </c>
      <c r="J339" s="1">
        <v>1640.0000000000002</v>
      </c>
      <c r="K339" s="1">
        <v>1720.0000000000002</v>
      </c>
      <c r="L339" s="19">
        <v>1190</v>
      </c>
      <c r="N339" s="7">
        <f t="shared" si="117"/>
        <v>1.9082969432314409</v>
      </c>
      <c r="P339" s="7">
        <f t="shared" si="118"/>
        <v>1.3781512605042019</v>
      </c>
      <c r="Q339" s="7">
        <f t="shared" si="119"/>
        <v>1.4411796333869678</v>
      </c>
      <c r="S339" s="12">
        <f t="shared" si="120"/>
        <v>1246.6515661517194</v>
      </c>
      <c r="T339" s="12">
        <f t="shared" si="121"/>
        <v>853.99025934569352</v>
      </c>
      <c r="U339" s="7">
        <f t="shared" si="122"/>
        <v>66.939844915158119</v>
      </c>
      <c r="V339" s="7">
        <f t="shared" si="123"/>
        <v>2033.7019805822547</v>
      </c>
      <c r="W339" s="7">
        <f t="shared" si="124"/>
        <v>415.55052205057314</v>
      </c>
      <c r="X339" s="7">
        <f t="shared" si="125"/>
        <v>1179.7117212365613</v>
      </c>
      <c r="Z339" s="7">
        <f t="shared" si="126"/>
        <v>0</v>
      </c>
      <c r="AA339" s="7">
        <f t="shared" si="127"/>
        <v>374398.57287446212</v>
      </c>
      <c r="AC339" s="7">
        <f t="shared" si="128"/>
        <v>-1.4265051385674274</v>
      </c>
      <c r="AD339" s="7">
        <f t="shared" si="129"/>
        <v>-30.923066585196995</v>
      </c>
      <c r="AE339" s="7">
        <f t="shared" si="130"/>
        <v>-2069.9852815141949</v>
      </c>
      <c r="AG339" s="7" t="e">
        <f t="shared" si="131"/>
        <v>#NUM!</v>
      </c>
      <c r="AH339" s="7" t="e">
        <f t="shared" si="132"/>
        <v>#NUM!</v>
      </c>
      <c r="AI339" s="7" t="e">
        <f t="shared" si="133"/>
        <v>#NUM!</v>
      </c>
      <c r="AK339" s="7">
        <v>173</v>
      </c>
      <c r="AL339" s="7" t="e">
        <f t="shared" si="134"/>
        <v>#NUM!</v>
      </c>
      <c r="AM339" s="7">
        <f t="shared" si="135"/>
        <v>12972793.20137893</v>
      </c>
      <c r="AO339" s="7">
        <f t="shared" si="136"/>
        <v>12972793.20137893</v>
      </c>
      <c r="AP339" s="7">
        <f t="shared" si="138"/>
        <v>22313204306.371761</v>
      </c>
      <c r="AQ339" s="7">
        <f t="shared" si="139"/>
        <v>1.9966715858661822E-3</v>
      </c>
      <c r="AR339" s="15">
        <f>'FAE(a_mean)'!AQ339</f>
        <v>1.3353218719683215E-3</v>
      </c>
      <c r="AT339" s="7">
        <f t="shared" si="137"/>
        <v>1.3868752966139522E-3</v>
      </c>
      <c r="AX339" s="21"/>
    </row>
    <row r="340" spans="1:50">
      <c r="A340" s="7" t="s">
        <v>397</v>
      </c>
      <c r="B340" s="8" t="s">
        <v>222</v>
      </c>
      <c r="C340" s="8" t="s">
        <v>220</v>
      </c>
      <c r="D340" s="8">
        <v>20</v>
      </c>
      <c r="F340" s="8">
        <v>4880000</v>
      </c>
      <c r="G340" s="8">
        <v>2290000</v>
      </c>
      <c r="H340" s="8">
        <v>4880000</v>
      </c>
      <c r="J340" s="1">
        <v>1720.0000000000002</v>
      </c>
      <c r="K340" s="1">
        <v>1720.0000000000002</v>
      </c>
      <c r="L340" s="19">
        <v>1190</v>
      </c>
      <c r="N340" s="7">
        <f t="shared" si="117"/>
        <v>2.1310043668122272</v>
      </c>
      <c r="P340" s="7">
        <f t="shared" si="118"/>
        <v>1.4453781512605044</v>
      </c>
      <c r="Q340" s="7">
        <f t="shared" si="119"/>
        <v>1.5376921418253482</v>
      </c>
      <c r="S340" s="12">
        <f t="shared" si="120"/>
        <v>1246.6515661517194</v>
      </c>
      <c r="T340" s="12">
        <f t="shared" si="121"/>
        <v>853.99025934569352</v>
      </c>
      <c r="U340" s="7">
        <f t="shared" si="122"/>
        <v>0</v>
      </c>
      <c r="V340" s="7">
        <f t="shared" si="123"/>
        <v>2100.6418254974128</v>
      </c>
      <c r="W340" s="7">
        <f t="shared" si="124"/>
        <v>415.55052205057314</v>
      </c>
      <c r="X340" s="7">
        <f t="shared" si="125"/>
        <v>1246.6515661517194</v>
      </c>
      <c r="Z340" s="7">
        <f t="shared" si="126"/>
        <v>0</v>
      </c>
      <c r="AA340" s="7">
        <f t="shared" si="127"/>
        <v>374398.57287446212</v>
      </c>
      <c r="AC340" s="7">
        <f t="shared" si="128"/>
        <v>-1.4615911573981928</v>
      </c>
      <c r="AD340" s="7" t="e">
        <f t="shared" si="129"/>
        <v>#DIV/0!</v>
      </c>
      <c r="AE340" s="7">
        <f t="shared" si="130"/>
        <v>-2239.1784729066699</v>
      </c>
      <c r="AG340" s="7" t="e">
        <f t="shared" si="131"/>
        <v>#NUM!</v>
      </c>
      <c r="AH340" s="7" t="e">
        <f t="shared" si="132"/>
        <v>#DIV/0!</v>
      </c>
      <c r="AI340" s="7" t="e">
        <f t="shared" si="133"/>
        <v>#NUM!</v>
      </c>
      <c r="AK340" s="7">
        <v>174</v>
      </c>
      <c r="AL340" s="7" t="e">
        <f t="shared" si="134"/>
        <v>#NUM!</v>
      </c>
      <c r="AM340" s="7">
        <f t="shared" si="135"/>
        <v>13855865.688151384</v>
      </c>
      <c r="AO340" s="7">
        <f t="shared" si="136"/>
        <v>13855865.688151384</v>
      </c>
      <c r="AP340" s="7">
        <f t="shared" si="138"/>
        <v>23832088983.620384</v>
      </c>
      <c r="AQ340" s="7">
        <f t="shared" si="139"/>
        <v>2.1325872452949732E-3</v>
      </c>
      <c r="AR340" s="15">
        <f>'FAE(a_mean)'!AQ340</f>
        <v>1.3353218719683215E-3</v>
      </c>
      <c r="AT340" s="7">
        <f t="shared" si="137"/>
        <v>1.3868752966139522E-3</v>
      </c>
      <c r="AX340" s="21"/>
    </row>
    <row r="341" spans="1:50" s="3" customFormat="1">
      <c r="A341" s="3" t="s">
        <v>398</v>
      </c>
      <c r="B341" s="2" t="s">
        <v>222</v>
      </c>
      <c r="C341" s="2" t="s">
        <v>221</v>
      </c>
      <c r="D341" s="2">
        <v>1</v>
      </c>
      <c r="E341" s="5"/>
      <c r="F341" s="2">
        <v>11900</v>
      </c>
      <c r="G341" s="2">
        <v>1510000</v>
      </c>
      <c r="H341" s="2">
        <v>2380000</v>
      </c>
      <c r="I341" s="5"/>
      <c r="J341" s="2">
        <v>141</v>
      </c>
      <c r="K341" s="2">
        <v>364</v>
      </c>
      <c r="L341" s="24">
        <v>305</v>
      </c>
      <c r="M341" s="5"/>
      <c r="N341" s="3">
        <f t="shared" si="117"/>
        <v>7.8807947019867552E-3</v>
      </c>
      <c r="O341" s="5"/>
      <c r="P341" s="3">
        <f t="shared" si="118"/>
        <v>0.46229508196721314</v>
      </c>
      <c r="Q341" s="3">
        <f t="shared" si="119"/>
        <v>0.25799103041917953</v>
      </c>
      <c r="R341" s="5"/>
      <c r="S341" s="22">
        <f t="shared" si="120"/>
        <v>870.61000651238226</v>
      </c>
      <c r="T341" s="22">
        <f t="shared" si="121"/>
        <v>693.46356771298588</v>
      </c>
      <c r="U341" s="3">
        <f t="shared" si="122"/>
        <v>809.0485825750053</v>
      </c>
      <c r="V341" s="3">
        <f t="shared" si="123"/>
        <v>755.02499165036284</v>
      </c>
      <c r="W341" s="3">
        <f t="shared" si="124"/>
        <v>290.20333550412738</v>
      </c>
      <c r="X341" s="3">
        <f t="shared" si="125"/>
        <v>61.561423937376986</v>
      </c>
      <c r="Y341" s="5"/>
      <c r="Z341" s="3">
        <f t="shared" si="126"/>
        <v>0</v>
      </c>
      <c r="AA341" s="3">
        <f t="shared" si="127"/>
        <v>143471.67854481083</v>
      </c>
      <c r="AB341" s="5"/>
      <c r="AC341" s="3">
        <f t="shared" si="128"/>
        <v>-0.28795370452162056</v>
      </c>
      <c r="AD341" s="3">
        <f t="shared" si="129"/>
        <v>0.44866826971107732</v>
      </c>
      <c r="AE341" s="3">
        <f t="shared" si="130"/>
        <v>362.9944276561273</v>
      </c>
      <c r="AF341" s="5"/>
      <c r="AG341" s="3">
        <f t="shared" si="131"/>
        <v>1061961.7084407527</v>
      </c>
      <c r="AH341" s="3">
        <f t="shared" si="132"/>
        <v>723629.8385995077</v>
      </c>
      <c r="AI341" s="3">
        <f t="shared" si="133"/>
        <v>419660.37520570314</v>
      </c>
      <c r="AJ341" s="5"/>
      <c r="AK341" s="3">
        <v>175</v>
      </c>
      <c r="AL341" s="3">
        <f t="shared" si="134"/>
        <v>757992.24504694808</v>
      </c>
      <c r="AM341" s="3">
        <f t="shared" si="135"/>
        <v>-265320.17478298326</v>
      </c>
      <c r="AN341" s="5"/>
      <c r="AO341" s="3">
        <f t="shared" si="136"/>
        <v>757992.24504694808</v>
      </c>
      <c r="AP341" s="3">
        <f t="shared" si="138"/>
        <v>275909177.19708908</v>
      </c>
      <c r="AQ341" s="3">
        <f t="shared" si="139"/>
        <v>7.6773659412624268E-5</v>
      </c>
      <c r="AR341" s="14">
        <f>'FAE(a_mean)'!AQ341</f>
        <v>6.0178444303068664E-4</v>
      </c>
      <c r="AS341" s="5"/>
      <c r="AT341" s="3">
        <f t="shared" si="137"/>
        <v>6.1014702591463774E-4</v>
      </c>
      <c r="AU341" s="5"/>
      <c r="AX341" s="23"/>
    </row>
    <row r="342" spans="1:50" s="3" customFormat="1">
      <c r="A342" s="3" t="s">
        <v>399</v>
      </c>
      <c r="B342" s="2" t="s">
        <v>222</v>
      </c>
      <c r="C342" s="2" t="s">
        <v>221</v>
      </c>
      <c r="D342" s="2">
        <v>2</v>
      </c>
      <c r="E342" s="5"/>
      <c r="F342" s="2">
        <v>48800</v>
      </c>
      <c r="G342" s="2">
        <v>1510000</v>
      </c>
      <c r="H342" s="2">
        <v>2380000</v>
      </c>
      <c r="I342" s="5"/>
      <c r="J342" s="2">
        <v>162</v>
      </c>
      <c r="K342" s="2">
        <v>364</v>
      </c>
      <c r="L342" s="24">
        <v>305</v>
      </c>
      <c r="M342" s="5"/>
      <c r="N342" s="3">
        <f t="shared" si="117"/>
        <v>3.2317880794701985E-2</v>
      </c>
      <c r="O342" s="5"/>
      <c r="P342" s="3">
        <f t="shared" si="118"/>
        <v>0.5311475409836065</v>
      </c>
      <c r="Q342" s="3">
        <f t="shared" si="119"/>
        <v>0.30693299535276075</v>
      </c>
      <c r="R342" s="5"/>
      <c r="S342" s="22">
        <f t="shared" si="120"/>
        <v>870.61000651238226</v>
      </c>
      <c r="T342" s="22">
        <f t="shared" si="121"/>
        <v>693.46356771298588</v>
      </c>
      <c r="U342" s="3">
        <f t="shared" si="122"/>
        <v>745.94484989721036</v>
      </c>
      <c r="V342" s="3">
        <f t="shared" si="123"/>
        <v>818.12872432815777</v>
      </c>
      <c r="W342" s="3">
        <f t="shared" si="124"/>
        <v>290.20333550412738</v>
      </c>
      <c r="X342" s="3">
        <f t="shared" si="125"/>
        <v>124.66515661517194</v>
      </c>
      <c r="Y342" s="5"/>
      <c r="Z342" s="3">
        <f t="shared" si="126"/>
        <v>0</v>
      </c>
      <c r="AA342" s="3">
        <f t="shared" si="127"/>
        <v>143471.67854481083</v>
      </c>
      <c r="AB342" s="5"/>
      <c r="AC342" s="3">
        <f t="shared" si="128"/>
        <v>-0.47359722646808633</v>
      </c>
      <c r="AD342" s="3">
        <f t="shared" si="129"/>
        <v>0.25865608737583345</v>
      </c>
      <c r="AE342" s="3">
        <f t="shared" si="130"/>
        <v>192.94317627256578</v>
      </c>
      <c r="AF342" s="5"/>
      <c r="AG342" s="3">
        <f t="shared" si="131"/>
        <v>1381618.3839233341</v>
      </c>
      <c r="AH342" s="3">
        <f t="shared" si="132"/>
        <v>728463.90676691616</v>
      </c>
      <c r="AI342" s="3">
        <f t="shared" si="133"/>
        <v>418217.8051737122</v>
      </c>
      <c r="AJ342" s="5"/>
      <c r="AK342" s="3">
        <v>176</v>
      </c>
      <c r="AL342" s="3">
        <f t="shared" si="134"/>
        <v>1071372.2823301302</v>
      </c>
      <c r="AM342" s="3">
        <f t="shared" si="135"/>
        <v>354508.79611551156</v>
      </c>
      <c r="AN342" s="5"/>
      <c r="AO342" s="3">
        <f t="shared" si="136"/>
        <v>1071372.2823301302</v>
      </c>
      <c r="AP342" s="3">
        <f t="shared" si="138"/>
        <v>389979510.76816738</v>
      </c>
      <c r="AQ342" s="3">
        <f t="shared" si="139"/>
        <v>1.0851452801162207E-4</v>
      </c>
      <c r="AR342" s="14">
        <f>'FAE(a_mean)'!AQ342</f>
        <v>6.0178444303068664E-4</v>
      </c>
      <c r="AS342" s="5"/>
      <c r="AT342" s="3">
        <f t="shared" si="137"/>
        <v>6.1014702591463774E-4</v>
      </c>
      <c r="AU342" s="5"/>
      <c r="AX342" s="23"/>
    </row>
    <row r="343" spans="1:50" s="3" customFormat="1">
      <c r="A343" s="3" t="s">
        <v>400</v>
      </c>
      <c r="B343" s="2" t="s">
        <v>222</v>
      </c>
      <c r="C343" s="2" t="s">
        <v>221</v>
      </c>
      <c r="D343" s="2">
        <v>3</v>
      </c>
      <c r="E343" s="5"/>
      <c r="F343" s="2">
        <v>108000</v>
      </c>
      <c r="G343" s="2">
        <v>1510000</v>
      </c>
      <c r="H343" s="2">
        <v>2380000</v>
      </c>
      <c r="I343" s="5"/>
      <c r="J343" s="2">
        <v>178</v>
      </c>
      <c r="K343" s="2">
        <v>364</v>
      </c>
      <c r="L343" s="24">
        <v>305</v>
      </c>
      <c r="M343" s="5"/>
      <c r="N343" s="3">
        <f t="shared" si="117"/>
        <v>7.1523178807947022E-2</v>
      </c>
      <c r="O343" s="5"/>
      <c r="P343" s="3">
        <f t="shared" si="118"/>
        <v>0.58360655737704914</v>
      </c>
      <c r="Q343" s="3">
        <f t="shared" si="119"/>
        <v>0.35489415030873778</v>
      </c>
      <c r="R343" s="5"/>
      <c r="S343" s="22">
        <f t="shared" si="120"/>
        <v>870.61000651238226</v>
      </c>
      <c r="T343" s="22">
        <f t="shared" si="121"/>
        <v>693.46356771298588</v>
      </c>
      <c r="U343" s="3">
        <f t="shared" si="122"/>
        <v>685.15137377020244</v>
      </c>
      <c r="V343" s="3">
        <f t="shared" si="123"/>
        <v>878.92220045516569</v>
      </c>
      <c r="W343" s="3">
        <f t="shared" si="124"/>
        <v>290.20333550412738</v>
      </c>
      <c r="X343" s="3">
        <f t="shared" si="125"/>
        <v>185.45863274217979</v>
      </c>
      <c r="Y343" s="5"/>
      <c r="Z343" s="3">
        <f t="shared" si="126"/>
        <v>0</v>
      </c>
      <c r="AA343" s="3">
        <f t="shared" si="127"/>
        <v>143471.67854481083</v>
      </c>
      <c r="AB343" s="5"/>
      <c r="AC343" s="3">
        <f t="shared" si="128"/>
        <v>-0.62723309486102663</v>
      </c>
      <c r="AD343" s="3">
        <f t="shared" si="129"/>
        <v>4.2498023341136365E-2</v>
      </c>
      <c r="AE343" s="3">
        <f t="shared" si="130"/>
        <v>29.117579074697709</v>
      </c>
      <c r="AF343" s="5"/>
      <c r="AG343" s="3">
        <f t="shared" si="131"/>
        <v>1737201.1863491575</v>
      </c>
      <c r="AH343" s="3">
        <f t="shared" si="132"/>
        <v>717426.73802266666</v>
      </c>
      <c r="AI343" s="3">
        <f t="shared" si="133"/>
        <v>397307.15660860296</v>
      </c>
      <c r="AJ343" s="5"/>
      <c r="AK343" s="3">
        <v>177</v>
      </c>
      <c r="AL343" s="3">
        <f t="shared" si="134"/>
        <v>1417081.6049350938</v>
      </c>
      <c r="AM343" s="3">
        <f t="shared" si="135"/>
        <v>951645.54454759008</v>
      </c>
      <c r="AN343" s="5"/>
      <c r="AO343" s="3">
        <f t="shared" si="136"/>
        <v>1417081.6049350938</v>
      </c>
      <c r="AP343" s="3">
        <f t="shared" si="138"/>
        <v>515817704.19637412</v>
      </c>
      <c r="AQ343" s="3">
        <f t="shared" si="139"/>
        <v>1.4352988596927322E-4</v>
      </c>
      <c r="AR343" s="14">
        <f>'FAE(a_mean)'!AQ343</f>
        <v>6.0178444303068664E-4</v>
      </c>
      <c r="AS343" s="5"/>
      <c r="AT343" s="3">
        <f t="shared" si="137"/>
        <v>6.1014702591463774E-4</v>
      </c>
      <c r="AU343" s="5"/>
      <c r="AX343" s="23"/>
    </row>
    <row r="344" spans="1:50" s="3" customFormat="1">
      <c r="A344" s="3" t="s">
        <v>401</v>
      </c>
      <c r="B344" s="2" t="s">
        <v>222</v>
      </c>
      <c r="C344" s="2" t="s">
        <v>221</v>
      </c>
      <c r="D344" s="2">
        <v>4</v>
      </c>
      <c r="E344" s="5"/>
      <c r="F344" s="2">
        <v>191000</v>
      </c>
      <c r="G344" s="2">
        <v>1510000</v>
      </c>
      <c r="H344" s="2">
        <v>2380000</v>
      </c>
      <c r="I344" s="5"/>
      <c r="J344" s="2">
        <v>196</v>
      </c>
      <c r="K344" s="2">
        <v>364</v>
      </c>
      <c r="L344" s="24">
        <v>305</v>
      </c>
      <c r="M344" s="5"/>
      <c r="N344" s="3">
        <f t="shared" si="117"/>
        <v>0.12649006622516556</v>
      </c>
      <c r="O344" s="5"/>
      <c r="P344" s="3">
        <f t="shared" si="118"/>
        <v>0.64262295081967213</v>
      </c>
      <c r="Q344" s="3">
        <f t="shared" si="119"/>
        <v>0.40976902071541838</v>
      </c>
      <c r="R344" s="5"/>
      <c r="S344" s="22">
        <f t="shared" si="120"/>
        <v>870.61000651238226</v>
      </c>
      <c r="T344" s="22">
        <f t="shared" si="121"/>
        <v>693.46356771298588</v>
      </c>
      <c r="U344" s="3">
        <f t="shared" si="122"/>
        <v>623.97662378063001</v>
      </c>
      <c r="V344" s="3">
        <f t="shared" si="123"/>
        <v>940.09695044473813</v>
      </c>
      <c r="W344" s="3">
        <f t="shared" si="124"/>
        <v>290.20333550412738</v>
      </c>
      <c r="X344" s="3">
        <f t="shared" si="125"/>
        <v>246.63338273175228</v>
      </c>
      <c r="Y344" s="5"/>
      <c r="Z344" s="3">
        <f t="shared" si="126"/>
        <v>0</v>
      </c>
      <c r="AA344" s="3">
        <f t="shared" si="127"/>
        <v>143471.67854481083</v>
      </c>
      <c r="AB344" s="5"/>
      <c r="AC344" s="3">
        <f t="shared" si="128"/>
        <v>-0.76177477380813752</v>
      </c>
      <c r="AD344" s="3">
        <f t="shared" si="129"/>
        <v>-0.2175329421030131</v>
      </c>
      <c r="AE344" s="3">
        <f t="shared" si="130"/>
        <v>-135.73547077450539</v>
      </c>
      <c r="AF344" s="5"/>
      <c r="AG344" s="3">
        <f t="shared" si="131"/>
        <v>2153640.0352567937</v>
      </c>
      <c r="AH344" s="3">
        <f t="shared" si="132"/>
        <v>696962.94001573429</v>
      </c>
      <c r="AI344" s="3">
        <f t="shared" si="133"/>
        <v>353487.53743900475</v>
      </c>
      <c r="AJ344" s="5"/>
      <c r="AK344" s="3">
        <v>178</v>
      </c>
      <c r="AL344" s="3">
        <f t="shared" si="134"/>
        <v>1810164.6326800643</v>
      </c>
      <c r="AM344" s="3">
        <f t="shared" si="135"/>
        <v>1552527.3105219828</v>
      </c>
      <c r="AN344" s="5"/>
      <c r="AO344" s="3">
        <f t="shared" si="136"/>
        <v>1810164.6326800643</v>
      </c>
      <c r="AP344" s="3">
        <f t="shared" si="138"/>
        <v>658899926.29554343</v>
      </c>
      <c r="AQ344" s="3">
        <f t="shared" si="139"/>
        <v>1.8334351558115184E-4</v>
      </c>
      <c r="AR344" s="14">
        <f>'FAE(a_mean)'!AQ344</f>
        <v>6.0178444303068664E-4</v>
      </c>
      <c r="AS344" s="5"/>
      <c r="AT344" s="3">
        <f t="shared" si="137"/>
        <v>6.1014702591463774E-4</v>
      </c>
      <c r="AU344" s="5"/>
      <c r="AX344" s="23"/>
    </row>
    <row r="345" spans="1:50" s="3" customFormat="1">
      <c r="A345" s="3" t="s">
        <v>402</v>
      </c>
      <c r="B345" s="2" t="s">
        <v>222</v>
      </c>
      <c r="C345" s="2" t="s">
        <v>221</v>
      </c>
      <c r="D345" s="2">
        <v>5</v>
      </c>
      <c r="E345" s="5"/>
      <c r="F345" s="2">
        <v>300000</v>
      </c>
      <c r="G345" s="2">
        <v>1510000</v>
      </c>
      <c r="H345" s="2">
        <v>2380000</v>
      </c>
      <c r="I345" s="5"/>
      <c r="J345" s="2">
        <v>208</v>
      </c>
      <c r="K345" s="2">
        <v>364</v>
      </c>
      <c r="L345" s="24">
        <v>305</v>
      </c>
      <c r="M345" s="5"/>
      <c r="N345" s="3">
        <f t="shared" si="117"/>
        <v>0.19867549668874171</v>
      </c>
      <c r="O345" s="5"/>
      <c r="P345" s="3">
        <f t="shared" si="118"/>
        <v>0.68196721311475406</v>
      </c>
      <c r="Q345" s="3">
        <f t="shared" si="119"/>
        <v>0.46961312353489837</v>
      </c>
      <c r="R345" s="5"/>
      <c r="S345" s="22">
        <f t="shared" si="120"/>
        <v>870.61000651238226</v>
      </c>
      <c r="T345" s="22">
        <f t="shared" si="121"/>
        <v>693.46356771298588</v>
      </c>
      <c r="U345" s="3">
        <f t="shared" si="122"/>
        <v>561.51228527541593</v>
      </c>
      <c r="V345" s="3">
        <f t="shared" si="123"/>
        <v>1002.5612889499522</v>
      </c>
      <c r="W345" s="3">
        <f t="shared" si="124"/>
        <v>290.20333550412738</v>
      </c>
      <c r="X345" s="3">
        <f t="shared" si="125"/>
        <v>309.09772123696632</v>
      </c>
      <c r="Y345" s="5"/>
      <c r="Z345" s="3">
        <f t="shared" si="126"/>
        <v>0</v>
      </c>
      <c r="AA345" s="3">
        <f t="shared" si="127"/>
        <v>143471.67854481083</v>
      </c>
      <c r="AB345" s="5"/>
      <c r="AC345" s="3">
        <f t="shared" si="128"/>
        <v>-0.88221076403400489</v>
      </c>
      <c r="AD345" s="3">
        <f t="shared" si="129"/>
        <v>-0.54150852560253249</v>
      </c>
      <c r="AE345" s="3">
        <f t="shared" si="130"/>
        <v>-304.0636897071991</v>
      </c>
      <c r="AF345" s="5"/>
      <c r="AG345" s="3">
        <f t="shared" si="131"/>
        <v>2664932.3410084997</v>
      </c>
      <c r="AH345" s="3">
        <f t="shared" si="132"/>
        <v>675687.87131403713</v>
      </c>
      <c r="AI345" s="3">
        <f t="shared" si="133"/>
        <v>273987.18839620304</v>
      </c>
      <c r="AJ345" s="5"/>
      <c r="AK345" s="3">
        <v>179</v>
      </c>
      <c r="AL345" s="3">
        <f t="shared" si="134"/>
        <v>2263231.6580906655</v>
      </c>
      <c r="AM345" s="3">
        <f t="shared" si="135"/>
        <v>2166075.9075793163</v>
      </c>
      <c r="AN345" s="5"/>
      <c r="AO345" s="3">
        <f t="shared" si="136"/>
        <v>2263231.6580906655</v>
      </c>
      <c r="AP345" s="3">
        <f t="shared" si="138"/>
        <v>823816323.54500222</v>
      </c>
      <c r="AQ345" s="3">
        <f t="shared" si="139"/>
        <v>2.2923265722772616E-4</v>
      </c>
      <c r="AR345" s="14">
        <f>'FAE(a_mean)'!AQ345</f>
        <v>6.0178444303068664E-4</v>
      </c>
      <c r="AS345" s="5"/>
      <c r="AT345" s="3">
        <f t="shared" si="137"/>
        <v>6.1014702591463774E-4</v>
      </c>
      <c r="AU345" s="5"/>
      <c r="AX345" s="23"/>
    </row>
    <row r="346" spans="1:50" s="3" customFormat="1">
      <c r="A346" s="3" t="s">
        <v>403</v>
      </c>
      <c r="B346" s="2" t="s">
        <v>222</v>
      </c>
      <c r="C346" s="2" t="s">
        <v>221</v>
      </c>
      <c r="D346" s="2">
        <v>6</v>
      </c>
      <c r="E346" s="5"/>
      <c r="F346" s="2">
        <v>432000</v>
      </c>
      <c r="G346" s="2">
        <v>1510000</v>
      </c>
      <c r="H346" s="2">
        <v>2380000</v>
      </c>
      <c r="I346" s="5"/>
      <c r="J346" s="2">
        <v>223</v>
      </c>
      <c r="K346" s="2">
        <v>364</v>
      </c>
      <c r="L346" s="24">
        <v>305</v>
      </c>
      <c r="M346" s="5"/>
      <c r="N346" s="3">
        <f t="shared" si="117"/>
        <v>0.28609271523178809</v>
      </c>
      <c r="O346" s="5"/>
      <c r="P346" s="3">
        <f t="shared" si="118"/>
        <v>0.73114754098360657</v>
      </c>
      <c r="Q346" s="3">
        <f t="shared" si="119"/>
        <v>0.54093041021970689</v>
      </c>
      <c r="R346" s="5"/>
      <c r="S346" s="22">
        <f t="shared" si="120"/>
        <v>870.61000651238226</v>
      </c>
      <c r="T346" s="22">
        <f t="shared" si="121"/>
        <v>693.46356771298588</v>
      </c>
      <c r="U346" s="3">
        <f t="shared" si="122"/>
        <v>499.69274102802268</v>
      </c>
      <c r="V346" s="3">
        <f t="shared" si="123"/>
        <v>1064.3808331973455</v>
      </c>
      <c r="W346" s="3">
        <f t="shared" si="124"/>
        <v>290.20333550412738</v>
      </c>
      <c r="X346" s="3">
        <f t="shared" si="125"/>
        <v>370.91726548435958</v>
      </c>
      <c r="Y346" s="5"/>
      <c r="Z346" s="3">
        <f t="shared" si="126"/>
        <v>0</v>
      </c>
      <c r="AA346" s="3">
        <f t="shared" si="127"/>
        <v>143471.67854481083</v>
      </c>
      <c r="AB346" s="5"/>
      <c r="AC346" s="3">
        <f t="shared" si="128"/>
        <v>-0.98748583432216563</v>
      </c>
      <c r="AD346" s="3">
        <f t="shared" si="129"/>
        <v>-0.94188745493854098</v>
      </c>
      <c r="AE346" s="3">
        <f t="shared" si="130"/>
        <v>-470.65432409814775</v>
      </c>
      <c r="AF346" s="5"/>
      <c r="AG346" s="3">
        <f t="shared" si="131"/>
        <v>3379713.7574388287</v>
      </c>
      <c r="AH346" s="3">
        <f t="shared" si="132"/>
        <v>698890.67264390399</v>
      </c>
      <c r="AI346" s="3">
        <f t="shared" si="133"/>
        <v>97427.691438639144</v>
      </c>
      <c r="AJ346" s="5"/>
      <c r="AK346" s="3">
        <v>180</v>
      </c>
      <c r="AL346" s="3">
        <f t="shared" si="134"/>
        <v>2778250.7762335637</v>
      </c>
      <c r="AM346" s="3">
        <f t="shared" si="135"/>
        <v>2773291.0890951799</v>
      </c>
      <c r="AN346" s="5"/>
      <c r="AO346" s="3">
        <f t="shared" si="136"/>
        <v>2778250.7762335637</v>
      </c>
      <c r="AP346" s="3">
        <f t="shared" si="138"/>
        <v>1011283282.5490172</v>
      </c>
      <c r="AQ346" s="3">
        <f t="shared" si="139"/>
        <v>2.81396650495024E-4</v>
      </c>
      <c r="AR346" s="14">
        <f>'FAE(a_mean)'!AQ346</f>
        <v>6.0178444303068664E-4</v>
      </c>
      <c r="AS346" s="5"/>
      <c r="AT346" s="3">
        <f t="shared" si="137"/>
        <v>6.1014702591463774E-4</v>
      </c>
      <c r="AU346" s="5"/>
      <c r="AX346" s="23"/>
    </row>
    <row r="347" spans="1:50" s="3" customFormat="1">
      <c r="A347" s="3" t="s">
        <v>404</v>
      </c>
      <c r="B347" s="2" t="s">
        <v>222</v>
      </c>
      <c r="C347" s="2" t="s">
        <v>221</v>
      </c>
      <c r="D347" s="2">
        <v>7</v>
      </c>
      <c r="E347" s="5"/>
      <c r="F347" s="2">
        <v>587000</v>
      </c>
      <c r="G347" s="2">
        <v>1510000</v>
      </c>
      <c r="H347" s="2">
        <v>2380000</v>
      </c>
      <c r="I347" s="5"/>
      <c r="J347" s="2">
        <v>237</v>
      </c>
      <c r="K347" s="2">
        <v>364</v>
      </c>
      <c r="L347" s="24">
        <v>305</v>
      </c>
      <c r="M347" s="5"/>
      <c r="N347" s="3">
        <f t="shared" si="117"/>
        <v>0.38874172185430461</v>
      </c>
      <c r="O347" s="5"/>
      <c r="P347" s="3">
        <f t="shared" si="118"/>
        <v>0.77704918032786885</v>
      </c>
      <c r="Q347" s="3">
        <f t="shared" si="119"/>
        <v>0.62575039860091153</v>
      </c>
      <c r="R347" s="5"/>
      <c r="S347" s="22">
        <f t="shared" si="120"/>
        <v>870.61000651238226</v>
      </c>
      <c r="T347" s="22">
        <f t="shared" si="121"/>
        <v>693.46356771298588</v>
      </c>
      <c r="U347" s="3">
        <f t="shared" si="122"/>
        <v>438.24132684277936</v>
      </c>
      <c r="V347" s="3">
        <f t="shared" si="123"/>
        <v>1125.8322473825888</v>
      </c>
      <c r="W347" s="3">
        <f t="shared" si="124"/>
        <v>290.20333550412738</v>
      </c>
      <c r="X347" s="3">
        <f t="shared" si="125"/>
        <v>432.3686796696029</v>
      </c>
      <c r="Y347" s="5"/>
      <c r="Z347" s="3">
        <f t="shared" si="126"/>
        <v>0</v>
      </c>
      <c r="AA347" s="3">
        <f t="shared" si="127"/>
        <v>143471.67854481083</v>
      </c>
      <c r="AB347" s="5"/>
      <c r="AC347" s="3">
        <f t="shared" si="128"/>
        <v>-1.080675739609307</v>
      </c>
      <c r="AD347" s="3">
        <f t="shared" si="129"/>
        <v>-1.4518323276165843</v>
      </c>
      <c r="AE347" s="3">
        <f t="shared" si="130"/>
        <v>-636.25292560793264</v>
      </c>
      <c r="AF347" s="5"/>
      <c r="AG347" s="3" t="e">
        <f t="shared" si="131"/>
        <v>#NUM!</v>
      </c>
      <c r="AH347" s="3" t="e">
        <f t="shared" si="132"/>
        <v>#NUM!</v>
      </c>
      <c r="AI347" s="3" t="e">
        <f t="shared" si="133"/>
        <v>#NUM!</v>
      </c>
      <c r="AJ347" s="5"/>
      <c r="AK347" s="3">
        <v>181</v>
      </c>
      <c r="AL347" s="3" t="e">
        <f t="shared" si="134"/>
        <v>#NUM!</v>
      </c>
      <c r="AM347" s="3">
        <f t="shared" si="135"/>
        <v>3376890.3564979373</v>
      </c>
      <c r="AN347" s="5"/>
      <c r="AO347" s="3">
        <f t="shared" si="136"/>
        <v>3376890.3564979373</v>
      </c>
      <c r="AP347" s="3">
        <f t="shared" si="138"/>
        <v>1229188089.7652493</v>
      </c>
      <c r="AQ347" s="3">
        <f t="shared" si="139"/>
        <v>3.4203018803640974E-4</v>
      </c>
      <c r="AR347" s="14">
        <f>'FAE(a_mean)'!AQ347</f>
        <v>6.0178444303068664E-4</v>
      </c>
      <c r="AS347" s="5"/>
      <c r="AT347" s="3">
        <f t="shared" si="137"/>
        <v>6.1014702591463774E-4</v>
      </c>
      <c r="AU347" s="5"/>
      <c r="AX347" s="23"/>
    </row>
    <row r="348" spans="1:50" s="3" customFormat="1">
      <c r="A348" s="3" t="s">
        <v>405</v>
      </c>
      <c r="B348" s="2" t="s">
        <v>222</v>
      </c>
      <c r="C348" s="2" t="s">
        <v>221</v>
      </c>
      <c r="D348" s="2">
        <v>8</v>
      </c>
      <c r="E348" s="5"/>
      <c r="F348" s="2">
        <v>768000</v>
      </c>
      <c r="G348" s="2">
        <v>1510000</v>
      </c>
      <c r="H348" s="2">
        <v>2380000</v>
      </c>
      <c r="I348" s="5"/>
      <c r="J348" s="2">
        <v>254</v>
      </c>
      <c r="K348" s="2">
        <v>364</v>
      </c>
      <c r="L348" s="24">
        <v>305</v>
      </c>
      <c r="M348" s="5"/>
      <c r="N348" s="3">
        <f t="shared" si="117"/>
        <v>0.50860927152317881</v>
      </c>
      <c r="O348" s="5"/>
      <c r="P348" s="3">
        <f t="shared" si="118"/>
        <v>0.83278688524590161</v>
      </c>
      <c r="Q348" s="3">
        <f t="shared" si="119"/>
        <v>0.71340609446699565</v>
      </c>
      <c r="R348" s="5"/>
      <c r="S348" s="22">
        <f t="shared" si="120"/>
        <v>870.61000651238226</v>
      </c>
      <c r="T348" s="22">
        <f t="shared" si="121"/>
        <v>693.46356771298588</v>
      </c>
      <c r="U348" s="3">
        <f t="shared" si="122"/>
        <v>376.05365253323612</v>
      </c>
      <c r="V348" s="3">
        <f t="shared" si="123"/>
        <v>1188.0199216921319</v>
      </c>
      <c r="W348" s="3">
        <f t="shared" si="124"/>
        <v>290.20333550412738</v>
      </c>
      <c r="X348" s="3">
        <f t="shared" si="125"/>
        <v>494.55635397914614</v>
      </c>
      <c r="Y348" s="5"/>
      <c r="Z348" s="3">
        <f t="shared" si="126"/>
        <v>0</v>
      </c>
      <c r="AA348" s="3">
        <f t="shared" si="127"/>
        <v>143471.67854481083</v>
      </c>
      <c r="AB348" s="5"/>
      <c r="AC348" s="3">
        <f t="shared" si="128"/>
        <v>-1.1651675520025639</v>
      </c>
      <c r="AD348" s="3">
        <f t="shared" si="129"/>
        <v>-2.13755560533746</v>
      </c>
      <c r="AE348" s="3">
        <f t="shared" si="130"/>
        <v>-803.83559288004437</v>
      </c>
      <c r="AF348" s="5"/>
      <c r="AG348" s="3" t="e">
        <f t="shared" si="131"/>
        <v>#NUM!</v>
      </c>
      <c r="AH348" s="3" t="e">
        <f t="shared" si="132"/>
        <v>#NUM!</v>
      </c>
      <c r="AI348" s="3" t="e">
        <f t="shared" si="133"/>
        <v>#NUM!</v>
      </c>
      <c r="AJ348" s="5"/>
      <c r="AK348" s="3">
        <v>182</v>
      </c>
      <c r="AL348" s="3" t="e">
        <f t="shared" si="134"/>
        <v>#NUM!</v>
      </c>
      <c r="AM348" s="3">
        <f t="shared" si="135"/>
        <v>3987721.4521269053</v>
      </c>
      <c r="AN348" s="5"/>
      <c r="AO348" s="3">
        <f t="shared" si="136"/>
        <v>3987721.4521269053</v>
      </c>
      <c r="AP348" s="3">
        <f t="shared" si="138"/>
        <v>1451530608.5741935</v>
      </c>
      <c r="AQ348" s="3">
        <f t="shared" si="139"/>
        <v>4.0389854988429893E-4</v>
      </c>
      <c r="AR348" s="14">
        <f>'FAE(a_mean)'!AQ348</f>
        <v>6.0178444303068664E-4</v>
      </c>
      <c r="AS348" s="5"/>
      <c r="AT348" s="3">
        <f t="shared" si="137"/>
        <v>6.1014702591463774E-4</v>
      </c>
      <c r="AU348" s="5"/>
      <c r="AX348" s="23"/>
    </row>
    <row r="349" spans="1:50" s="3" customFormat="1">
      <c r="A349" s="3" t="s">
        <v>406</v>
      </c>
      <c r="B349" s="2" t="s">
        <v>222</v>
      </c>
      <c r="C349" s="2" t="s">
        <v>221</v>
      </c>
      <c r="D349" s="2">
        <v>9</v>
      </c>
      <c r="E349" s="5"/>
      <c r="F349" s="2">
        <v>974000</v>
      </c>
      <c r="G349" s="2">
        <v>1510000</v>
      </c>
      <c r="H349" s="2">
        <v>2380000</v>
      </c>
      <c r="I349" s="5"/>
      <c r="J349" s="2">
        <v>269.00000000000006</v>
      </c>
      <c r="K349" s="2">
        <v>364</v>
      </c>
      <c r="L349" s="24">
        <v>305</v>
      </c>
      <c r="M349" s="5"/>
      <c r="N349" s="3">
        <f t="shared" si="117"/>
        <v>0.64503311258278151</v>
      </c>
      <c r="O349" s="5"/>
      <c r="P349" s="3">
        <f t="shared" si="118"/>
        <v>0.88196721311475423</v>
      </c>
      <c r="Q349" s="3">
        <f t="shared" si="119"/>
        <v>0.80159900854285904</v>
      </c>
      <c r="R349" s="5"/>
      <c r="S349" s="22">
        <f t="shared" si="120"/>
        <v>870.61000651238226</v>
      </c>
      <c r="T349" s="22">
        <f t="shared" si="121"/>
        <v>693.46356771298588</v>
      </c>
      <c r="U349" s="3">
        <f t="shared" si="122"/>
        <v>313.66199924191199</v>
      </c>
      <c r="V349" s="3">
        <f t="shared" si="123"/>
        <v>1250.4115749834561</v>
      </c>
      <c r="W349" s="3">
        <f t="shared" si="124"/>
        <v>290.20333550412738</v>
      </c>
      <c r="X349" s="3">
        <f t="shared" si="125"/>
        <v>556.94800727047027</v>
      </c>
      <c r="Y349" s="5"/>
      <c r="Z349" s="3">
        <f t="shared" si="126"/>
        <v>0</v>
      </c>
      <c r="AA349" s="3">
        <f t="shared" si="127"/>
        <v>143471.67854481083</v>
      </c>
      <c r="AB349" s="5"/>
      <c r="AC349" s="3">
        <f t="shared" si="128"/>
        <v>-1.2414909159161904</v>
      </c>
      <c r="AD349" s="3">
        <f t="shared" si="129"/>
        <v>-3.0987749323772293</v>
      </c>
      <c r="AE349" s="3">
        <f t="shared" si="130"/>
        <v>-971.96794049016239</v>
      </c>
      <c r="AF349" s="5"/>
      <c r="AG349" s="3" t="e">
        <f t="shared" si="131"/>
        <v>#NUM!</v>
      </c>
      <c r="AH349" s="3" t="e">
        <f t="shared" si="132"/>
        <v>#NUM!</v>
      </c>
      <c r="AI349" s="3" t="e">
        <f t="shared" si="133"/>
        <v>#NUM!</v>
      </c>
      <c r="AJ349" s="5"/>
      <c r="AK349" s="3">
        <v>183</v>
      </c>
      <c r="AL349" s="3" t="e">
        <f t="shared" si="134"/>
        <v>#NUM!</v>
      </c>
      <c r="AM349" s="3">
        <f t="shared" si="135"/>
        <v>4600556.1072443072</v>
      </c>
      <c r="AN349" s="5"/>
      <c r="AO349" s="3">
        <f t="shared" si="136"/>
        <v>4600556.1072443072</v>
      </c>
      <c r="AP349" s="3">
        <f t="shared" si="138"/>
        <v>1674602423.0369277</v>
      </c>
      <c r="AQ349" s="3">
        <f t="shared" si="139"/>
        <v>4.6596984335158545E-4</v>
      </c>
      <c r="AR349" s="14">
        <f>'FAE(a_mean)'!AQ349</f>
        <v>6.0178444303068664E-4</v>
      </c>
      <c r="AS349" s="5"/>
      <c r="AT349" s="3">
        <f t="shared" si="137"/>
        <v>6.1014702591463774E-4</v>
      </c>
      <c r="AU349" s="5"/>
      <c r="AX349" s="23"/>
    </row>
    <row r="350" spans="1:50" s="3" customFormat="1">
      <c r="A350" s="3" t="s">
        <v>407</v>
      </c>
      <c r="B350" s="2" t="s">
        <v>222</v>
      </c>
      <c r="C350" s="2" t="s">
        <v>221</v>
      </c>
      <c r="D350" s="2">
        <v>10</v>
      </c>
      <c r="E350" s="5"/>
      <c r="F350" s="2">
        <v>1200000</v>
      </c>
      <c r="G350" s="2">
        <v>1510000</v>
      </c>
      <c r="H350" s="2">
        <v>2380000</v>
      </c>
      <c r="I350" s="5"/>
      <c r="J350" s="2">
        <v>285</v>
      </c>
      <c r="K350" s="2">
        <v>364</v>
      </c>
      <c r="L350" s="24">
        <v>305</v>
      </c>
      <c r="M350" s="5"/>
      <c r="N350" s="3">
        <f t="shared" si="117"/>
        <v>0.79470198675496684</v>
      </c>
      <c r="O350" s="5"/>
      <c r="P350" s="3">
        <f t="shared" si="118"/>
        <v>0.93442622950819676</v>
      </c>
      <c r="Q350" s="3">
        <f t="shared" si="119"/>
        <v>0.88956941898128983</v>
      </c>
      <c r="R350" s="5"/>
      <c r="S350" s="22">
        <f t="shared" si="120"/>
        <v>870.61000651238226</v>
      </c>
      <c r="T350" s="22">
        <f t="shared" si="121"/>
        <v>693.46356771298588</v>
      </c>
      <c r="U350" s="3">
        <f t="shared" si="122"/>
        <v>252.41456403844961</v>
      </c>
      <c r="V350" s="3">
        <f t="shared" si="123"/>
        <v>1311.6590101869185</v>
      </c>
      <c r="W350" s="3">
        <f t="shared" si="124"/>
        <v>290.20333550412738</v>
      </c>
      <c r="X350" s="3">
        <f t="shared" si="125"/>
        <v>618.19544247393264</v>
      </c>
      <c r="Y350" s="5"/>
      <c r="Z350" s="3">
        <f t="shared" si="126"/>
        <v>0</v>
      </c>
      <c r="AA350" s="3">
        <f t="shared" si="127"/>
        <v>143471.67854481083</v>
      </c>
      <c r="AB350" s="5"/>
      <c r="AC350" s="3">
        <f t="shared" si="128"/>
        <v>-1.3093521405578221</v>
      </c>
      <c r="AD350" s="3">
        <f t="shared" si="129"/>
        <v>-4.5045612403282034</v>
      </c>
      <c r="AE350" s="3">
        <f t="shared" si="130"/>
        <v>-1137.0168616619412</v>
      </c>
      <c r="AF350" s="5"/>
      <c r="AG350" s="3" t="e">
        <f t="shared" si="131"/>
        <v>#NUM!</v>
      </c>
      <c r="AH350" s="3" t="e">
        <f t="shared" si="132"/>
        <v>#NUM!</v>
      </c>
      <c r="AI350" s="3" t="e">
        <f t="shared" si="133"/>
        <v>#NUM!</v>
      </c>
      <c r="AJ350" s="5"/>
      <c r="AK350" s="3">
        <v>184</v>
      </c>
      <c r="AL350" s="3" t="e">
        <f t="shared" si="134"/>
        <v>#NUM!</v>
      </c>
      <c r="AM350" s="3">
        <f t="shared" si="135"/>
        <v>5202151.8151586317</v>
      </c>
      <c r="AN350" s="5"/>
      <c r="AO350" s="3">
        <f t="shared" si="136"/>
        <v>5202151.8151586317</v>
      </c>
      <c r="AP350" s="3">
        <f t="shared" si="138"/>
        <v>1893583260.717742</v>
      </c>
      <c r="AQ350" s="3">
        <f t="shared" si="139"/>
        <v>5.269027938999783E-4</v>
      </c>
      <c r="AR350" s="14">
        <f>'FAE(a_mean)'!AQ350</f>
        <v>6.0178444303068664E-4</v>
      </c>
      <c r="AS350" s="5"/>
      <c r="AT350" s="3">
        <f t="shared" si="137"/>
        <v>6.1014702591463774E-4</v>
      </c>
      <c r="AU350" s="5"/>
      <c r="AX350" s="23"/>
    </row>
    <row r="351" spans="1:50" s="3" customFormat="1">
      <c r="A351" s="3" t="s">
        <v>408</v>
      </c>
      <c r="B351" s="2" t="s">
        <v>222</v>
      </c>
      <c r="C351" s="2" t="s">
        <v>221</v>
      </c>
      <c r="D351" s="2">
        <v>11</v>
      </c>
      <c r="E351" s="5"/>
      <c r="F351" s="2">
        <v>1470000</v>
      </c>
      <c r="G351" s="2">
        <v>1510000</v>
      </c>
      <c r="H351" s="2">
        <v>2380000</v>
      </c>
      <c r="I351" s="5"/>
      <c r="J351" s="2">
        <v>302</v>
      </c>
      <c r="K351" s="2">
        <v>364</v>
      </c>
      <c r="L351" s="24">
        <v>305</v>
      </c>
      <c r="M351" s="5"/>
      <c r="N351" s="3">
        <f t="shared" si="117"/>
        <v>0.97350993377483441</v>
      </c>
      <c r="O351" s="5"/>
      <c r="P351" s="3">
        <f t="shared" si="118"/>
        <v>0.99016393442622952</v>
      </c>
      <c r="Q351" s="3">
        <f t="shared" si="119"/>
        <v>0.986242026110146</v>
      </c>
      <c r="R351" s="5"/>
      <c r="S351" s="22">
        <f t="shared" si="120"/>
        <v>870.61000651238226</v>
      </c>
      <c r="T351" s="22">
        <f t="shared" si="121"/>
        <v>693.46356771298588</v>
      </c>
      <c r="U351" s="3">
        <f t="shared" si="122"/>
        <v>186.39303343875395</v>
      </c>
      <c r="V351" s="3">
        <f t="shared" si="123"/>
        <v>1377.6805407866141</v>
      </c>
      <c r="W351" s="3">
        <f t="shared" si="124"/>
        <v>290.20333550412738</v>
      </c>
      <c r="X351" s="3">
        <f t="shared" si="125"/>
        <v>684.21697307362831</v>
      </c>
      <c r="Y351" s="5"/>
      <c r="Z351" s="3">
        <f t="shared" si="126"/>
        <v>0</v>
      </c>
      <c r="AA351" s="3">
        <f t="shared" si="127"/>
        <v>143471.67854481083</v>
      </c>
      <c r="AB351" s="5"/>
      <c r="AC351" s="3">
        <f t="shared" si="128"/>
        <v>-1.3757453763742218</v>
      </c>
      <c r="AD351" s="3">
        <f t="shared" si="129"/>
        <v>-7.0546143213648289</v>
      </c>
      <c r="AE351" s="3">
        <f t="shared" si="130"/>
        <v>-1314.930963099667</v>
      </c>
      <c r="AF351" s="5"/>
      <c r="AG351" s="3" t="e">
        <f t="shared" si="131"/>
        <v>#NUM!</v>
      </c>
      <c r="AH351" s="3" t="e">
        <f t="shared" si="132"/>
        <v>#NUM!</v>
      </c>
      <c r="AI351" s="3" t="e">
        <f t="shared" si="133"/>
        <v>#NUM!</v>
      </c>
      <c r="AJ351" s="5"/>
      <c r="AK351" s="3">
        <v>185</v>
      </c>
      <c r="AL351" s="3" t="e">
        <f t="shared" si="134"/>
        <v>#NUM!</v>
      </c>
      <c r="AM351" s="3">
        <f t="shared" si="135"/>
        <v>5850640.5119794542</v>
      </c>
      <c r="AN351" s="5"/>
      <c r="AO351" s="3">
        <f t="shared" si="136"/>
        <v>5850640.5119794542</v>
      </c>
      <c r="AP351" s="3">
        <f t="shared" si="138"/>
        <v>2129633146.3605213</v>
      </c>
      <c r="AQ351" s="3">
        <f t="shared" si="139"/>
        <v>5.9258532649577645E-4</v>
      </c>
      <c r="AR351" s="14">
        <f>'FAE(a_mean)'!AQ351</f>
        <v>6.0178444303068664E-4</v>
      </c>
      <c r="AS351" s="5"/>
      <c r="AT351" s="3">
        <f t="shared" si="137"/>
        <v>6.1014702591463774E-4</v>
      </c>
      <c r="AU351" s="5"/>
      <c r="AX351" s="23"/>
    </row>
    <row r="352" spans="1:50" s="3" customFormat="1">
      <c r="A352" s="3" t="s">
        <v>409</v>
      </c>
      <c r="B352" s="2" t="s">
        <v>222</v>
      </c>
      <c r="C352" s="2" t="s">
        <v>221</v>
      </c>
      <c r="D352" s="2">
        <v>12</v>
      </c>
      <c r="E352" s="5"/>
      <c r="F352" s="2">
        <v>1720000.0000000002</v>
      </c>
      <c r="G352" s="2">
        <v>1510000</v>
      </c>
      <c r="H352" s="2">
        <v>2380000</v>
      </c>
      <c r="I352" s="5"/>
      <c r="J352" s="2">
        <v>324</v>
      </c>
      <c r="K352" s="2">
        <v>364</v>
      </c>
      <c r="L352" s="24">
        <v>305</v>
      </c>
      <c r="M352" s="5"/>
      <c r="N352" s="3">
        <f t="shared" si="117"/>
        <v>1.1390728476821192</v>
      </c>
      <c r="O352" s="5"/>
      <c r="P352" s="3">
        <f t="shared" si="118"/>
        <v>1.062295081967213</v>
      </c>
      <c r="Q352" s="3">
        <f t="shared" si="119"/>
        <v>1.0702622389503385</v>
      </c>
      <c r="R352" s="5"/>
      <c r="S352" s="22">
        <f t="shared" si="120"/>
        <v>870.61000651238226</v>
      </c>
      <c r="T352" s="22">
        <f t="shared" si="121"/>
        <v>693.46356771298588</v>
      </c>
      <c r="U352" s="3">
        <f t="shared" si="122"/>
        <v>130.49467723123382</v>
      </c>
      <c r="V352" s="3">
        <f t="shared" si="123"/>
        <v>1433.5788969941343</v>
      </c>
      <c r="W352" s="3">
        <f t="shared" si="124"/>
        <v>290.20333550412738</v>
      </c>
      <c r="X352" s="3">
        <f t="shared" si="125"/>
        <v>740.11532928114843</v>
      </c>
      <c r="Y352" s="5"/>
      <c r="Z352" s="3">
        <f t="shared" si="126"/>
        <v>0</v>
      </c>
      <c r="AA352" s="3">
        <f t="shared" si="127"/>
        <v>143471.67854481083</v>
      </c>
      <c r="AB352" s="5"/>
      <c r="AC352" s="3">
        <f t="shared" si="128"/>
        <v>-1.427177757542953</v>
      </c>
      <c r="AD352" s="3">
        <f t="shared" si="129"/>
        <v>-11.230843093069479</v>
      </c>
      <c r="AE352" s="3">
        <f t="shared" si="130"/>
        <v>-1465.5652444647333</v>
      </c>
      <c r="AF352" s="5"/>
      <c r="AG352" s="3" t="e">
        <f t="shared" si="131"/>
        <v>#NUM!</v>
      </c>
      <c r="AH352" s="3" t="e">
        <f t="shared" si="132"/>
        <v>#NUM!</v>
      </c>
      <c r="AI352" s="3" t="e">
        <f t="shared" si="133"/>
        <v>#NUM!</v>
      </c>
      <c r="AJ352" s="5"/>
      <c r="AK352" s="3">
        <v>186</v>
      </c>
      <c r="AL352" s="3" t="e">
        <f t="shared" si="134"/>
        <v>#NUM!</v>
      </c>
      <c r="AM352" s="3">
        <f t="shared" si="135"/>
        <v>6399695.5224006772</v>
      </c>
      <c r="AN352" s="5"/>
      <c r="AO352" s="3">
        <f t="shared" si="136"/>
        <v>6399695.5224006772</v>
      </c>
      <c r="AP352" s="3">
        <f t="shared" si="138"/>
        <v>2329489170.1538467</v>
      </c>
      <c r="AQ352" s="3">
        <f t="shared" si="139"/>
        <v>6.4819666374140101E-4</v>
      </c>
      <c r="AR352" s="14">
        <f>'FAE(a_mean)'!AQ352</f>
        <v>6.0178444303068664E-4</v>
      </c>
      <c r="AS352" s="5"/>
      <c r="AT352" s="3">
        <f t="shared" si="137"/>
        <v>6.1014702591463774E-4</v>
      </c>
      <c r="AU352" s="5"/>
      <c r="AX352" s="23"/>
    </row>
    <row r="353" spans="1:50" s="3" customFormat="1">
      <c r="A353" s="3" t="s">
        <v>410</v>
      </c>
      <c r="B353" s="2" t="s">
        <v>222</v>
      </c>
      <c r="C353" s="2" t="s">
        <v>221</v>
      </c>
      <c r="D353" s="2">
        <v>13</v>
      </c>
      <c r="E353" s="5"/>
      <c r="F353" s="2">
        <v>2049999.9999999998</v>
      </c>
      <c r="G353" s="2">
        <v>1510000</v>
      </c>
      <c r="H353" s="2">
        <v>2380000</v>
      </c>
      <c r="I353" s="5"/>
      <c r="J353" s="2">
        <v>352</v>
      </c>
      <c r="K353" s="2">
        <v>364</v>
      </c>
      <c r="L353" s="24">
        <v>305</v>
      </c>
      <c r="M353" s="5"/>
      <c r="N353" s="3">
        <f t="shared" si="117"/>
        <v>1.3576158940397349</v>
      </c>
      <c r="O353" s="5"/>
      <c r="P353" s="3">
        <f t="shared" si="118"/>
        <v>1.1540983606557378</v>
      </c>
      <c r="Q353" s="3">
        <f t="shared" si="119"/>
        <v>1.1750277779989262</v>
      </c>
      <c r="R353" s="5"/>
      <c r="S353" s="22">
        <f t="shared" si="120"/>
        <v>870.61000651238226</v>
      </c>
      <c r="T353" s="22">
        <f t="shared" si="121"/>
        <v>693.46356771298588</v>
      </c>
      <c r="U353" s="3">
        <f t="shared" si="122"/>
        <v>62.608619113686927</v>
      </c>
      <c r="V353" s="3">
        <f t="shared" si="123"/>
        <v>1501.4649551116813</v>
      </c>
      <c r="W353" s="3">
        <f t="shared" si="124"/>
        <v>290.20333550412738</v>
      </c>
      <c r="X353" s="3">
        <f t="shared" si="125"/>
        <v>808.00138739869533</v>
      </c>
      <c r="Y353" s="5"/>
      <c r="Z353" s="3">
        <f t="shared" si="126"/>
        <v>0</v>
      </c>
      <c r="AA353" s="3">
        <f t="shared" si="127"/>
        <v>143471.67854481083</v>
      </c>
      <c r="AB353" s="5"/>
      <c r="AC353" s="3">
        <f t="shared" si="128"/>
        <v>-1.4844905422306882</v>
      </c>
      <c r="AD353" s="3">
        <f t="shared" si="129"/>
        <v>-26.330302084325638</v>
      </c>
      <c r="AE353" s="3">
        <f t="shared" si="130"/>
        <v>-1648.5038543458606</v>
      </c>
      <c r="AF353" s="5"/>
      <c r="AG353" s="3" t="e">
        <f t="shared" si="131"/>
        <v>#NUM!</v>
      </c>
      <c r="AH353" s="3" t="e">
        <f t="shared" si="132"/>
        <v>#NUM!</v>
      </c>
      <c r="AI353" s="3" t="e">
        <f t="shared" si="133"/>
        <v>#NUM!</v>
      </c>
      <c r="AJ353" s="5"/>
      <c r="AK353" s="3">
        <v>187</v>
      </c>
      <c r="AL353" s="3" t="e">
        <f t="shared" si="134"/>
        <v>#NUM!</v>
      </c>
      <c r="AM353" s="3">
        <f t="shared" si="135"/>
        <v>7066498.3208373701</v>
      </c>
      <c r="AN353" s="5"/>
      <c r="AO353" s="3">
        <f t="shared" si="136"/>
        <v>7066498.3208373701</v>
      </c>
      <c r="AP353" s="3">
        <f t="shared" si="138"/>
        <v>2572205388.7848029</v>
      </c>
      <c r="AQ353" s="3">
        <f t="shared" si="139"/>
        <v>7.1573415014324754E-4</v>
      </c>
      <c r="AR353" s="14">
        <f>'FAE(a_mean)'!AQ353</f>
        <v>6.0178444303068664E-4</v>
      </c>
      <c r="AS353" s="5"/>
      <c r="AT353" s="3">
        <f t="shared" si="137"/>
        <v>6.1014702591463774E-4</v>
      </c>
      <c r="AU353" s="5"/>
      <c r="AX353" s="23"/>
    </row>
    <row r="354" spans="1:50" s="3" customFormat="1">
      <c r="A354" s="3" t="s">
        <v>411</v>
      </c>
      <c r="B354" s="2" t="s">
        <v>222</v>
      </c>
      <c r="C354" s="2" t="s">
        <v>221</v>
      </c>
      <c r="D354" s="2">
        <v>14</v>
      </c>
      <c r="E354" s="5"/>
      <c r="F354" s="2">
        <v>2380000</v>
      </c>
      <c r="G354" s="2">
        <v>1510000</v>
      </c>
      <c r="H354" s="2">
        <v>2380000</v>
      </c>
      <c r="I354" s="5"/>
      <c r="J354" s="2">
        <v>364</v>
      </c>
      <c r="K354" s="2">
        <v>364</v>
      </c>
      <c r="L354" s="24">
        <v>305</v>
      </c>
      <c r="M354" s="5"/>
      <c r="N354" s="3">
        <f t="shared" si="117"/>
        <v>1.576158940397351</v>
      </c>
      <c r="O354" s="5"/>
      <c r="P354" s="3">
        <f t="shared" si="118"/>
        <v>1.1934426229508197</v>
      </c>
      <c r="Q354" s="3">
        <f t="shared" si="119"/>
        <v>1.2751374051544948</v>
      </c>
      <c r="R354" s="5"/>
      <c r="S354" s="22">
        <f t="shared" si="120"/>
        <v>870.61000651238226</v>
      </c>
      <c r="T354" s="22">
        <f t="shared" si="121"/>
        <v>693.46356771298588</v>
      </c>
      <c r="U354" s="3">
        <f t="shared" si="122"/>
        <v>0</v>
      </c>
      <c r="V354" s="3">
        <f t="shared" si="123"/>
        <v>1564.0735742253682</v>
      </c>
      <c r="W354" s="3">
        <f t="shared" si="124"/>
        <v>290.20333550412738</v>
      </c>
      <c r="X354" s="3">
        <f t="shared" si="125"/>
        <v>870.61000651238226</v>
      </c>
      <c r="Y354" s="5"/>
      <c r="Z354" s="3">
        <f t="shared" si="126"/>
        <v>0</v>
      </c>
      <c r="AA354" s="3">
        <f t="shared" si="127"/>
        <v>143471.67854481083</v>
      </c>
      <c r="AB354" s="5"/>
      <c r="AC354" s="3">
        <f t="shared" si="128"/>
        <v>-1.5329378295303191</v>
      </c>
      <c r="AD354" s="3" t="e">
        <f t="shared" si="129"/>
        <v>#DIV/0!</v>
      </c>
      <c r="AE354" s="3">
        <f t="shared" si="130"/>
        <v>-1817.2208790905092</v>
      </c>
      <c r="AF354" s="5"/>
      <c r="AG354" s="3" t="e">
        <f t="shared" si="131"/>
        <v>#NUM!</v>
      </c>
      <c r="AH354" s="3" t="e">
        <f t="shared" si="132"/>
        <v>#DIV/0!</v>
      </c>
      <c r="AI354" s="3" t="e">
        <f t="shared" si="133"/>
        <v>#NUM!</v>
      </c>
      <c r="AJ354" s="5"/>
      <c r="AK354" s="3">
        <v>188</v>
      </c>
      <c r="AL354" s="3" t="e">
        <f t="shared" si="134"/>
        <v>#NUM!</v>
      </c>
      <c r="AM354" s="3">
        <f t="shared" si="135"/>
        <v>7681464.0971529726</v>
      </c>
      <c r="AN354" s="5"/>
      <c r="AO354" s="3">
        <f t="shared" si="136"/>
        <v>7681464.0971529726</v>
      </c>
      <c r="AP354" s="3">
        <f t="shared" si="138"/>
        <v>2796052931.3636818</v>
      </c>
      <c r="AQ354" s="3">
        <f t="shared" si="139"/>
        <v>7.7802129538752341E-4</v>
      </c>
      <c r="AR354" s="14">
        <f>'FAE(a_mean)'!AQ354</f>
        <v>6.0178444303068664E-4</v>
      </c>
      <c r="AS354" s="5"/>
      <c r="AT354" s="3">
        <f t="shared" si="137"/>
        <v>6.1014702591463774E-4</v>
      </c>
      <c r="AU354" s="5"/>
      <c r="AX354" s="23"/>
    </row>
    <row r="355" spans="1:50">
      <c r="A355" s="7" t="s">
        <v>412</v>
      </c>
      <c r="B355" s="8" t="s">
        <v>223</v>
      </c>
      <c r="C355" s="8" t="s">
        <v>217</v>
      </c>
      <c r="D355" s="8">
        <v>1</v>
      </c>
      <c r="F355" s="8">
        <v>11900</v>
      </c>
      <c r="G355" s="8">
        <v>2000000</v>
      </c>
      <c r="H355" s="8">
        <v>4780000</v>
      </c>
      <c r="J355" s="1">
        <v>81.599999999999994</v>
      </c>
      <c r="K355" s="1">
        <v>430</v>
      </c>
      <c r="L355" s="19">
        <v>274</v>
      </c>
      <c r="N355" s="7">
        <f t="shared" si="117"/>
        <v>5.9500000000000004E-3</v>
      </c>
      <c r="P355" s="7">
        <f t="shared" si="118"/>
        <v>0.29781021897810217</v>
      </c>
      <c r="Q355" s="7">
        <f t="shared" si="119"/>
        <v>0.20266291809027398</v>
      </c>
      <c r="S355" s="12">
        <f t="shared" si="120"/>
        <v>1233.8123818598083</v>
      </c>
      <c r="T355" s="12">
        <f t="shared" si="121"/>
        <v>798.0868844676221</v>
      </c>
      <c r="U355" s="7">
        <f t="shared" si="122"/>
        <v>1172.2509579224313</v>
      </c>
      <c r="V355" s="7">
        <f t="shared" si="123"/>
        <v>859.64830840499906</v>
      </c>
      <c r="W355" s="7">
        <f t="shared" si="124"/>
        <v>411.27079395326939</v>
      </c>
      <c r="X355" s="7">
        <f t="shared" si="125"/>
        <v>61.561423937376986</v>
      </c>
      <c r="Z355" s="7">
        <f t="shared" si="126"/>
        <v>0</v>
      </c>
      <c r="AA355" s="7">
        <f t="shared" si="127"/>
        <v>395809.01448653743</v>
      </c>
      <c r="AC355" s="7">
        <f t="shared" si="128"/>
        <v>-2.9272928467890445E-2</v>
      </c>
      <c r="AD355" s="7">
        <f t="shared" si="129"/>
        <v>0.68021029036328529</v>
      </c>
      <c r="AE355" s="7">
        <f t="shared" si="130"/>
        <v>797.37716446705645</v>
      </c>
      <c r="AG355" s="7">
        <f t="shared" si="131"/>
        <v>1182446.6126343296</v>
      </c>
      <c r="AH355" s="7">
        <f t="shared" si="132"/>
        <v>1130595.9339027023</v>
      </c>
      <c r="AI355" s="7">
        <f t="shared" si="133"/>
        <v>706793.46268387279</v>
      </c>
      <c r="AK355" s="7">
        <v>189</v>
      </c>
      <c r="AL355" s="7">
        <f t="shared" si="134"/>
        <v>758644.14141550008</v>
      </c>
      <c r="AM355" s="7">
        <f t="shared" si="135"/>
        <v>-1994456.0758083519</v>
      </c>
      <c r="AO355" s="7">
        <f t="shared" si="136"/>
        <v>758644.14141550008</v>
      </c>
      <c r="AP355" s="7">
        <f t="shared" si="138"/>
        <v>326216980.80866504</v>
      </c>
      <c r="AQ355" s="7">
        <f t="shared" si="139"/>
        <v>3.4123115147349899E-5</v>
      </c>
      <c r="AR355" s="15">
        <f>'FAE(a_mean)'!AQ355</f>
        <v>3.3301835474930261E-4</v>
      </c>
      <c r="AT355" s="7">
        <f t="shared" si="137"/>
        <v>3.5010466418675682E-4</v>
      </c>
      <c r="AX355" s="21"/>
    </row>
    <row r="356" spans="1:50">
      <c r="A356" s="7" t="s">
        <v>413</v>
      </c>
      <c r="B356" s="8" t="s">
        <v>223</v>
      </c>
      <c r="C356" s="8" t="s">
        <v>217</v>
      </c>
      <c r="D356" s="8">
        <v>2</v>
      </c>
      <c r="F356" s="8">
        <v>47300.000000000007</v>
      </c>
      <c r="G356" s="8">
        <v>2000000</v>
      </c>
      <c r="H356" s="8">
        <v>4780000</v>
      </c>
      <c r="J356" s="1">
        <v>97.699999999999989</v>
      </c>
      <c r="K356" s="1">
        <v>430</v>
      </c>
      <c r="L356" s="19">
        <v>274</v>
      </c>
      <c r="N356" s="7">
        <f t="shared" si="117"/>
        <v>2.3650000000000004E-2</v>
      </c>
      <c r="P356" s="7">
        <f t="shared" si="118"/>
        <v>0.35656934306569338</v>
      </c>
      <c r="Q356" s="7">
        <f t="shared" si="119"/>
        <v>0.25007979551979348</v>
      </c>
      <c r="S356" s="12">
        <f t="shared" si="120"/>
        <v>1233.8123818598083</v>
      </c>
      <c r="T356" s="12">
        <f t="shared" si="121"/>
        <v>798.0868844676221</v>
      </c>
      <c r="U356" s="7">
        <f t="shared" si="122"/>
        <v>1111.078139419013</v>
      </c>
      <c r="V356" s="7">
        <f t="shared" si="123"/>
        <v>920.82112690841745</v>
      </c>
      <c r="W356" s="7">
        <f t="shared" si="124"/>
        <v>411.27079395326939</v>
      </c>
      <c r="X356" s="7">
        <f t="shared" si="125"/>
        <v>122.73424244079533</v>
      </c>
      <c r="Z356" s="7">
        <f t="shared" si="126"/>
        <v>0</v>
      </c>
      <c r="AA356" s="7">
        <f t="shared" si="127"/>
        <v>395809.01448653743</v>
      </c>
      <c r="AC356" s="7">
        <f t="shared" si="128"/>
        <v>-0.19143540079786311</v>
      </c>
      <c r="AD356" s="7">
        <f t="shared" si="129"/>
        <v>0.58165470409814723</v>
      </c>
      <c r="AE356" s="7">
        <f t="shared" si="130"/>
        <v>646.26382641368605</v>
      </c>
      <c r="AG356" s="7">
        <f t="shared" si="131"/>
        <v>1495224.7867915656</v>
      </c>
      <c r="AH356" s="7">
        <f t="shared" si="132"/>
        <v>1172812.9793220602</v>
      </c>
      <c r="AI356" s="7">
        <f t="shared" si="133"/>
        <v>743405.46898333088</v>
      </c>
      <c r="AK356" s="7">
        <v>190</v>
      </c>
      <c r="AL356" s="7">
        <f t="shared" si="134"/>
        <v>1065817.2764528361</v>
      </c>
      <c r="AM356" s="7">
        <f t="shared" si="135"/>
        <v>-1213870.8841805335</v>
      </c>
      <c r="AO356" s="7">
        <f t="shared" si="136"/>
        <v>1065817.2764528361</v>
      </c>
      <c r="AP356" s="7">
        <f t="shared" si="138"/>
        <v>458301428.8747195</v>
      </c>
      <c r="AQ356" s="7">
        <f t="shared" si="139"/>
        <v>4.7939480007815847E-5</v>
      </c>
      <c r="AR356" s="15">
        <f>'FAE(a_mean)'!AQ356</f>
        <v>3.3301835474930261E-4</v>
      </c>
      <c r="AT356" s="7">
        <f t="shared" si="137"/>
        <v>3.5010466418675682E-4</v>
      </c>
      <c r="AX356" s="21"/>
    </row>
    <row r="357" spans="1:50">
      <c r="A357" s="7" t="s">
        <v>414</v>
      </c>
      <c r="B357" s="8" t="s">
        <v>223</v>
      </c>
      <c r="C357" s="8" t="s">
        <v>217</v>
      </c>
      <c r="D357" s="8">
        <v>3</v>
      </c>
      <c r="F357" s="8">
        <v>107000</v>
      </c>
      <c r="G357" s="8">
        <v>2000000</v>
      </c>
      <c r="H357" s="8">
        <v>4780000</v>
      </c>
      <c r="J357" s="1">
        <v>112.99999999999999</v>
      </c>
      <c r="K357" s="1">
        <v>430</v>
      </c>
      <c r="L357" s="19">
        <v>274</v>
      </c>
      <c r="N357" s="7">
        <f t="shared" si="117"/>
        <v>5.3499999999999999E-2</v>
      </c>
      <c r="P357" s="7">
        <f t="shared" si="118"/>
        <v>0.41240875912408753</v>
      </c>
      <c r="Q357" s="7">
        <f t="shared" si="119"/>
        <v>0.29888565718555099</v>
      </c>
      <c r="S357" s="12">
        <f t="shared" si="120"/>
        <v>1233.8123818598083</v>
      </c>
      <c r="T357" s="12">
        <f t="shared" si="121"/>
        <v>798.0868844676221</v>
      </c>
      <c r="U357" s="7">
        <f t="shared" si="122"/>
        <v>1049.2143506649468</v>
      </c>
      <c r="V357" s="7">
        <f t="shared" si="123"/>
        <v>982.68491566248372</v>
      </c>
      <c r="W357" s="7">
        <f t="shared" si="124"/>
        <v>411.27079395326939</v>
      </c>
      <c r="X357" s="7">
        <f t="shared" si="125"/>
        <v>184.59803119486162</v>
      </c>
      <c r="Z357" s="7">
        <f t="shared" si="126"/>
        <v>0</v>
      </c>
      <c r="AA357" s="7">
        <f t="shared" si="127"/>
        <v>395809.01448653743</v>
      </c>
      <c r="AC357" s="7">
        <f t="shared" si="128"/>
        <v>-0.33489674760103411</v>
      </c>
      <c r="AD357" s="7">
        <f t="shared" si="129"/>
        <v>0.47029818589676492</v>
      </c>
      <c r="AE357" s="7">
        <f t="shared" si="130"/>
        <v>493.44360573457669</v>
      </c>
      <c r="AG357" s="7">
        <f t="shared" si="131"/>
        <v>1846642.3093632332</v>
      </c>
      <c r="AH357" s="7">
        <f t="shared" si="132"/>
        <v>1190204.2711783519</v>
      </c>
      <c r="AI357" s="7">
        <f t="shared" si="133"/>
        <v>761623.83721888426</v>
      </c>
      <c r="AK357" s="7">
        <v>191</v>
      </c>
      <c r="AL357" s="7">
        <f t="shared" si="134"/>
        <v>1418061.8754037656</v>
      </c>
      <c r="AM357" s="7">
        <f t="shared" si="135"/>
        <v>-424468.68593594502</v>
      </c>
      <c r="AO357" s="7">
        <f t="shared" si="136"/>
        <v>1418061.8754037656</v>
      </c>
      <c r="AP357" s="7">
        <f t="shared" si="138"/>
        <v>609766606.42361915</v>
      </c>
      <c r="AQ357" s="7">
        <f t="shared" si="139"/>
        <v>6.3783117826738406E-5</v>
      </c>
      <c r="AR357" s="15">
        <f>'FAE(a_mean)'!AQ357</f>
        <v>3.3301835474930261E-4</v>
      </c>
      <c r="AT357" s="7">
        <f t="shared" si="137"/>
        <v>3.5010466418675682E-4</v>
      </c>
      <c r="AX357" s="21"/>
    </row>
    <row r="358" spans="1:50">
      <c r="A358" s="7" t="s">
        <v>415</v>
      </c>
      <c r="B358" s="8" t="s">
        <v>223</v>
      </c>
      <c r="C358" s="8" t="s">
        <v>217</v>
      </c>
      <c r="D358" s="8">
        <v>4</v>
      </c>
      <c r="F358" s="8">
        <v>190000</v>
      </c>
      <c r="G358" s="8">
        <v>2000000</v>
      </c>
      <c r="H358" s="8">
        <v>4780000</v>
      </c>
      <c r="J358" s="1">
        <v>128</v>
      </c>
      <c r="K358" s="1">
        <v>430</v>
      </c>
      <c r="L358" s="19">
        <v>274</v>
      </c>
      <c r="N358" s="7">
        <f t="shared" si="117"/>
        <v>9.5000000000000001E-2</v>
      </c>
      <c r="P358" s="7">
        <f t="shared" si="118"/>
        <v>0.46715328467153283</v>
      </c>
      <c r="Q358" s="7">
        <f t="shared" si="119"/>
        <v>0.3494881851130876</v>
      </c>
      <c r="S358" s="12">
        <f t="shared" si="120"/>
        <v>1233.8123818598083</v>
      </c>
      <c r="T358" s="12">
        <f t="shared" si="121"/>
        <v>798.0868844676221</v>
      </c>
      <c r="U358" s="7">
        <f t="shared" si="122"/>
        <v>987.82548354990354</v>
      </c>
      <c r="V358" s="7">
        <f t="shared" si="123"/>
        <v>1044.0737827775267</v>
      </c>
      <c r="W358" s="7">
        <f t="shared" si="124"/>
        <v>411.27079395326939</v>
      </c>
      <c r="X358" s="7">
        <f t="shared" si="125"/>
        <v>245.98689830990469</v>
      </c>
      <c r="Z358" s="7">
        <f t="shared" si="126"/>
        <v>0</v>
      </c>
      <c r="AA358" s="7">
        <f t="shared" si="127"/>
        <v>395809.01448653743</v>
      </c>
      <c r="AC358" s="7">
        <f t="shared" si="128"/>
        <v>-0.46045119264261736</v>
      </c>
      <c r="AD358" s="7">
        <f t="shared" si="129"/>
        <v>0.34600906244232427</v>
      </c>
      <c r="AE358" s="7">
        <f t="shared" si="130"/>
        <v>341.79656941973775</v>
      </c>
      <c r="AG358" s="7">
        <f t="shared" si="131"/>
        <v>2233921.2828154555</v>
      </c>
      <c r="AH358" s="7">
        <f t="shared" si="132"/>
        <v>1188018.1984273391</v>
      </c>
      <c r="AI358" s="7">
        <f t="shared" si="133"/>
        <v>762338.66636385571</v>
      </c>
      <c r="AK358" s="7">
        <v>192</v>
      </c>
      <c r="AL358" s="7">
        <f t="shared" si="134"/>
        <v>1808241.7507519722</v>
      </c>
      <c r="AM358" s="7">
        <f t="shared" si="135"/>
        <v>358873.35670890787</v>
      </c>
      <c r="AO358" s="7">
        <f t="shared" si="136"/>
        <v>1808241.7507519722</v>
      </c>
      <c r="AP358" s="7">
        <f t="shared" si="138"/>
        <v>777543952.82334805</v>
      </c>
      <c r="AQ358" s="7">
        <f t="shared" si="139"/>
        <v>8.1333049458509203E-5</v>
      </c>
      <c r="AR358" s="15">
        <f>'FAE(a_mean)'!AQ358</f>
        <v>3.3301835474930261E-4</v>
      </c>
      <c r="AT358" s="7">
        <f t="shared" si="137"/>
        <v>3.5010466418675682E-4</v>
      </c>
      <c r="AX358" s="21"/>
    </row>
    <row r="359" spans="1:50">
      <c r="A359" s="7" t="s">
        <v>416</v>
      </c>
      <c r="B359" s="8" t="s">
        <v>223</v>
      </c>
      <c r="C359" s="8" t="s">
        <v>217</v>
      </c>
      <c r="D359" s="8">
        <v>5</v>
      </c>
      <c r="F359" s="8">
        <v>297000</v>
      </c>
      <c r="G359" s="8">
        <v>2000000</v>
      </c>
      <c r="H359" s="8">
        <v>4780000</v>
      </c>
      <c r="J359" s="1">
        <v>144</v>
      </c>
      <c r="K359" s="1">
        <v>430</v>
      </c>
      <c r="L359" s="19">
        <v>274</v>
      </c>
      <c r="N359" s="7">
        <f t="shared" ref="N359:N422" si="140">F359/G359</f>
        <v>0.14849999999999999</v>
      </c>
      <c r="P359" s="7">
        <f t="shared" ref="P359:P422" si="141">J359/L359</f>
        <v>0.52554744525547448</v>
      </c>
      <c r="Q359" s="7">
        <f t="shared" ref="Q359:Q422" si="142">(J359*((1/G359)^0.5-(N359/H359)^0.5)^2+AQ359)/AT359</f>
        <v>0.40370454656950944</v>
      </c>
      <c r="S359" s="12">
        <f t="shared" ref="S359:S422" si="143">(H359/3.14)^0.5</f>
        <v>1233.8123818598083</v>
      </c>
      <c r="T359" s="12">
        <f t="shared" ref="T359:T422" si="144">(G359/3.14)^0.5</f>
        <v>798.0868844676221</v>
      </c>
      <c r="U359" s="7">
        <f t="shared" ref="U359:U422" si="145">S359-X359</f>
        <v>926.26403239074261</v>
      </c>
      <c r="V359" s="7">
        <f t="shared" ref="V359:V422" si="146">T359+X359</f>
        <v>1105.6352339366877</v>
      </c>
      <c r="W359" s="7">
        <f t="shared" ref="W359:W422" si="147">(1/3)*S359</f>
        <v>411.27079395326939</v>
      </c>
      <c r="X359" s="7">
        <f t="shared" ref="X359:X422" si="148">(F359/3.14)^0.5</f>
        <v>307.54834946906561</v>
      </c>
      <c r="Z359" s="7">
        <f t="shared" ref="Z359:Z422" si="149">MAX(0,SIGN(W359-T359)*((W359-T359)/2)^2)</f>
        <v>0</v>
      </c>
      <c r="AA359" s="7">
        <f t="shared" ref="AA359:AA422" si="150">MAX(0,SIGN(2*S359-T359-W359)*((2*S359-T359-W359)/2)^2)</f>
        <v>395809.01448653743</v>
      </c>
      <c r="AC359" s="7">
        <f t="shared" ref="AC359:AC422" si="151">(U359^2-V359^2-(U359+X359-W359)^2)/(2*(U359+X359-W359)*V359)</f>
        <v>-0.5723572878745764</v>
      </c>
      <c r="AD359" s="7">
        <f t="shared" ref="AD359:AD422" si="152">(U359^2-V359^2+(U359+X359-W359)^2)/(2*(U359+X359-W359)*U359)</f>
        <v>0.20482626702267243</v>
      </c>
      <c r="AE359" s="7">
        <f t="shared" ref="AE359:AE422" si="153">(U359^2-V359^2+(U359+X359-W359)^2)/(2*(U359+X359-W359))</f>
        <v>189.72320403196358</v>
      </c>
      <c r="AG359" s="7">
        <f t="shared" ref="AG359:AG422" si="154">V359^2*ACOS(AC359)</f>
        <v>2665108.553573756</v>
      </c>
      <c r="AH359" s="7">
        <f t="shared" ref="AH359:AH422" si="155">U359^2*ACOS(AD359)</f>
        <v>1170702.0029996934</v>
      </c>
      <c r="AI359" s="7">
        <f t="shared" ref="AI359:AI422" si="156">(S359-W359)*(U359^2-AE359^2)^0.5</f>
        <v>745737.34457157878</v>
      </c>
      <c r="AK359" s="7">
        <v>193</v>
      </c>
      <c r="AL359" s="7">
        <f t="shared" ref="AL359:AL422" si="157">AG359-AH359+AI359</f>
        <v>2240143.8951456416</v>
      </c>
      <c r="AM359" s="7">
        <f t="shared" ref="AM359:AM422" si="158">3.14*(V359^2-U359^2)</f>
        <v>1144417.6282594327</v>
      </c>
      <c r="AO359" s="7">
        <f t="shared" ref="AO359:AO422" si="159">IF(X359^2&lt;=Z359,AK359,IF(X359^2&lt;=AA359,AL359,AM359))</f>
        <v>2240143.8951456416</v>
      </c>
      <c r="AP359" s="7">
        <f t="shared" si="138"/>
        <v>963261874.91262591</v>
      </c>
      <c r="AQ359" s="7">
        <f t="shared" si="139"/>
        <v>1.0075961034650899E-4</v>
      </c>
      <c r="AR359" s="15">
        <f>'FAE(a_mean)'!AQ359</f>
        <v>3.3301835474930261E-4</v>
      </c>
      <c r="AT359" s="7">
        <f t="shared" ref="AT359:AT422" si="160">L359*((1/G359)^0.5-(1/H359)^0.5)^2+AR359</f>
        <v>3.5010466418675682E-4</v>
      </c>
      <c r="AX359" s="21"/>
    </row>
    <row r="360" spans="1:50">
      <c r="A360" s="7" t="s">
        <v>417</v>
      </c>
      <c r="B360" s="8" t="s">
        <v>223</v>
      </c>
      <c r="C360" s="8" t="s">
        <v>217</v>
      </c>
      <c r="D360" s="8">
        <v>6</v>
      </c>
      <c r="F360" s="8">
        <v>430000</v>
      </c>
      <c r="G360" s="8">
        <v>2000000</v>
      </c>
      <c r="H360" s="8">
        <v>4780000</v>
      </c>
      <c r="J360" s="1">
        <v>159</v>
      </c>
      <c r="K360" s="1">
        <v>430</v>
      </c>
      <c r="L360" s="19">
        <v>274</v>
      </c>
      <c r="N360" s="7">
        <f t="shared" si="140"/>
        <v>0.215</v>
      </c>
      <c r="P360" s="7">
        <f t="shared" si="141"/>
        <v>0.58029197080291972</v>
      </c>
      <c r="Q360" s="7">
        <f t="shared" si="142"/>
        <v>0.46086447647908668</v>
      </c>
      <c r="S360" s="12">
        <f t="shared" si="143"/>
        <v>1233.8123818598083</v>
      </c>
      <c r="T360" s="12">
        <f t="shared" si="144"/>
        <v>798.0868844676221</v>
      </c>
      <c r="U360" s="7">
        <f t="shared" si="145"/>
        <v>863.75471721923418</v>
      </c>
      <c r="V360" s="7">
        <f t="shared" si="146"/>
        <v>1168.1445491081963</v>
      </c>
      <c r="W360" s="7">
        <f t="shared" si="147"/>
        <v>411.27079395326939</v>
      </c>
      <c r="X360" s="7">
        <f t="shared" si="148"/>
        <v>370.05766464057416</v>
      </c>
      <c r="Z360" s="7">
        <f t="shared" si="149"/>
        <v>0</v>
      </c>
      <c r="AA360" s="7">
        <f t="shared" si="150"/>
        <v>395809.01448653743</v>
      </c>
      <c r="AC360" s="7">
        <f t="shared" si="151"/>
        <v>-0.67391764938039511</v>
      </c>
      <c r="AD360" s="7">
        <f t="shared" si="152"/>
        <v>4.0877761395842899E-2</v>
      </c>
      <c r="AE360" s="7">
        <f t="shared" si="153"/>
        <v>35.308359235021605</v>
      </c>
      <c r="AG360" s="7">
        <f t="shared" si="154"/>
        <v>3152540.1115800701</v>
      </c>
      <c r="AH360" s="7">
        <f t="shared" si="155"/>
        <v>1141421.227554532</v>
      </c>
      <c r="AI360" s="7">
        <f t="shared" si="156"/>
        <v>709880.33037024422</v>
      </c>
      <c r="AK360" s="7">
        <v>194</v>
      </c>
      <c r="AL360" s="7">
        <f t="shared" si="157"/>
        <v>2720999.2143957824</v>
      </c>
      <c r="AM360" s="7">
        <f t="shared" si="158"/>
        <v>1942056.9549311162</v>
      </c>
      <c r="AO360" s="7">
        <f t="shared" si="159"/>
        <v>2720999.2143957824</v>
      </c>
      <c r="AP360" s="7">
        <f t="shared" si="138"/>
        <v>1170029662.1901865</v>
      </c>
      <c r="AQ360" s="7">
        <f t="shared" si="139"/>
        <v>1.2238803997805298E-4</v>
      </c>
      <c r="AR360" s="15">
        <f>'FAE(a_mean)'!AQ360</f>
        <v>3.3301835474930261E-4</v>
      </c>
      <c r="AT360" s="7">
        <f t="shared" si="160"/>
        <v>3.5010466418675682E-4</v>
      </c>
      <c r="AX360" s="21"/>
    </row>
    <row r="361" spans="1:50">
      <c r="A361" s="7" t="s">
        <v>418</v>
      </c>
      <c r="B361" s="8" t="s">
        <v>223</v>
      </c>
      <c r="C361" s="8" t="s">
        <v>217</v>
      </c>
      <c r="D361" s="8">
        <v>7</v>
      </c>
      <c r="F361" s="8">
        <v>579000</v>
      </c>
      <c r="G361" s="8">
        <v>2000000</v>
      </c>
      <c r="H361" s="8">
        <v>4780000</v>
      </c>
      <c r="J361" s="1">
        <v>175</v>
      </c>
      <c r="K361" s="1">
        <v>430</v>
      </c>
      <c r="L361" s="19">
        <v>274</v>
      </c>
      <c r="N361" s="7">
        <f t="shared" si="140"/>
        <v>0.28949999999999998</v>
      </c>
      <c r="P361" s="7">
        <f t="shared" si="141"/>
        <v>0.63868613138686137</v>
      </c>
      <c r="Q361" s="7">
        <f t="shared" si="142"/>
        <v>0.51971948000157098</v>
      </c>
      <c r="S361" s="12">
        <f t="shared" si="143"/>
        <v>1233.8123818598083</v>
      </c>
      <c r="T361" s="12">
        <f t="shared" si="144"/>
        <v>798.0868844676221</v>
      </c>
      <c r="U361" s="7">
        <f t="shared" si="145"/>
        <v>804.40010390469592</v>
      </c>
      <c r="V361" s="7">
        <f t="shared" si="146"/>
        <v>1227.4991624227346</v>
      </c>
      <c r="W361" s="7">
        <f t="shared" si="147"/>
        <v>411.27079395326939</v>
      </c>
      <c r="X361" s="7">
        <f t="shared" si="148"/>
        <v>429.41227795511242</v>
      </c>
      <c r="Z361" s="7">
        <f t="shared" si="149"/>
        <v>0</v>
      </c>
      <c r="AA361" s="7">
        <f t="shared" si="150"/>
        <v>395809.01448653743</v>
      </c>
      <c r="AC361" s="7">
        <f t="shared" si="151"/>
        <v>-0.76077861295475846</v>
      </c>
      <c r="AD361" s="7">
        <f t="shared" si="152"/>
        <v>-0.13838079053473765</v>
      </c>
      <c r="AE361" s="7">
        <f t="shared" si="153"/>
        <v>-111.31352228455694</v>
      </c>
      <c r="AG361" s="7">
        <f t="shared" si="154"/>
        <v>3669410.9794754619</v>
      </c>
      <c r="AH361" s="7">
        <f t="shared" si="155"/>
        <v>1106227.6008447949</v>
      </c>
      <c r="AI361" s="7">
        <f t="shared" si="156"/>
        <v>655286.84422888141</v>
      </c>
      <c r="AK361" s="7">
        <v>195</v>
      </c>
      <c r="AL361" s="7">
        <f t="shared" si="157"/>
        <v>3218470.2228595484</v>
      </c>
      <c r="AM361" s="7">
        <f t="shared" si="158"/>
        <v>2699441.253082016</v>
      </c>
      <c r="AO361" s="7">
        <f t="shared" si="159"/>
        <v>3218470.2228595484</v>
      </c>
      <c r="AP361" s="7">
        <f t="shared" si="138"/>
        <v>1383942195.8296058</v>
      </c>
      <c r="AQ361" s="7">
        <f t="shared" si="139"/>
        <v>1.4476382801564914E-4</v>
      </c>
      <c r="AR361" s="15">
        <f>'FAE(a_mean)'!AQ361</f>
        <v>3.3301835474930261E-4</v>
      </c>
      <c r="AT361" s="7">
        <f t="shared" si="160"/>
        <v>3.5010466418675682E-4</v>
      </c>
      <c r="AX361" s="21"/>
    </row>
    <row r="362" spans="1:50">
      <c r="A362" s="7" t="s">
        <v>419</v>
      </c>
      <c r="B362" s="8" t="s">
        <v>223</v>
      </c>
      <c r="C362" s="8" t="s">
        <v>217</v>
      </c>
      <c r="D362" s="8">
        <v>8</v>
      </c>
      <c r="F362" s="8">
        <v>762000</v>
      </c>
      <c r="G362" s="8">
        <v>2000000</v>
      </c>
      <c r="H362" s="8">
        <v>4780000</v>
      </c>
      <c r="J362" s="1">
        <v>191</v>
      </c>
      <c r="K362" s="1">
        <v>430</v>
      </c>
      <c r="L362" s="19">
        <v>274</v>
      </c>
      <c r="N362" s="7">
        <f t="shared" si="140"/>
        <v>0.38100000000000001</v>
      </c>
      <c r="P362" s="7">
        <f t="shared" si="141"/>
        <v>0.6970802919708029</v>
      </c>
      <c r="Q362" s="7">
        <f t="shared" si="142"/>
        <v>0.58598970740855172</v>
      </c>
      <c r="S362" s="12">
        <f t="shared" si="143"/>
        <v>1233.8123818598083</v>
      </c>
      <c r="T362" s="12">
        <f t="shared" si="144"/>
        <v>798.0868844676221</v>
      </c>
      <c r="U362" s="7">
        <f t="shared" si="145"/>
        <v>741.19167661522692</v>
      </c>
      <c r="V362" s="7">
        <f t="shared" si="146"/>
        <v>1290.7075897122036</v>
      </c>
      <c r="W362" s="7">
        <f t="shared" si="147"/>
        <v>411.27079395326939</v>
      </c>
      <c r="X362" s="7">
        <f t="shared" si="148"/>
        <v>492.62070524458142</v>
      </c>
      <c r="Z362" s="7">
        <f t="shared" si="149"/>
        <v>0</v>
      </c>
      <c r="AA362" s="7">
        <f t="shared" si="150"/>
        <v>395809.01448653743</v>
      </c>
      <c r="AC362" s="7">
        <f t="shared" si="151"/>
        <v>-0.84449565409468208</v>
      </c>
      <c r="AD362" s="7">
        <f t="shared" si="152"/>
        <v>-0.36084506983917802</v>
      </c>
      <c r="AE362" s="7">
        <f t="shared" si="153"/>
        <v>-267.45536231243898</v>
      </c>
      <c r="AG362" s="7">
        <f t="shared" si="154"/>
        <v>4292123.7452620761</v>
      </c>
      <c r="AH362" s="7">
        <f t="shared" si="155"/>
        <v>1065751.915069967</v>
      </c>
      <c r="AI362" s="7">
        <f t="shared" si="156"/>
        <v>568585.54247534845</v>
      </c>
      <c r="AK362" s="7">
        <v>196</v>
      </c>
      <c r="AL362" s="7">
        <f t="shared" si="157"/>
        <v>3794957.3726674574</v>
      </c>
      <c r="AM362" s="7">
        <f t="shared" si="158"/>
        <v>3506001.4792629643</v>
      </c>
      <c r="AO362" s="7">
        <f t="shared" si="159"/>
        <v>3794957.3726674574</v>
      </c>
      <c r="AP362" s="7">
        <f t="shared" si="138"/>
        <v>1631831670.2470067</v>
      </c>
      <c r="AQ362" s="7">
        <f t="shared" si="139"/>
        <v>1.7069368935638144E-4</v>
      </c>
      <c r="AR362" s="15">
        <f>'FAE(a_mean)'!AQ362</f>
        <v>3.3301835474930261E-4</v>
      </c>
      <c r="AT362" s="7">
        <f t="shared" si="160"/>
        <v>3.5010466418675682E-4</v>
      </c>
      <c r="AX362" s="21"/>
    </row>
    <row r="363" spans="1:50">
      <c r="A363" s="7" t="s">
        <v>420</v>
      </c>
      <c r="B363" s="8" t="s">
        <v>223</v>
      </c>
      <c r="C363" s="8" t="s">
        <v>217</v>
      </c>
      <c r="D363" s="8">
        <v>9</v>
      </c>
      <c r="F363" s="8">
        <v>967000</v>
      </c>
      <c r="G363" s="8">
        <v>2000000</v>
      </c>
      <c r="H363" s="8">
        <v>4780000</v>
      </c>
      <c r="J363" s="1">
        <v>206.99999999999997</v>
      </c>
      <c r="K363" s="1">
        <v>430</v>
      </c>
      <c r="L363" s="19">
        <v>274</v>
      </c>
      <c r="N363" s="7">
        <f t="shared" si="140"/>
        <v>0.48349999999999999</v>
      </c>
      <c r="P363" s="7">
        <f t="shared" si="141"/>
        <v>0.75547445255474444</v>
      </c>
      <c r="Q363" s="7">
        <f t="shared" si="142"/>
        <v>0.6568845401578155</v>
      </c>
      <c r="S363" s="12">
        <f t="shared" si="143"/>
        <v>1233.8123818598083</v>
      </c>
      <c r="T363" s="12">
        <f t="shared" si="144"/>
        <v>798.0868844676221</v>
      </c>
      <c r="U363" s="7">
        <f t="shared" si="145"/>
        <v>678.86933663850778</v>
      </c>
      <c r="V363" s="7">
        <f t="shared" si="146"/>
        <v>1353.0299296889225</v>
      </c>
      <c r="W363" s="7">
        <f t="shared" si="147"/>
        <v>411.27079395326939</v>
      </c>
      <c r="X363" s="7">
        <f t="shared" si="148"/>
        <v>554.94304522130051</v>
      </c>
      <c r="Z363" s="7">
        <f t="shared" si="149"/>
        <v>0</v>
      </c>
      <c r="AA363" s="7">
        <f t="shared" si="150"/>
        <v>395809.01448653743</v>
      </c>
      <c r="AC363" s="7">
        <f t="shared" si="151"/>
        <v>-0.919380930627822</v>
      </c>
      <c r="AD363" s="7">
        <f t="shared" si="152"/>
        <v>-0.62075027589963983</v>
      </c>
      <c r="AE363" s="7">
        <f t="shared" si="153"/>
        <v>-421.40832801815912</v>
      </c>
      <c r="AG363" s="7">
        <f t="shared" si="154"/>
        <v>5011147.9704018496</v>
      </c>
      <c r="AH363" s="7">
        <f t="shared" si="155"/>
        <v>1032562.8342061675</v>
      </c>
      <c r="AI363" s="7">
        <f t="shared" si="156"/>
        <v>437788.90089114255</v>
      </c>
      <c r="AK363" s="7">
        <v>197</v>
      </c>
      <c r="AL363" s="7">
        <f t="shared" si="157"/>
        <v>4416374.0370868249</v>
      </c>
      <c r="AM363" s="7">
        <f t="shared" si="158"/>
        <v>4301254.9412348494</v>
      </c>
      <c r="AO363" s="7">
        <f t="shared" si="159"/>
        <v>4416374.0370868249</v>
      </c>
      <c r="AP363" s="7">
        <f t="shared" si="138"/>
        <v>1899040835.9473348</v>
      </c>
      <c r="AQ363" s="7">
        <f t="shared" si="139"/>
        <v>1.9864443890662498E-4</v>
      </c>
      <c r="AR363" s="15">
        <f>'FAE(a_mean)'!AQ363</f>
        <v>3.3301835474930261E-4</v>
      </c>
      <c r="AT363" s="7">
        <f t="shared" si="160"/>
        <v>3.5010466418675682E-4</v>
      </c>
      <c r="AX363" s="21"/>
    </row>
    <row r="364" spans="1:50">
      <c r="A364" s="7" t="s">
        <v>421</v>
      </c>
      <c r="B364" s="8" t="s">
        <v>223</v>
      </c>
      <c r="C364" s="8" t="s">
        <v>217</v>
      </c>
      <c r="D364" s="8">
        <v>10</v>
      </c>
      <c r="F364" s="8">
        <v>1190000</v>
      </c>
      <c r="G364" s="8">
        <v>2000000</v>
      </c>
      <c r="H364" s="8">
        <v>4780000</v>
      </c>
      <c r="J364" s="1">
        <v>222.00000000000003</v>
      </c>
      <c r="K364" s="1">
        <v>430</v>
      </c>
      <c r="L364" s="19">
        <v>274</v>
      </c>
      <c r="N364" s="7">
        <f t="shared" si="140"/>
        <v>0.59499999999999997</v>
      </c>
      <c r="P364" s="7">
        <f t="shared" si="141"/>
        <v>0.8102189781021899</v>
      </c>
      <c r="Q364" s="7">
        <f t="shared" si="142"/>
        <v>0.73309108475676765</v>
      </c>
      <c r="S364" s="12">
        <f t="shared" si="143"/>
        <v>1233.8123818598083</v>
      </c>
      <c r="T364" s="12">
        <f t="shared" si="144"/>
        <v>798.0868844676221</v>
      </c>
      <c r="U364" s="7">
        <f t="shared" si="145"/>
        <v>618.19814248603848</v>
      </c>
      <c r="V364" s="7">
        <f t="shared" si="146"/>
        <v>1413.701123841392</v>
      </c>
      <c r="W364" s="7">
        <f t="shared" si="147"/>
        <v>411.27079395326939</v>
      </c>
      <c r="X364" s="7">
        <f t="shared" si="148"/>
        <v>615.61423937376981</v>
      </c>
      <c r="Z364" s="7">
        <f t="shared" si="149"/>
        <v>0</v>
      </c>
      <c r="AA364" s="7">
        <f t="shared" si="150"/>
        <v>395809.01448653743</v>
      </c>
      <c r="AC364" s="7">
        <f t="shared" si="151"/>
        <v>-0.98593973168517002</v>
      </c>
      <c r="AD364" s="7">
        <f t="shared" si="152"/>
        <v>-0.92410908340697306</v>
      </c>
      <c r="AE364" s="7">
        <f t="shared" si="153"/>
        <v>-571.28251881666642</v>
      </c>
      <c r="AG364" s="7">
        <f t="shared" si="154"/>
        <v>5943098.2217425657</v>
      </c>
      <c r="AH364" s="7">
        <f t="shared" si="155"/>
        <v>1050771.1603405641</v>
      </c>
      <c r="AI364" s="7">
        <f t="shared" si="156"/>
        <v>194310.06855948624</v>
      </c>
      <c r="AK364" s="7">
        <v>198</v>
      </c>
      <c r="AL364" s="7">
        <f t="shared" si="157"/>
        <v>5086637.1299614878</v>
      </c>
      <c r="AM364" s="7">
        <f t="shared" si="158"/>
        <v>5075439.2419164907</v>
      </c>
      <c r="AO364" s="7">
        <f t="shared" si="159"/>
        <v>5086637.1299614878</v>
      </c>
      <c r="AP364" s="7">
        <f t="shared" si="138"/>
        <v>2187253965.8834395</v>
      </c>
      <c r="AQ364" s="7">
        <f t="shared" si="139"/>
        <v>2.2879225584554808E-4</v>
      </c>
      <c r="AR364" s="15">
        <f>'FAE(a_mean)'!AQ364</f>
        <v>3.3301835474930261E-4</v>
      </c>
      <c r="AT364" s="7">
        <f t="shared" si="160"/>
        <v>3.5010466418675682E-4</v>
      </c>
      <c r="AX364" s="21"/>
    </row>
    <row r="365" spans="1:50">
      <c r="A365" s="7" t="s">
        <v>422</v>
      </c>
      <c r="B365" s="8" t="s">
        <v>223</v>
      </c>
      <c r="C365" s="8" t="s">
        <v>217</v>
      </c>
      <c r="D365" s="8">
        <v>11</v>
      </c>
      <c r="F365" s="8">
        <v>1440000</v>
      </c>
      <c r="G365" s="8">
        <v>2000000</v>
      </c>
      <c r="H365" s="8">
        <v>4780000</v>
      </c>
      <c r="J365" s="1">
        <v>243.00000000000003</v>
      </c>
      <c r="K365" s="1">
        <v>430</v>
      </c>
      <c r="L365" s="19">
        <v>274</v>
      </c>
      <c r="N365" s="7">
        <f t="shared" si="140"/>
        <v>0.72</v>
      </c>
      <c r="P365" s="7">
        <f t="shared" si="141"/>
        <v>0.88686131386861322</v>
      </c>
      <c r="Q365" s="7">
        <f t="shared" si="142"/>
        <v>0.82364769205280686</v>
      </c>
      <c r="S365" s="12">
        <f t="shared" si="143"/>
        <v>1233.8123818598083</v>
      </c>
      <c r="T365" s="12">
        <f t="shared" si="144"/>
        <v>798.0868844676221</v>
      </c>
      <c r="U365" s="7">
        <f t="shared" si="145"/>
        <v>556.61320428008787</v>
      </c>
      <c r="V365" s="7">
        <f t="shared" si="146"/>
        <v>1475.2860620473425</v>
      </c>
      <c r="W365" s="7">
        <f t="shared" si="147"/>
        <v>411.27079395326939</v>
      </c>
      <c r="X365" s="7">
        <f t="shared" si="148"/>
        <v>677.19917757972041</v>
      </c>
      <c r="Z365" s="7">
        <f t="shared" si="149"/>
        <v>0</v>
      </c>
      <c r="AA365" s="7">
        <f t="shared" si="150"/>
        <v>395809.01448653743</v>
      </c>
      <c r="AC365" s="7">
        <f t="shared" si="151"/>
        <v>-1.0479021873880925</v>
      </c>
      <c r="AD365" s="7">
        <f t="shared" si="152"/>
        <v>-1.2996707551551625</v>
      </c>
      <c r="AE365" s="7">
        <f t="shared" si="153"/>
        <v>-723.4139035360364</v>
      </c>
      <c r="AG365" s="7" t="e">
        <f t="shared" si="154"/>
        <v>#NUM!</v>
      </c>
      <c r="AH365" s="7" t="e">
        <f t="shared" si="155"/>
        <v>#NUM!</v>
      </c>
      <c r="AI365" s="7" t="e">
        <f t="shared" si="156"/>
        <v>#NUM!</v>
      </c>
      <c r="AK365" s="7">
        <v>199</v>
      </c>
      <c r="AL365" s="7" t="e">
        <f t="shared" si="157"/>
        <v>#NUM!</v>
      </c>
      <c r="AM365" s="7">
        <f t="shared" si="158"/>
        <v>5861283.2158735357</v>
      </c>
      <c r="AO365" s="7">
        <f t="shared" si="159"/>
        <v>5861283.2158735357</v>
      </c>
      <c r="AP365" s="7">
        <f t="shared" si="138"/>
        <v>2520351782.8256202</v>
      </c>
      <c r="AQ365" s="7">
        <f t="shared" si="139"/>
        <v>2.6363512372652931E-4</v>
      </c>
      <c r="AR365" s="15">
        <f>'FAE(a_mean)'!AQ365</f>
        <v>3.3301835474930261E-4</v>
      </c>
      <c r="AT365" s="7">
        <f t="shared" si="160"/>
        <v>3.5010466418675682E-4</v>
      </c>
      <c r="AX365" s="21"/>
    </row>
    <row r="366" spans="1:50">
      <c r="A366" s="7" t="s">
        <v>423</v>
      </c>
      <c r="B366" s="8" t="s">
        <v>223</v>
      </c>
      <c r="C366" s="8" t="s">
        <v>217</v>
      </c>
      <c r="D366" s="8">
        <v>12</v>
      </c>
      <c r="F366" s="8">
        <v>1700000.0000000002</v>
      </c>
      <c r="G366" s="8">
        <v>2000000</v>
      </c>
      <c r="H366" s="8">
        <v>4780000</v>
      </c>
      <c r="J366" s="1">
        <v>260</v>
      </c>
      <c r="K366" s="1">
        <v>430</v>
      </c>
      <c r="L366" s="19">
        <v>274</v>
      </c>
      <c r="N366" s="7">
        <f t="shared" si="140"/>
        <v>0.85000000000000009</v>
      </c>
      <c r="P366" s="7">
        <f t="shared" si="141"/>
        <v>0.94890510948905105</v>
      </c>
      <c r="Q366" s="7">
        <f t="shared" si="142"/>
        <v>0.90958167307634896</v>
      </c>
      <c r="S366" s="12">
        <f t="shared" si="143"/>
        <v>1233.8123818598083</v>
      </c>
      <c r="T366" s="12">
        <f t="shared" si="144"/>
        <v>798.0868844676221</v>
      </c>
      <c r="U366" s="7">
        <f t="shared" si="145"/>
        <v>498.01263064664681</v>
      </c>
      <c r="V366" s="7">
        <f t="shared" si="146"/>
        <v>1533.8866356807835</v>
      </c>
      <c r="W366" s="7">
        <f t="shared" si="147"/>
        <v>411.27079395326939</v>
      </c>
      <c r="X366" s="7">
        <f t="shared" si="148"/>
        <v>735.79975121316147</v>
      </c>
      <c r="Z366" s="7">
        <f t="shared" si="149"/>
        <v>0</v>
      </c>
      <c r="AA366" s="7">
        <f t="shared" si="150"/>
        <v>395809.01448653743</v>
      </c>
      <c r="AC366" s="7">
        <f t="shared" si="151"/>
        <v>-1.102242273012328</v>
      </c>
      <c r="AD366" s="7">
        <f t="shared" si="152"/>
        <v>-1.7432752715974231</v>
      </c>
      <c r="AE366" s="7">
        <f t="shared" si="153"/>
        <v>-868.17310394948038</v>
      </c>
      <c r="AG366" s="7" t="e">
        <f t="shared" si="154"/>
        <v>#NUM!</v>
      </c>
      <c r="AH366" s="7" t="e">
        <f t="shared" si="155"/>
        <v>#NUM!</v>
      </c>
      <c r="AI366" s="7" t="e">
        <f t="shared" si="156"/>
        <v>#NUM!</v>
      </c>
      <c r="AK366" s="7">
        <v>200</v>
      </c>
      <c r="AL366" s="7" t="e">
        <f t="shared" si="157"/>
        <v>#NUM!</v>
      </c>
      <c r="AM366" s="7">
        <f t="shared" si="158"/>
        <v>6609045.7208266696</v>
      </c>
      <c r="AO366" s="7">
        <f t="shared" si="159"/>
        <v>6609045.7208266696</v>
      </c>
      <c r="AP366" s="7">
        <f t="shared" si="138"/>
        <v>2841889659.9554677</v>
      </c>
      <c r="AQ366" s="7">
        <f t="shared" si="139"/>
        <v>2.9726879288237109E-4</v>
      </c>
      <c r="AR366" s="15">
        <f>'FAE(a_mean)'!AQ366</f>
        <v>3.3301835474930261E-4</v>
      </c>
      <c r="AT366" s="7">
        <f t="shared" si="160"/>
        <v>3.5010466418675682E-4</v>
      </c>
      <c r="AX366" s="21"/>
    </row>
    <row r="367" spans="1:50">
      <c r="A367" s="7" t="s">
        <v>424</v>
      </c>
      <c r="B367" s="8" t="s">
        <v>223</v>
      </c>
      <c r="C367" s="8" t="s">
        <v>217</v>
      </c>
      <c r="D367" s="8">
        <v>13</v>
      </c>
      <c r="F367" s="8">
        <v>2020000</v>
      </c>
      <c r="G367" s="8">
        <v>2000000</v>
      </c>
      <c r="H367" s="8">
        <v>4780000</v>
      </c>
      <c r="J367" s="1">
        <v>279</v>
      </c>
      <c r="K367" s="1">
        <v>430</v>
      </c>
      <c r="L367" s="19">
        <v>274</v>
      </c>
      <c r="N367" s="7">
        <f t="shared" si="140"/>
        <v>1.01</v>
      </c>
      <c r="P367" s="7">
        <f t="shared" si="141"/>
        <v>1.0182481751824817</v>
      </c>
      <c r="Q367" s="7">
        <f t="shared" si="142"/>
        <v>1.0065122635214891</v>
      </c>
      <c r="S367" s="12">
        <f t="shared" si="143"/>
        <v>1233.8123818598083</v>
      </c>
      <c r="T367" s="12">
        <f t="shared" si="144"/>
        <v>798.0868844676221</v>
      </c>
      <c r="U367" s="7">
        <f t="shared" si="145"/>
        <v>431.74498948506027</v>
      </c>
      <c r="V367" s="7">
        <f t="shared" si="146"/>
        <v>1600.1542768423701</v>
      </c>
      <c r="W367" s="7">
        <f t="shared" si="147"/>
        <v>411.27079395326939</v>
      </c>
      <c r="X367" s="7">
        <f t="shared" si="148"/>
        <v>802.06739237474801</v>
      </c>
      <c r="Z367" s="7">
        <f t="shared" si="149"/>
        <v>0</v>
      </c>
      <c r="AA367" s="7">
        <f t="shared" si="150"/>
        <v>395809.01448653743</v>
      </c>
      <c r="AC367" s="7">
        <f t="shared" si="151"/>
        <v>-1.1588967644914923</v>
      </c>
      <c r="AD367" s="7">
        <f t="shared" si="152"/>
        <v>-2.3900034773860726</v>
      </c>
      <c r="AE367" s="7">
        <f t="shared" si="153"/>
        <v>-1031.8720262133074</v>
      </c>
      <c r="AG367" s="7" t="e">
        <f t="shared" si="154"/>
        <v>#NUM!</v>
      </c>
      <c r="AH367" s="7" t="e">
        <f t="shared" si="155"/>
        <v>#NUM!</v>
      </c>
      <c r="AI367" s="7" t="e">
        <f t="shared" si="156"/>
        <v>#NUM!</v>
      </c>
      <c r="AK367" s="7">
        <v>201</v>
      </c>
      <c r="AL367" s="7" t="e">
        <f t="shared" si="157"/>
        <v>#NUM!</v>
      </c>
      <c r="AM367" s="7">
        <f t="shared" si="158"/>
        <v>7454642.5175796282</v>
      </c>
      <c r="AO367" s="7">
        <f t="shared" si="159"/>
        <v>7454642.5175796282</v>
      </c>
      <c r="AP367" s="7">
        <f t="shared" si="138"/>
        <v>3205496282.5592403</v>
      </c>
      <c r="AQ367" s="7">
        <f t="shared" si="139"/>
        <v>3.3530295842669879E-4</v>
      </c>
      <c r="AR367" s="15">
        <f>'FAE(a_mean)'!AQ367</f>
        <v>3.3301835474930261E-4</v>
      </c>
      <c r="AT367" s="7">
        <f t="shared" si="160"/>
        <v>3.5010466418675682E-4</v>
      </c>
      <c r="AX367" s="21"/>
    </row>
    <row r="368" spans="1:50">
      <c r="A368" s="7" t="s">
        <v>425</v>
      </c>
      <c r="B368" s="8" t="s">
        <v>223</v>
      </c>
      <c r="C368" s="8" t="s">
        <v>217</v>
      </c>
      <c r="D368" s="8">
        <v>14</v>
      </c>
      <c r="F368" s="8">
        <v>2340000</v>
      </c>
      <c r="G368" s="8">
        <v>2000000</v>
      </c>
      <c r="H368" s="8">
        <v>4780000</v>
      </c>
      <c r="J368" s="1">
        <v>299</v>
      </c>
      <c r="K368" s="1">
        <v>430</v>
      </c>
      <c r="L368" s="19">
        <v>274</v>
      </c>
      <c r="N368" s="7">
        <f t="shared" si="140"/>
        <v>1.17</v>
      </c>
      <c r="P368" s="7">
        <f t="shared" si="141"/>
        <v>1.0912408759124088</v>
      </c>
      <c r="Q368" s="7">
        <f t="shared" si="142"/>
        <v>1.0965593070121007</v>
      </c>
      <c r="S368" s="12">
        <f t="shared" si="143"/>
        <v>1233.8123818598083</v>
      </c>
      <c r="T368" s="12">
        <f t="shared" si="144"/>
        <v>798.0868844676221</v>
      </c>
      <c r="U368" s="7">
        <f t="shared" si="145"/>
        <v>370.54942659281335</v>
      </c>
      <c r="V368" s="7">
        <f t="shared" si="146"/>
        <v>1661.349839734617</v>
      </c>
      <c r="W368" s="7">
        <f t="shared" si="147"/>
        <v>411.27079395326939</v>
      </c>
      <c r="X368" s="7">
        <f t="shared" si="148"/>
        <v>863.26295526699494</v>
      </c>
      <c r="Z368" s="7">
        <f t="shared" si="149"/>
        <v>0</v>
      </c>
      <c r="AA368" s="7">
        <f t="shared" si="150"/>
        <v>395809.01448653743</v>
      </c>
      <c r="AC368" s="7">
        <f t="shared" si="151"/>
        <v>-1.2072009693394805</v>
      </c>
      <c r="AD368" s="7">
        <f t="shared" si="152"/>
        <v>-3.1926686809667997</v>
      </c>
      <c r="AE368" s="7">
        <f t="shared" si="153"/>
        <v>-1183.0415490330813</v>
      </c>
      <c r="AG368" s="7" t="e">
        <f t="shared" si="154"/>
        <v>#NUM!</v>
      </c>
      <c r="AH368" s="7" t="e">
        <f t="shared" si="155"/>
        <v>#NUM!</v>
      </c>
      <c r="AI368" s="7" t="e">
        <f t="shared" si="156"/>
        <v>#NUM!</v>
      </c>
      <c r="AK368" s="7">
        <v>202</v>
      </c>
      <c r="AL368" s="7" t="e">
        <f t="shared" si="157"/>
        <v>#NUM!</v>
      </c>
      <c r="AM368" s="7">
        <f t="shared" si="158"/>
        <v>8235517.9350552419</v>
      </c>
      <c r="AO368" s="7">
        <f t="shared" si="159"/>
        <v>8235517.9350552419</v>
      </c>
      <c r="AP368" s="7">
        <f t="shared" si="138"/>
        <v>3541272712.0737538</v>
      </c>
      <c r="AQ368" s="7">
        <f t="shared" si="139"/>
        <v>3.704260159072964E-4</v>
      </c>
      <c r="AR368" s="15">
        <f>'FAE(a_mean)'!AQ368</f>
        <v>3.3301835474930261E-4</v>
      </c>
      <c r="AT368" s="7">
        <f t="shared" si="160"/>
        <v>3.5010466418675682E-4</v>
      </c>
      <c r="AX368" s="21"/>
    </row>
    <row r="369" spans="1:50">
      <c r="A369" s="7" t="s">
        <v>426</v>
      </c>
      <c r="B369" s="8" t="s">
        <v>223</v>
      </c>
      <c r="C369" s="8" t="s">
        <v>217</v>
      </c>
      <c r="D369" s="8">
        <v>15</v>
      </c>
      <c r="F369" s="8">
        <v>2660000</v>
      </c>
      <c r="G369" s="8">
        <v>2000000</v>
      </c>
      <c r="H369" s="8">
        <v>4780000</v>
      </c>
      <c r="J369" s="1">
        <v>320</v>
      </c>
      <c r="K369" s="1">
        <v>430</v>
      </c>
      <c r="L369" s="19">
        <v>274</v>
      </c>
      <c r="N369" s="7">
        <f t="shared" si="140"/>
        <v>1.33</v>
      </c>
      <c r="P369" s="7">
        <f t="shared" si="141"/>
        <v>1.167883211678832</v>
      </c>
      <c r="Q369" s="7">
        <f t="shared" si="142"/>
        <v>1.1811987064815257</v>
      </c>
      <c r="S369" s="12">
        <f t="shared" si="143"/>
        <v>1233.8123818598083</v>
      </c>
      <c r="T369" s="12">
        <f t="shared" si="144"/>
        <v>798.0868844676221</v>
      </c>
      <c r="U369" s="7">
        <f t="shared" si="145"/>
        <v>313.41368674894306</v>
      </c>
      <c r="V369" s="7">
        <f t="shared" si="146"/>
        <v>1718.4855795784874</v>
      </c>
      <c r="W369" s="7">
        <f t="shared" si="147"/>
        <v>411.27079395326939</v>
      </c>
      <c r="X369" s="7">
        <f t="shared" si="148"/>
        <v>920.39869511086522</v>
      </c>
      <c r="Z369" s="7">
        <f t="shared" si="149"/>
        <v>0</v>
      </c>
      <c r="AA369" s="7">
        <f t="shared" si="150"/>
        <v>395809.01448653743</v>
      </c>
      <c r="AC369" s="7">
        <f t="shared" si="151"/>
        <v>-1.2491951220676145</v>
      </c>
      <c r="AD369" s="7">
        <f t="shared" si="152"/>
        <v>-4.2250299569947245</v>
      </c>
      <c r="AE369" s="7">
        <f t="shared" si="153"/>
        <v>-1324.1822154464451</v>
      </c>
      <c r="AG369" s="7" t="e">
        <f t="shared" si="154"/>
        <v>#NUM!</v>
      </c>
      <c r="AH369" s="7" t="e">
        <f t="shared" si="155"/>
        <v>#NUM!</v>
      </c>
      <c r="AI369" s="7" t="e">
        <f t="shared" si="156"/>
        <v>#NUM!</v>
      </c>
      <c r="AK369" s="7">
        <v>203</v>
      </c>
      <c r="AL369" s="7" t="e">
        <f t="shared" si="157"/>
        <v>#NUM!</v>
      </c>
      <c r="AM369" s="7">
        <f t="shared" si="158"/>
        <v>8964588.6812778078</v>
      </c>
      <c r="AO369" s="7">
        <f t="shared" si="159"/>
        <v>8964588.6812778078</v>
      </c>
      <c r="AP369" s="7">
        <f t="shared" si="138"/>
        <v>3854773132.9494572</v>
      </c>
      <c r="AQ369" s="7">
        <f t="shared" si="139"/>
        <v>4.0321894696124027E-4</v>
      </c>
      <c r="AR369" s="15">
        <f>'FAE(a_mean)'!AQ369</f>
        <v>3.3301835474930261E-4</v>
      </c>
      <c r="AT369" s="7">
        <f t="shared" si="160"/>
        <v>3.5010466418675682E-4</v>
      </c>
      <c r="AX369" s="21"/>
    </row>
    <row r="370" spans="1:50">
      <c r="A370" s="7" t="s">
        <v>427</v>
      </c>
      <c r="B370" s="8" t="s">
        <v>223</v>
      </c>
      <c r="C370" s="8" t="s">
        <v>217</v>
      </c>
      <c r="D370" s="8">
        <v>16</v>
      </c>
      <c r="F370" s="8">
        <v>3040000</v>
      </c>
      <c r="G370" s="8">
        <v>2000000</v>
      </c>
      <c r="H370" s="8">
        <v>4780000</v>
      </c>
      <c r="J370" s="1">
        <v>342</v>
      </c>
      <c r="K370" s="1">
        <v>430</v>
      </c>
      <c r="L370" s="19">
        <v>274</v>
      </c>
      <c r="N370" s="7">
        <f t="shared" si="140"/>
        <v>1.52</v>
      </c>
      <c r="P370" s="7">
        <f t="shared" si="141"/>
        <v>1.2481751824817517</v>
      </c>
      <c r="Q370" s="7">
        <f t="shared" si="142"/>
        <v>1.2759206275645782</v>
      </c>
      <c r="S370" s="12">
        <f t="shared" si="143"/>
        <v>1233.8123818598083</v>
      </c>
      <c r="T370" s="12">
        <f t="shared" si="144"/>
        <v>798.0868844676221</v>
      </c>
      <c r="U370" s="7">
        <f t="shared" si="145"/>
        <v>249.86478862018953</v>
      </c>
      <c r="V370" s="7">
        <f t="shared" si="146"/>
        <v>1782.034477707241</v>
      </c>
      <c r="W370" s="7">
        <f t="shared" si="147"/>
        <v>411.27079395326939</v>
      </c>
      <c r="X370" s="7">
        <f t="shared" si="148"/>
        <v>983.94759323961875</v>
      </c>
      <c r="Z370" s="7">
        <f t="shared" si="149"/>
        <v>0</v>
      </c>
      <c r="AA370" s="7">
        <f t="shared" si="150"/>
        <v>395809.01448653743</v>
      </c>
      <c r="AC370" s="7">
        <f t="shared" si="151"/>
        <v>-1.2927396898743539</v>
      </c>
      <c r="AD370" s="7">
        <f t="shared" si="152"/>
        <v>-5.9278665006360365</v>
      </c>
      <c r="AE370" s="7">
        <f t="shared" si="153"/>
        <v>-1481.1651101501259</v>
      </c>
      <c r="AG370" s="7" t="e">
        <f t="shared" si="154"/>
        <v>#NUM!</v>
      </c>
      <c r="AH370" s="7" t="e">
        <f t="shared" si="155"/>
        <v>#NUM!</v>
      </c>
      <c r="AI370" s="7" t="e">
        <f t="shared" si="156"/>
        <v>#NUM!</v>
      </c>
      <c r="AK370" s="7">
        <v>204</v>
      </c>
      <c r="AL370" s="7" t="e">
        <f t="shared" si="157"/>
        <v>#NUM!</v>
      </c>
      <c r="AM370" s="7">
        <f t="shared" si="158"/>
        <v>9775493.4268356357</v>
      </c>
      <c r="AO370" s="7">
        <f t="shared" si="159"/>
        <v>9775493.4268356357</v>
      </c>
      <c r="AP370" s="7">
        <f t="shared" si="138"/>
        <v>4203462173.5393233</v>
      </c>
      <c r="AQ370" s="7">
        <f t="shared" si="139"/>
        <v>4.3969269597691666E-4</v>
      </c>
      <c r="AR370" s="15">
        <f>'FAE(a_mean)'!AQ370</f>
        <v>3.3301835474930261E-4</v>
      </c>
      <c r="AT370" s="7">
        <f t="shared" si="160"/>
        <v>3.5010466418675682E-4</v>
      </c>
      <c r="AX370" s="21"/>
    </row>
    <row r="371" spans="1:50">
      <c r="A371" s="7" t="s">
        <v>428</v>
      </c>
      <c r="B371" s="8" t="s">
        <v>223</v>
      </c>
      <c r="C371" s="8" t="s">
        <v>217</v>
      </c>
      <c r="D371" s="8">
        <v>17</v>
      </c>
      <c r="F371" s="8">
        <v>3420000</v>
      </c>
      <c r="G371" s="8">
        <v>2000000</v>
      </c>
      <c r="H371" s="8">
        <v>4780000</v>
      </c>
      <c r="J371" s="1">
        <v>367</v>
      </c>
      <c r="K371" s="1">
        <v>430</v>
      </c>
      <c r="L371" s="19">
        <v>274</v>
      </c>
      <c r="N371" s="7">
        <f t="shared" si="140"/>
        <v>1.71</v>
      </c>
      <c r="P371" s="7">
        <f t="shared" si="141"/>
        <v>1.3394160583941606</v>
      </c>
      <c r="Q371" s="7">
        <f t="shared" si="142"/>
        <v>1.3661895230155998</v>
      </c>
      <c r="S371" s="12">
        <f t="shared" si="143"/>
        <v>1233.8123818598083</v>
      </c>
      <c r="T371" s="12">
        <f t="shared" si="144"/>
        <v>798.0868844676221</v>
      </c>
      <c r="U371" s="7">
        <f t="shared" si="145"/>
        <v>190.17835859193269</v>
      </c>
      <c r="V371" s="7">
        <f t="shared" si="146"/>
        <v>1841.7209077354978</v>
      </c>
      <c r="W371" s="7">
        <f t="shared" si="147"/>
        <v>411.27079395326939</v>
      </c>
      <c r="X371" s="7">
        <f t="shared" si="148"/>
        <v>1043.6340232678756</v>
      </c>
      <c r="Z371" s="7">
        <f t="shared" si="149"/>
        <v>0</v>
      </c>
      <c r="AA371" s="7">
        <f t="shared" si="150"/>
        <v>395809.01448653743</v>
      </c>
      <c r="AC371" s="7">
        <f t="shared" si="151"/>
        <v>-1.330901031712135</v>
      </c>
      <c r="AD371" s="7">
        <f t="shared" si="152"/>
        <v>-8.5635751637701318</v>
      </c>
      <c r="AE371" s="7">
        <f t="shared" si="153"/>
        <v>-1628.6066683244449</v>
      </c>
      <c r="AG371" s="7" t="e">
        <f t="shared" si="154"/>
        <v>#NUM!</v>
      </c>
      <c r="AH371" s="7" t="e">
        <f t="shared" si="155"/>
        <v>#NUM!</v>
      </c>
      <c r="AI371" s="7" t="e">
        <f t="shared" si="156"/>
        <v>#NUM!</v>
      </c>
      <c r="AK371" s="7">
        <v>205</v>
      </c>
      <c r="AL371" s="7" t="e">
        <f t="shared" si="157"/>
        <v>#NUM!</v>
      </c>
      <c r="AM371" s="7">
        <f t="shared" si="158"/>
        <v>10537111.814887902</v>
      </c>
      <c r="AO371" s="7">
        <f t="shared" si="159"/>
        <v>10537111.814887902</v>
      </c>
      <c r="AP371" s="7">
        <f t="shared" si="138"/>
        <v>4530958080.4017973</v>
      </c>
      <c r="AQ371" s="7">
        <f t="shared" si="139"/>
        <v>4.7394959000018801E-4</v>
      </c>
      <c r="AR371" s="15">
        <f>'FAE(a_mean)'!AQ371</f>
        <v>3.3301835474930261E-4</v>
      </c>
      <c r="AT371" s="7">
        <f t="shared" si="160"/>
        <v>3.5010466418675682E-4</v>
      </c>
      <c r="AX371" s="21"/>
    </row>
    <row r="372" spans="1:50">
      <c r="A372" s="7" t="s">
        <v>429</v>
      </c>
      <c r="B372" s="8" t="s">
        <v>223</v>
      </c>
      <c r="C372" s="8" t="s">
        <v>217</v>
      </c>
      <c r="D372" s="8">
        <v>18</v>
      </c>
      <c r="F372" s="8">
        <v>3850000</v>
      </c>
      <c r="G372" s="8">
        <v>2000000</v>
      </c>
      <c r="H372" s="8">
        <v>4780000</v>
      </c>
      <c r="J372" s="1">
        <v>388</v>
      </c>
      <c r="K372" s="1">
        <v>430</v>
      </c>
      <c r="L372" s="19">
        <v>274</v>
      </c>
      <c r="N372" s="7">
        <f t="shared" si="140"/>
        <v>1.925</v>
      </c>
      <c r="P372" s="7">
        <f t="shared" si="141"/>
        <v>1.416058394160584</v>
      </c>
      <c r="Q372" s="7">
        <f t="shared" si="142"/>
        <v>1.4639353207716952</v>
      </c>
      <c r="S372" s="12">
        <f t="shared" si="143"/>
        <v>1233.8123818598083</v>
      </c>
      <c r="T372" s="12">
        <f t="shared" si="144"/>
        <v>798.0868844676221</v>
      </c>
      <c r="U372" s="7">
        <f t="shared" si="145"/>
        <v>126.51176789739907</v>
      </c>
      <c r="V372" s="7">
        <f t="shared" si="146"/>
        <v>1905.3874984300314</v>
      </c>
      <c r="W372" s="7">
        <f t="shared" si="147"/>
        <v>411.27079395326939</v>
      </c>
      <c r="X372" s="7">
        <f t="shared" si="148"/>
        <v>1107.3006139624092</v>
      </c>
      <c r="Z372" s="7">
        <f t="shared" si="149"/>
        <v>0</v>
      </c>
      <c r="AA372" s="7">
        <f t="shared" si="150"/>
        <v>395809.01448653743</v>
      </c>
      <c r="AC372" s="7">
        <f t="shared" si="151"/>
        <v>-1.3689718681479865</v>
      </c>
      <c r="AD372" s="7">
        <f t="shared" si="152"/>
        <v>-14.116317596742361</v>
      </c>
      <c r="AE372" s="7">
        <f t="shared" si="153"/>
        <v>-1785.8802953650397</v>
      </c>
      <c r="AG372" s="7" t="e">
        <f t="shared" si="154"/>
        <v>#NUM!</v>
      </c>
      <c r="AH372" s="7" t="e">
        <f t="shared" si="155"/>
        <v>#NUM!</v>
      </c>
      <c r="AI372" s="7" t="e">
        <f t="shared" si="156"/>
        <v>#NUM!</v>
      </c>
      <c r="AK372" s="7">
        <v>206</v>
      </c>
      <c r="AL372" s="7" t="e">
        <f t="shared" si="157"/>
        <v>#NUM!</v>
      </c>
      <c r="AM372" s="7">
        <f t="shared" si="158"/>
        <v>11349518.356116753</v>
      </c>
      <c r="AO372" s="7">
        <f t="shared" si="159"/>
        <v>11349518.356116753</v>
      </c>
      <c r="AP372" s="7">
        <f t="shared" si="138"/>
        <v>4880292893.1302042</v>
      </c>
      <c r="AQ372" s="7">
        <f t="shared" si="139"/>
        <v>5.1049088840274108E-4</v>
      </c>
      <c r="AR372" s="15">
        <f>'FAE(a_mean)'!AQ372</f>
        <v>3.3301835474930261E-4</v>
      </c>
      <c r="AT372" s="7">
        <f t="shared" si="160"/>
        <v>3.5010466418675682E-4</v>
      </c>
      <c r="AX372" s="21"/>
    </row>
    <row r="373" spans="1:50">
      <c r="A373" s="7" t="s">
        <v>430</v>
      </c>
      <c r="B373" s="8" t="s">
        <v>223</v>
      </c>
      <c r="C373" s="8" t="s">
        <v>217</v>
      </c>
      <c r="D373" s="8">
        <v>19</v>
      </c>
      <c r="F373" s="8">
        <v>4270000</v>
      </c>
      <c r="G373" s="8">
        <v>2000000</v>
      </c>
      <c r="H373" s="8">
        <v>4780000</v>
      </c>
      <c r="J373" s="1">
        <v>411.00000000000006</v>
      </c>
      <c r="K373" s="1">
        <v>430</v>
      </c>
      <c r="L373" s="19">
        <v>274</v>
      </c>
      <c r="N373" s="7">
        <f t="shared" si="140"/>
        <v>2.1349999999999998</v>
      </c>
      <c r="P373" s="7">
        <f t="shared" si="141"/>
        <v>1.5000000000000002</v>
      </c>
      <c r="Q373" s="7">
        <f t="shared" si="142"/>
        <v>1.5563273898514822</v>
      </c>
      <c r="S373" s="12">
        <f t="shared" si="143"/>
        <v>1233.8123818598083</v>
      </c>
      <c r="T373" s="12">
        <f t="shared" si="144"/>
        <v>798.0868844676221</v>
      </c>
      <c r="U373" s="7">
        <f t="shared" si="145"/>
        <v>67.676621553587211</v>
      </c>
      <c r="V373" s="7">
        <f t="shared" si="146"/>
        <v>1964.2226447738431</v>
      </c>
      <c r="W373" s="7">
        <f t="shared" si="147"/>
        <v>411.27079395326939</v>
      </c>
      <c r="X373" s="7">
        <f t="shared" si="148"/>
        <v>1166.1357603062211</v>
      </c>
      <c r="Z373" s="7">
        <f t="shared" si="149"/>
        <v>0</v>
      </c>
      <c r="AA373" s="7">
        <f t="shared" si="150"/>
        <v>395809.01448653743</v>
      </c>
      <c r="AC373" s="7">
        <f t="shared" si="151"/>
        <v>-1.4019594717465222</v>
      </c>
      <c r="AD373" s="7">
        <f t="shared" si="152"/>
        <v>-28.535983464008929</v>
      </c>
      <c r="AE373" s="7">
        <f t="shared" si="153"/>
        <v>-1931.218953553155</v>
      </c>
      <c r="AG373" s="7" t="e">
        <f t="shared" si="154"/>
        <v>#NUM!</v>
      </c>
      <c r="AH373" s="7" t="e">
        <f t="shared" si="155"/>
        <v>#NUM!</v>
      </c>
      <c r="AI373" s="7" t="e">
        <f t="shared" si="156"/>
        <v>#NUM!</v>
      </c>
      <c r="AK373" s="7">
        <v>207</v>
      </c>
      <c r="AL373" s="7" t="e">
        <f t="shared" si="157"/>
        <v>#NUM!</v>
      </c>
      <c r="AM373" s="7">
        <f t="shared" si="158"/>
        <v>12100274.085651573</v>
      </c>
      <c r="AO373" s="7">
        <f t="shared" si="159"/>
        <v>12100274.085651573</v>
      </c>
      <c r="AP373" s="7">
        <f t="shared" si="138"/>
        <v>5203117856.8301764</v>
      </c>
      <c r="AQ373" s="7">
        <f t="shared" si="139"/>
        <v>5.4425919004499749E-4</v>
      </c>
      <c r="AR373" s="15">
        <f>'FAE(a_mean)'!AQ373</f>
        <v>3.3301835474930261E-4</v>
      </c>
      <c r="AT373" s="7">
        <f t="shared" si="160"/>
        <v>3.5010466418675682E-4</v>
      </c>
      <c r="AX373" s="21"/>
    </row>
    <row r="374" spans="1:50">
      <c r="A374" s="7" t="s">
        <v>431</v>
      </c>
      <c r="B374" s="8" t="s">
        <v>223</v>
      </c>
      <c r="C374" s="8" t="s">
        <v>217</v>
      </c>
      <c r="D374" s="8">
        <v>20</v>
      </c>
      <c r="F374" s="8">
        <v>4780000</v>
      </c>
      <c r="G374" s="8">
        <v>2000000</v>
      </c>
      <c r="H374" s="8">
        <v>4780000</v>
      </c>
      <c r="J374" s="1">
        <v>430</v>
      </c>
      <c r="K374" s="1">
        <v>430</v>
      </c>
      <c r="L374" s="19">
        <v>274</v>
      </c>
      <c r="N374" s="7">
        <f t="shared" si="140"/>
        <v>2.39</v>
      </c>
      <c r="P374" s="7">
        <f t="shared" si="141"/>
        <v>1.5693430656934306</v>
      </c>
      <c r="Q374" s="7">
        <f t="shared" si="142"/>
        <v>1.6655077649768919</v>
      </c>
      <c r="S374" s="12">
        <f t="shared" si="143"/>
        <v>1233.8123818598083</v>
      </c>
      <c r="T374" s="12">
        <f t="shared" si="144"/>
        <v>798.0868844676221</v>
      </c>
      <c r="U374" s="7">
        <f t="shared" si="145"/>
        <v>0</v>
      </c>
      <c r="V374" s="7">
        <f t="shared" si="146"/>
        <v>2031.8992663274303</v>
      </c>
      <c r="W374" s="7">
        <f t="shared" si="147"/>
        <v>411.27079395326939</v>
      </c>
      <c r="X374" s="7">
        <f t="shared" si="148"/>
        <v>1233.8123818598083</v>
      </c>
      <c r="Z374" s="7">
        <f t="shared" si="149"/>
        <v>0</v>
      </c>
      <c r="AA374" s="7">
        <f t="shared" si="150"/>
        <v>395809.01448653743</v>
      </c>
      <c r="AC374" s="7">
        <f t="shared" si="151"/>
        <v>-1.4375417488424338</v>
      </c>
      <c r="AD374" s="7" t="e">
        <f t="shared" si="152"/>
        <v>#DIV/0!</v>
      </c>
      <c r="AE374" s="7">
        <f t="shared" si="153"/>
        <v>-2098.3984368814531</v>
      </c>
      <c r="AG374" s="7" t="e">
        <f t="shared" si="154"/>
        <v>#NUM!</v>
      </c>
      <c r="AH374" s="7" t="e">
        <f t="shared" si="155"/>
        <v>#DIV/0!</v>
      </c>
      <c r="AI374" s="7" t="e">
        <f t="shared" si="156"/>
        <v>#NUM!</v>
      </c>
      <c r="AK374" s="7">
        <v>208</v>
      </c>
      <c r="AL374" s="7" t="e">
        <f t="shared" si="157"/>
        <v>#NUM!</v>
      </c>
      <c r="AM374" s="7">
        <f t="shared" si="158"/>
        <v>12963849.933496121</v>
      </c>
      <c r="AO374" s="7">
        <f t="shared" si="159"/>
        <v>12963849.933496121</v>
      </c>
      <c r="AP374" s="7">
        <f t="shared" si="138"/>
        <v>5574455471.4033318</v>
      </c>
      <c r="AQ374" s="7">
        <f t="shared" si="139"/>
        <v>5.8310203675767064E-4</v>
      </c>
      <c r="AR374" s="15">
        <f>'FAE(a_mean)'!AQ374</f>
        <v>3.3301835474930261E-4</v>
      </c>
      <c r="AT374" s="7">
        <f t="shared" si="160"/>
        <v>3.5010466418675682E-4</v>
      </c>
      <c r="AX374" s="21"/>
    </row>
    <row r="375" spans="1:50" s="3" customFormat="1">
      <c r="A375" s="3" t="s">
        <v>432</v>
      </c>
      <c r="B375" s="2" t="s">
        <v>223</v>
      </c>
      <c r="C375" s="2" t="s">
        <v>218</v>
      </c>
      <c r="D375" s="2">
        <v>1</v>
      </c>
      <c r="E375" s="5"/>
      <c r="F375" s="2">
        <v>12000</v>
      </c>
      <c r="G375" s="2">
        <v>2009999.9999999998</v>
      </c>
      <c r="H375" s="2">
        <v>4780000</v>
      </c>
      <c r="I375" s="5"/>
      <c r="J375" s="2">
        <v>55.199999999999996</v>
      </c>
      <c r="K375" s="2">
        <v>338</v>
      </c>
      <c r="L375" s="24">
        <v>213</v>
      </c>
      <c r="M375" s="5"/>
      <c r="N375" s="3">
        <f t="shared" si="140"/>
        <v>5.9701492537313442E-3</v>
      </c>
      <c r="O375" s="5"/>
      <c r="P375" s="3">
        <f t="shared" si="141"/>
        <v>0.25915492957746478</v>
      </c>
      <c r="Q375" s="3">
        <f t="shared" si="142"/>
        <v>0.18790678044215722</v>
      </c>
      <c r="R375" s="5"/>
      <c r="S375" s="22">
        <f t="shared" si="143"/>
        <v>1233.8123818598083</v>
      </c>
      <c r="T375" s="22">
        <f t="shared" si="144"/>
        <v>800.07961387291436</v>
      </c>
      <c r="U375" s="3">
        <f t="shared" si="145"/>
        <v>1171.9928376124151</v>
      </c>
      <c r="V375" s="3">
        <f t="shared" si="146"/>
        <v>861.89915812030767</v>
      </c>
      <c r="W375" s="3">
        <f t="shared" si="147"/>
        <v>411.27079395326939</v>
      </c>
      <c r="X375" s="3">
        <f t="shared" si="148"/>
        <v>61.819544247393267</v>
      </c>
      <c r="Y375" s="5"/>
      <c r="Z375" s="3">
        <f t="shared" si="149"/>
        <v>0</v>
      </c>
      <c r="AA375" s="3">
        <f t="shared" si="150"/>
        <v>394556.31431886501</v>
      </c>
      <c r="AB375" s="5"/>
      <c r="AC375" s="3">
        <f t="shared" si="151"/>
        <v>-3.235612310249189E-2</v>
      </c>
      <c r="AD375" s="3">
        <f t="shared" si="152"/>
        <v>0.6780364581948588</v>
      </c>
      <c r="AE375" s="3">
        <f t="shared" si="153"/>
        <v>794.65387264446417</v>
      </c>
      <c r="AF375" s="5"/>
      <c r="AG375" s="3">
        <f t="shared" si="154"/>
        <v>1190938.3109882891</v>
      </c>
      <c r="AH375" s="3">
        <f t="shared" si="155"/>
        <v>1134165.9537139877</v>
      </c>
      <c r="AI375" s="3">
        <f t="shared" si="156"/>
        <v>708576.69954658812</v>
      </c>
      <c r="AJ375" s="5"/>
      <c r="AK375" s="3">
        <v>209</v>
      </c>
      <c r="AL375" s="3">
        <f t="shared" si="157"/>
        <v>765349.05682088947</v>
      </c>
      <c r="AM375" s="3">
        <f t="shared" si="158"/>
        <v>-1980388.7453093999</v>
      </c>
      <c r="AN375" s="5"/>
      <c r="AO375" s="3">
        <f t="shared" si="159"/>
        <v>765349.05682088947</v>
      </c>
      <c r="AP375" s="3">
        <f t="shared" si="138"/>
        <v>258687981.20546064</v>
      </c>
      <c r="AQ375" s="3">
        <f t="shared" si="139"/>
        <v>2.6924788318393462E-5</v>
      </c>
      <c r="AR375" s="14">
        <f>'FAE(a_mean)'!AQ375</f>
        <v>2.6206416820732936E-4</v>
      </c>
      <c r="AS375" s="5"/>
      <c r="AT375" s="3">
        <f t="shared" si="160"/>
        <v>2.7515989979443398E-4</v>
      </c>
      <c r="AU375" s="5"/>
      <c r="AX375" s="23"/>
    </row>
    <row r="376" spans="1:50" s="3" customFormat="1">
      <c r="A376" s="3" t="s">
        <v>433</v>
      </c>
      <c r="B376" s="2" t="s">
        <v>223</v>
      </c>
      <c r="C376" s="2" t="s">
        <v>218</v>
      </c>
      <c r="D376" s="2">
        <v>2</v>
      </c>
      <c r="E376" s="5"/>
      <c r="F376" s="2">
        <v>47699.999999999993</v>
      </c>
      <c r="G376" s="2">
        <v>2009999.9999999998</v>
      </c>
      <c r="H376" s="2">
        <v>4780000</v>
      </c>
      <c r="I376" s="5"/>
      <c r="J376" s="2">
        <v>68.400000000000006</v>
      </c>
      <c r="K376" s="2">
        <v>338</v>
      </c>
      <c r="L376" s="24">
        <v>213</v>
      </c>
      <c r="M376" s="5"/>
      <c r="N376" s="3">
        <f t="shared" si="140"/>
        <v>2.373134328358209E-2</v>
      </c>
      <c r="O376" s="5"/>
      <c r="P376" s="3">
        <f t="shared" si="141"/>
        <v>0.3211267605633803</v>
      </c>
      <c r="Q376" s="3">
        <f t="shared" si="142"/>
        <v>0.23765017320795487</v>
      </c>
      <c r="R376" s="5"/>
      <c r="S376" s="22">
        <f t="shared" si="143"/>
        <v>1233.8123818598083</v>
      </c>
      <c r="T376" s="22">
        <f t="shared" si="144"/>
        <v>800.07961387291436</v>
      </c>
      <c r="U376" s="3">
        <f t="shared" si="145"/>
        <v>1110.5602711170393</v>
      </c>
      <c r="V376" s="3">
        <f t="shared" si="146"/>
        <v>923.33172461568324</v>
      </c>
      <c r="W376" s="3">
        <f t="shared" si="147"/>
        <v>411.27079395326939</v>
      </c>
      <c r="X376" s="3">
        <f t="shared" si="148"/>
        <v>123.25211074276889</v>
      </c>
      <c r="Y376" s="5"/>
      <c r="Z376" s="3">
        <f t="shared" si="149"/>
        <v>0</v>
      </c>
      <c r="AA376" s="3">
        <f t="shared" si="150"/>
        <v>394556.31431886501</v>
      </c>
      <c r="AB376" s="5"/>
      <c r="AC376" s="3">
        <f t="shared" si="151"/>
        <v>-0.19472040823224412</v>
      </c>
      <c r="AD376" s="3">
        <f t="shared" si="152"/>
        <v>0.57876197651937544</v>
      </c>
      <c r="AE376" s="3">
        <f t="shared" si="153"/>
        <v>642.75005755559107</v>
      </c>
      <c r="AF376" s="5"/>
      <c r="AG376" s="3">
        <f t="shared" si="154"/>
        <v>1506243.6090208872</v>
      </c>
      <c r="AH376" s="3">
        <f t="shared" si="155"/>
        <v>1176100.3945586432</v>
      </c>
      <c r="AI376" s="3">
        <f t="shared" si="156"/>
        <v>744941.39954238839</v>
      </c>
      <c r="AJ376" s="5"/>
      <c r="AK376" s="3">
        <v>210</v>
      </c>
      <c r="AL376" s="3">
        <f t="shared" si="157"/>
        <v>1075084.6140046325</v>
      </c>
      <c r="AM376" s="3">
        <f t="shared" si="158"/>
        <v>-1195720.2961995886</v>
      </c>
      <c r="AN376" s="5"/>
      <c r="AO376" s="3">
        <f t="shared" si="159"/>
        <v>1075084.6140046325</v>
      </c>
      <c r="AP376" s="3">
        <f t="shared" si="138"/>
        <v>363378599.53356576</v>
      </c>
      <c r="AQ376" s="3">
        <f t="shared" si="139"/>
        <v>3.7821207720140495E-5</v>
      </c>
      <c r="AR376" s="14">
        <f>'FAE(a_mean)'!AQ376</f>
        <v>2.6206416820732936E-4</v>
      </c>
      <c r="AS376" s="5"/>
      <c r="AT376" s="3">
        <f t="shared" si="160"/>
        <v>2.7515989979443398E-4</v>
      </c>
      <c r="AU376" s="5"/>
      <c r="AX376" s="23"/>
    </row>
    <row r="377" spans="1:50" s="3" customFormat="1">
      <c r="A377" s="3" t="s">
        <v>434</v>
      </c>
      <c r="B377" s="2" t="s">
        <v>223</v>
      </c>
      <c r="C377" s="2" t="s">
        <v>218</v>
      </c>
      <c r="D377" s="2">
        <v>3</v>
      </c>
      <c r="E377" s="5"/>
      <c r="F377" s="2">
        <v>107000</v>
      </c>
      <c r="G377" s="2">
        <v>2009999.9999999998</v>
      </c>
      <c r="H377" s="2">
        <v>4780000</v>
      </c>
      <c r="I377" s="5"/>
      <c r="J377" s="2">
        <v>80.199999999999989</v>
      </c>
      <c r="K377" s="2">
        <v>338</v>
      </c>
      <c r="L377" s="24">
        <v>213</v>
      </c>
      <c r="M377" s="5"/>
      <c r="N377" s="3">
        <f t="shared" si="140"/>
        <v>5.323383084577115E-2</v>
      </c>
      <c r="O377" s="5"/>
      <c r="P377" s="3">
        <f t="shared" si="141"/>
        <v>0.37652582159624409</v>
      </c>
      <c r="Q377" s="3">
        <f t="shared" si="142"/>
        <v>0.28712431052003579</v>
      </c>
      <c r="R377" s="5"/>
      <c r="S377" s="22">
        <f t="shared" si="143"/>
        <v>1233.8123818598083</v>
      </c>
      <c r="T377" s="22">
        <f t="shared" si="144"/>
        <v>800.07961387291436</v>
      </c>
      <c r="U377" s="3">
        <f t="shared" si="145"/>
        <v>1049.2143506649468</v>
      </c>
      <c r="V377" s="3">
        <f t="shared" si="146"/>
        <v>984.67764506777598</v>
      </c>
      <c r="W377" s="3">
        <f t="shared" si="147"/>
        <v>411.27079395326939</v>
      </c>
      <c r="X377" s="3">
        <f t="shared" si="148"/>
        <v>184.59803119486162</v>
      </c>
      <c r="Y377" s="5"/>
      <c r="Z377" s="3">
        <f t="shared" si="149"/>
        <v>0</v>
      </c>
      <c r="AA377" s="3">
        <f t="shared" si="150"/>
        <v>394556.31431886501</v>
      </c>
      <c r="AB377" s="5"/>
      <c r="AC377" s="3">
        <f t="shared" si="151"/>
        <v>-0.33663920179667201</v>
      </c>
      <c r="AD377" s="3">
        <f t="shared" si="152"/>
        <v>0.4680268537431681</v>
      </c>
      <c r="AE377" s="3">
        <f t="shared" si="153"/>
        <v>491.06049144389613</v>
      </c>
      <c r="AF377" s="5"/>
      <c r="AG377" s="3">
        <f t="shared" si="154"/>
        <v>1855932.8936223392</v>
      </c>
      <c r="AH377" s="3">
        <f t="shared" si="155"/>
        <v>1193035.6214780617</v>
      </c>
      <c r="AI377" s="3">
        <f t="shared" si="156"/>
        <v>762665.22097024706</v>
      </c>
      <c r="AJ377" s="5"/>
      <c r="AK377" s="3">
        <v>211</v>
      </c>
      <c r="AL377" s="3">
        <f t="shared" si="157"/>
        <v>1425562.4931145245</v>
      </c>
      <c r="AM377" s="3">
        <f t="shared" si="158"/>
        <v>-412158.56328744092</v>
      </c>
      <c r="AN377" s="5"/>
      <c r="AO377" s="3">
        <f t="shared" si="159"/>
        <v>1425562.4931145245</v>
      </c>
      <c r="AP377" s="3">
        <f t="shared" si="138"/>
        <v>481840122.67270929</v>
      </c>
      <c r="AQ377" s="3">
        <f t="shared" si="139"/>
        <v>5.0150931812975852E-5</v>
      </c>
      <c r="AR377" s="14">
        <f>'FAE(a_mean)'!AQ377</f>
        <v>2.6206416820732936E-4</v>
      </c>
      <c r="AS377" s="5"/>
      <c r="AT377" s="3">
        <f t="shared" si="160"/>
        <v>2.7515989979443398E-4</v>
      </c>
      <c r="AU377" s="5"/>
      <c r="AX377" s="23"/>
    </row>
    <row r="378" spans="1:50" s="3" customFormat="1">
      <c r="A378" s="3" t="s">
        <v>435</v>
      </c>
      <c r="B378" s="2" t="s">
        <v>223</v>
      </c>
      <c r="C378" s="2" t="s">
        <v>218</v>
      </c>
      <c r="D378" s="2">
        <v>4</v>
      </c>
      <c r="E378" s="5"/>
      <c r="F378" s="2">
        <v>191000</v>
      </c>
      <c r="G378" s="2">
        <v>2009999.9999999998</v>
      </c>
      <c r="H378" s="2">
        <v>4780000</v>
      </c>
      <c r="I378" s="5"/>
      <c r="J378" s="2">
        <v>94.1</v>
      </c>
      <c r="K378" s="2">
        <v>338</v>
      </c>
      <c r="L378" s="24">
        <v>213</v>
      </c>
      <c r="M378" s="5"/>
      <c r="N378" s="3">
        <f t="shared" si="140"/>
        <v>9.5024875621890562E-2</v>
      </c>
      <c r="O378" s="5"/>
      <c r="P378" s="3">
        <f t="shared" si="141"/>
        <v>0.44178403755868539</v>
      </c>
      <c r="Q378" s="3">
        <f t="shared" si="142"/>
        <v>0.34175191170279567</v>
      </c>
      <c r="R378" s="5"/>
      <c r="S378" s="22">
        <f t="shared" si="143"/>
        <v>1233.8123818598083</v>
      </c>
      <c r="T378" s="22">
        <f t="shared" si="144"/>
        <v>800.07961387291436</v>
      </c>
      <c r="U378" s="3">
        <f t="shared" si="145"/>
        <v>987.17899912805603</v>
      </c>
      <c r="V378" s="3">
        <f t="shared" si="146"/>
        <v>1046.7129966046666</v>
      </c>
      <c r="W378" s="3">
        <f t="shared" si="147"/>
        <v>411.27079395326939</v>
      </c>
      <c r="X378" s="3">
        <f t="shared" si="148"/>
        <v>246.63338273175228</v>
      </c>
      <c r="Y378" s="5"/>
      <c r="Z378" s="3">
        <f t="shared" si="149"/>
        <v>0</v>
      </c>
      <c r="AA378" s="3">
        <f t="shared" si="150"/>
        <v>394556.31431886501</v>
      </c>
      <c r="AB378" s="5"/>
      <c r="AC378" s="3">
        <f t="shared" si="151"/>
        <v>-0.4632362594790656</v>
      </c>
      <c r="AD378" s="3">
        <f t="shared" si="152"/>
        <v>0.34205161871303902</v>
      </c>
      <c r="AE378" s="3">
        <f t="shared" si="153"/>
        <v>337.6661746112693</v>
      </c>
      <c r="AF378" s="5"/>
      <c r="AG378" s="3">
        <f t="shared" si="154"/>
        <v>2248669.609426653</v>
      </c>
      <c r="AH378" s="3">
        <f t="shared" si="155"/>
        <v>1190571.044856166</v>
      </c>
      <c r="AI378" s="3">
        <f t="shared" si="156"/>
        <v>763017.14118321287</v>
      </c>
      <c r="AJ378" s="5"/>
      <c r="AK378" s="3">
        <v>212</v>
      </c>
      <c r="AL378" s="3">
        <f t="shared" si="157"/>
        <v>1821115.7057536999</v>
      </c>
      <c r="AM378" s="3">
        <f t="shared" si="158"/>
        <v>380209.16375678207</v>
      </c>
      <c r="AN378" s="5"/>
      <c r="AO378" s="3">
        <f t="shared" si="159"/>
        <v>1821115.7057536999</v>
      </c>
      <c r="AP378" s="3">
        <f t="shared" si="138"/>
        <v>615537108.54475057</v>
      </c>
      <c r="AQ378" s="3">
        <f t="shared" si="139"/>
        <v>6.4066394860920361E-5</v>
      </c>
      <c r="AR378" s="14">
        <f>'FAE(a_mean)'!AQ378</f>
        <v>2.6206416820732936E-4</v>
      </c>
      <c r="AS378" s="5"/>
      <c r="AT378" s="3">
        <f t="shared" si="160"/>
        <v>2.7515989979443398E-4</v>
      </c>
      <c r="AU378" s="5"/>
      <c r="AX378" s="23"/>
    </row>
    <row r="379" spans="1:50" s="3" customFormat="1">
      <c r="A379" s="3" t="s">
        <v>436</v>
      </c>
      <c r="B379" s="2" t="s">
        <v>223</v>
      </c>
      <c r="C379" s="2" t="s">
        <v>218</v>
      </c>
      <c r="D379" s="2">
        <v>5</v>
      </c>
      <c r="E379" s="5"/>
      <c r="F379" s="2">
        <v>299000</v>
      </c>
      <c r="G379" s="2">
        <v>2009999.9999999998</v>
      </c>
      <c r="H379" s="2">
        <v>4780000</v>
      </c>
      <c r="I379" s="5"/>
      <c r="J379" s="2">
        <v>107</v>
      </c>
      <c r="K379" s="2">
        <v>338</v>
      </c>
      <c r="L379" s="24">
        <v>213</v>
      </c>
      <c r="M379" s="5"/>
      <c r="N379" s="3">
        <f t="shared" si="140"/>
        <v>0.14875621890547266</v>
      </c>
      <c r="O379" s="5"/>
      <c r="P379" s="3">
        <f t="shared" si="141"/>
        <v>0.50234741784037562</v>
      </c>
      <c r="Q379" s="3">
        <f t="shared" si="142"/>
        <v>0.39740493153065554</v>
      </c>
      <c r="R379" s="5"/>
      <c r="S379" s="22">
        <f t="shared" si="143"/>
        <v>1233.8123818598083</v>
      </c>
      <c r="T379" s="22">
        <f t="shared" si="144"/>
        <v>800.07961387291436</v>
      </c>
      <c r="U379" s="3">
        <f t="shared" si="145"/>
        <v>925.23025351095896</v>
      </c>
      <c r="V379" s="3">
        <f t="shared" si="146"/>
        <v>1108.6617422217637</v>
      </c>
      <c r="W379" s="3">
        <f t="shared" si="147"/>
        <v>411.27079395326939</v>
      </c>
      <c r="X379" s="3">
        <f t="shared" si="148"/>
        <v>308.58212834884932</v>
      </c>
      <c r="Y379" s="5"/>
      <c r="Z379" s="3">
        <f t="shared" si="149"/>
        <v>0</v>
      </c>
      <c r="AA379" s="3">
        <f t="shared" si="150"/>
        <v>394556.31431886501</v>
      </c>
      <c r="AB379" s="5"/>
      <c r="AC379" s="3">
        <f t="shared" si="151"/>
        <v>-0.57551871419778855</v>
      </c>
      <c r="AD379" s="3">
        <f t="shared" si="152"/>
        <v>0.19939469860904657</v>
      </c>
      <c r="AE379" s="3">
        <f t="shared" si="153"/>
        <v>184.48600754278942</v>
      </c>
      <c r="AF379" s="5"/>
      <c r="AG379" s="3">
        <f t="shared" si="154"/>
        <v>2684464.3505825331</v>
      </c>
      <c r="AH379" s="3">
        <f t="shared" si="155"/>
        <v>1172837.9676278608</v>
      </c>
      <c r="AI379" s="3">
        <f t="shared" si="156"/>
        <v>745758.10750708368</v>
      </c>
      <c r="AJ379" s="5"/>
      <c r="AK379" s="3">
        <v>213</v>
      </c>
      <c r="AL379" s="3">
        <f t="shared" si="157"/>
        <v>2257384.490461756</v>
      </c>
      <c r="AM379" s="3">
        <f t="shared" si="158"/>
        <v>1171470.6870943233</v>
      </c>
      <c r="AN379" s="5"/>
      <c r="AO379" s="3">
        <f t="shared" si="159"/>
        <v>2257384.490461756</v>
      </c>
      <c r="AP379" s="3">
        <f t="shared" si="138"/>
        <v>762995957.77607358</v>
      </c>
      <c r="AQ379" s="3">
        <f t="shared" si="139"/>
        <v>7.9414221546667685E-5</v>
      </c>
      <c r="AR379" s="14">
        <f>'FAE(a_mean)'!AQ379</f>
        <v>2.6206416820732936E-4</v>
      </c>
      <c r="AS379" s="5"/>
      <c r="AT379" s="3">
        <f t="shared" si="160"/>
        <v>2.7515989979443398E-4</v>
      </c>
      <c r="AU379" s="5"/>
      <c r="AX379" s="23"/>
    </row>
    <row r="380" spans="1:50" s="3" customFormat="1">
      <c r="A380" s="3" t="s">
        <v>437</v>
      </c>
      <c r="B380" s="2" t="s">
        <v>223</v>
      </c>
      <c r="C380" s="2" t="s">
        <v>218</v>
      </c>
      <c r="D380" s="2">
        <v>6</v>
      </c>
      <c r="E380" s="5"/>
      <c r="F380" s="2">
        <v>430000</v>
      </c>
      <c r="G380" s="2">
        <v>2009999.9999999998</v>
      </c>
      <c r="H380" s="2">
        <v>4780000</v>
      </c>
      <c r="I380" s="5"/>
      <c r="J380" s="2">
        <v>118</v>
      </c>
      <c r="K380" s="2">
        <v>338</v>
      </c>
      <c r="L380" s="24">
        <v>213</v>
      </c>
      <c r="M380" s="5"/>
      <c r="N380" s="3">
        <f t="shared" si="140"/>
        <v>0.21393034825870649</v>
      </c>
      <c r="O380" s="5"/>
      <c r="P380" s="3">
        <f t="shared" si="141"/>
        <v>0.5539906103286385</v>
      </c>
      <c r="Q380" s="3">
        <f t="shared" si="142"/>
        <v>0.45382638713147894</v>
      </c>
      <c r="R380" s="5"/>
      <c r="S380" s="22">
        <f t="shared" si="143"/>
        <v>1233.8123818598083</v>
      </c>
      <c r="T380" s="22">
        <f t="shared" si="144"/>
        <v>800.07961387291436</v>
      </c>
      <c r="U380" s="3">
        <f t="shared" si="145"/>
        <v>863.75471721923418</v>
      </c>
      <c r="V380" s="3">
        <f t="shared" si="146"/>
        <v>1170.1372785134886</v>
      </c>
      <c r="W380" s="3">
        <f t="shared" si="147"/>
        <v>411.27079395326939</v>
      </c>
      <c r="X380" s="3">
        <f t="shared" si="148"/>
        <v>370.05766464057416</v>
      </c>
      <c r="Y380" s="5"/>
      <c r="Z380" s="3">
        <f t="shared" si="149"/>
        <v>0</v>
      </c>
      <c r="AA380" s="3">
        <f t="shared" si="150"/>
        <v>394556.31431886501</v>
      </c>
      <c r="AB380" s="5"/>
      <c r="AC380" s="3">
        <f t="shared" si="151"/>
        <v>-0.6751905618523143</v>
      </c>
      <c r="AD380" s="3">
        <f t="shared" si="152"/>
        <v>3.7598569055844133E-2</v>
      </c>
      <c r="AE380" s="3">
        <f t="shared" si="153"/>
        <v>32.475941382678499</v>
      </c>
      <c r="AF380" s="5"/>
      <c r="AG380" s="3">
        <f t="shared" si="154"/>
        <v>3165666.0082209012</v>
      </c>
      <c r="AH380" s="3">
        <f t="shared" si="155"/>
        <v>1143869.6284847744</v>
      </c>
      <c r="AI380" s="3">
        <f t="shared" si="156"/>
        <v>709971.8172993738</v>
      </c>
      <c r="AJ380" s="5"/>
      <c r="AK380" s="3">
        <v>214</v>
      </c>
      <c r="AL380" s="3">
        <f t="shared" si="157"/>
        <v>2731768.1970355008</v>
      </c>
      <c r="AM380" s="3">
        <f t="shared" si="158"/>
        <v>1956687.9826122096</v>
      </c>
      <c r="AN380" s="5"/>
      <c r="AO380" s="3">
        <f t="shared" si="159"/>
        <v>2731768.1970355008</v>
      </c>
      <c r="AP380" s="3">
        <f t="shared" si="138"/>
        <v>923337650.59799922</v>
      </c>
      <c r="AQ380" s="3">
        <f t="shared" si="139"/>
        <v>9.610292164678692E-5</v>
      </c>
      <c r="AR380" s="14">
        <f>'FAE(a_mean)'!AQ380</f>
        <v>2.6206416820732936E-4</v>
      </c>
      <c r="AS380" s="5"/>
      <c r="AT380" s="3">
        <f t="shared" si="160"/>
        <v>2.7515989979443398E-4</v>
      </c>
      <c r="AU380" s="5"/>
      <c r="AX380" s="23"/>
    </row>
    <row r="381" spans="1:50" s="3" customFormat="1">
      <c r="A381" s="3" t="s">
        <v>438</v>
      </c>
      <c r="B381" s="2" t="s">
        <v>223</v>
      </c>
      <c r="C381" s="2" t="s">
        <v>218</v>
      </c>
      <c r="D381" s="2">
        <v>7</v>
      </c>
      <c r="E381" s="5"/>
      <c r="F381" s="2">
        <v>588000</v>
      </c>
      <c r="G381" s="2">
        <v>2009999.9999999998</v>
      </c>
      <c r="H381" s="2">
        <v>4780000</v>
      </c>
      <c r="I381" s="5"/>
      <c r="J381" s="2">
        <v>131</v>
      </c>
      <c r="K381" s="2">
        <v>338</v>
      </c>
      <c r="L381" s="24">
        <v>213</v>
      </c>
      <c r="M381" s="5"/>
      <c r="N381" s="3">
        <f t="shared" si="140"/>
        <v>0.29253731343283584</v>
      </c>
      <c r="O381" s="5"/>
      <c r="P381" s="3">
        <f t="shared" si="141"/>
        <v>0.61502347417840375</v>
      </c>
      <c r="Q381" s="3">
        <f t="shared" si="142"/>
        <v>0.51658821890651918</v>
      </c>
      <c r="R381" s="5"/>
      <c r="S381" s="22">
        <f t="shared" si="143"/>
        <v>1233.8123818598083</v>
      </c>
      <c r="T381" s="22">
        <f t="shared" si="144"/>
        <v>800.07961387291436</v>
      </c>
      <c r="U381" s="3">
        <f t="shared" si="145"/>
        <v>801.07557212805546</v>
      </c>
      <c r="V381" s="3">
        <f t="shared" si="146"/>
        <v>1232.8164236046673</v>
      </c>
      <c r="W381" s="3">
        <f t="shared" si="147"/>
        <v>411.27079395326939</v>
      </c>
      <c r="X381" s="3">
        <f t="shared" si="148"/>
        <v>432.73680973175288</v>
      </c>
      <c r="Y381" s="5"/>
      <c r="Z381" s="3">
        <f t="shared" si="149"/>
        <v>0</v>
      </c>
      <c r="AA381" s="3">
        <f t="shared" si="150"/>
        <v>394556.31431886501</v>
      </c>
      <c r="AB381" s="5"/>
      <c r="AC381" s="3">
        <f t="shared" si="151"/>
        <v>-0.76657955590665017</v>
      </c>
      <c r="AD381" s="3">
        <f t="shared" si="152"/>
        <v>-0.15293223620501029</v>
      </c>
      <c r="AE381" s="3">
        <f t="shared" si="153"/>
        <v>-122.51027861475154</v>
      </c>
      <c r="AF381" s="5"/>
      <c r="AG381" s="3">
        <f t="shared" si="154"/>
        <v>3714926.6110025547</v>
      </c>
      <c r="AH381" s="3">
        <f t="shared" si="155"/>
        <v>1106541.3027823609</v>
      </c>
      <c r="AI381" s="3">
        <f t="shared" si="156"/>
        <v>651166.9086367425</v>
      </c>
      <c r="AJ381" s="5"/>
      <c r="AK381" s="3">
        <v>215</v>
      </c>
      <c r="AL381" s="3">
        <f t="shared" si="157"/>
        <v>3259552.216856936</v>
      </c>
      <c r="AM381" s="3">
        <f t="shared" si="158"/>
        <v>2757278.7828342086</v>
      </c>
      <c r="AN381" s="5"/>
      <c r="AO381" s="3">
        <f t="shared" si="159"/>
        <v>3259552.216856936</v>
      </c>
      <c r="AP381" s="3">
        <f t="shared" si="138"/>
        <v>1101728649.2976444</v>
      </c>
      <c r="AQ381" s="3">
        <f t="shared" si="139"/>
        <v>1.1467023140548769E-4</v>
      </c>
      <c r="AR381" s="14">
        <f>'FAE(a_mean)'!AQ381</f>
        <v>2.6206416820732936E-4</v>
      </c>
      <c r="AS381" s="5"/>
      <c r="AT381" s="3">
        <f t="shared" si="160"/>
        <v>2.7515989979443398E-4</v>
      </c>
      <c r="AU381" s="5"/>
      <c r="AX381" s="23"/>
    </row>
    <row r="382" spans="1:50" s="3" customFormat="1">
      <c r="A382" s="3" t="s">
        <v>439</v>
      </c>
      <c r="B382" s="2" t="s">
        <v>223</v>
      </c>
      <c r="C382" s="2" t="s">
        <v>218</v>
      </c>
      <c r="D382" s="2">
        <v>8</v>
      </c>
      <c r="E382" s="5"/>
      <c r="F382" s="2">
        <v>762000</v>
      </c>
      <c r="G382" s="2">
        <v>2009999.9999999998</v>
      </c>
      <c r="H382" s="2">
        <v>4780000</v>
      </c>
      <c r="I382" s="5"/>
      <c r="J382" s="2">
        <v>147</v>
      </c>
      <c r="K382" s="2">
        <v>338</v>
      </c>
      <c r="L382" s="24">
        <v>213</v>
      </c>
      <c r="M382" s="5"/>
      <c r="N382" s="3">
        <f t="shared" si="140"/>
        <v>0.37910447761194033</v>
      </c>
      <c r="O382" s="5"/>
      <c r="P382" s="3">
        <f t="shared" si="141"/>
        <v>0.6901408450704225</v>
      </c>
      <c r="Q382" s="3">
        <f t="shared" si="142"/>
        <v>0.58280717269018822</v>
      </c>
      <c r="R382" s="5"/>
      <c r="S382" s="22">
        <f t="shared" si="143"/>
        <v>1233.8123818598083</v>
      </c>
      <c r="T382" s="22">
        <f t="shared" si="144"/>
        <v>800.07961387291436</v>
      </c>
      <c r="U382" s="3">
        <f t="shared" si="145"/>
        <v>741.19167661522692</v>
      </c>
      <c r="V382" s="3">
        <f t="shared" si="146"/>
        <v>1292.7003191174958</v>
      </c>
      <c r="W382" s="3">
        <f t="shared" si="147"/>
        <v>411.27079395326939</v>
      </c>
      <c r="X382" s="3">
        <f t="shared" si="148"/>
        <v>492.62070524458142</v>
      </c>
      <c r="Y382" s="5"/>
      <c r="Z382" s="3">
        <f t="shared" si="149"/>
        <v>0</v>
      </c>
      <c r="AA382" s="3">
        <f t="shared" si="150"/>
        <v>394556.31431886501</v>
      </c>
      <c r="AB382" s="5"/>
      <c r="AC382" s="3">
        <f t="shared" si="151"/>
        <v>-0.84561462475925497</v>
      </c>
      <c r="AD382" s="3">
        <f t="shared" si="152"/>
        <v>-0.36506711544015286</v>
      </c>
      <c r="AE382" s="3">
        <f t="shared" si="153"/>
        <v>-270.58470737017149</v>
      </c>
      <c r="AF382" s="5"/>
      <c r="AG382" s="3">
        <f t="shared" si="154"/>
        <v>4308884.4463722566</v>
      </c>
      <c r="AH382" s="3">
        <f t="shared" si="155"/>
        <v>1068241.1100225581</v>
      </c>
      <c r="AI382" s="3">
        <f t="shared" si="156"/>
        <v>567582.911593311</v>
      </c>
      <c r="AJ382" s="5"/>
      <c r="AK382" s="3">
        <v>216</v>
      </c>
      <c r="AL382" s="3">
        <f t="shared" si="157"/>
        <v>3808226.2479430097</v>
      </c>
      <c r="AM382" s="3">
        <f t="shared" si="158"/>
        <v>3522166.3025871436</v>
      </c>
      <c r="AN382" s="5"/>
      <c r="AO382" s="3">
        <f t="shared" si="159"/>
        <v>3808226.2479430097</v>
      </c>
      <c r="AP382" s="3">
        <f t="shared" si="138"/>
        <v>1287180471.8047373</v>
      </c>
      <c r="AQ382" s="3">
        <f t="shared" si="139"/>
        <v>1.3397244653351836E-4</v>
      </c>
      <c r="AR382" s="14">
        <f>'FAE(a_mean)'!AQ382</f>
        <v>2.6206416820732936E-4</v>
      </c>
      <c r="AS382" s="5"/>
      <c r="AT382" s="3">
        <f t="shared" si="160"/>
        <v>2.7515989979443398E-4</v>
      </c>
      <c r="AU382" s="5"/>
      <c r="AX382" s="23"/>
    </row>
    <row r="383" spans="1:50" s="3" customFormat="1">
      <c r="A383" s="3" t="s">
        <v>440</v>
      </c>
      <c r="B383" s="2" t="s">
        <v>223</v>
      </c>
      <c r="C383" s="2" t="s">
        <v>218</v>
      </c>
      <c r="D383" s="2">
        <v>9</v>
      </c>
      <c r="E383" s="5"/>
      <c r="F383" s="2">
        <v>967000</v>
      </c>
      <c r="G383" s="2">
        <v>2009999.9999999998</v>
      </c>
      <c r="H383" s="2">
        <v>4780000</v>
      </c>
      <c r="I383" s="5"/>
      <c r="J383" s="2">
        <v>161</v>
      </c>
      <c r="K383" s="2">
        <v>338</v>
      </c>
      <c r="L383" s="24">
        <v>213</v>
      </c>
      <c r="M383" s="5"/>
      <c r="N383" s="3">
        <f t="shared" si="140"/>
        <v>0.48109452736318414</v>
      </c>
      <c r="O383" s="5"/>
      <c r="P383" s="3">
        <f t="shared" si="141"/>
        <v>0.755868544600939</v>
      </c>
      <c r="Q383" s="3">
        <f t="shared" si="142"/>
        <v>0.65466086796319123</v>
      </c>
      <c r="R383" s="5"/>
      <c r="S383" s="22">
        <f t="shared" si="143"/>
        <v>1233.8123818598083</v>
      </c>
      <c r="T383" s="22">
        <f t="shared" si="144"/>
        <v>800.07961387291436</v>
      </c>
      <c r="U383" s="3">
        <f t="shared" si="145"/>
        <v>678.86933663850778</v>
      </c>
      <c r="V383" s="3">
        <f t="shared" si="146"/>
        <v>1355.0226590942148</v>
      </c>
      <c r="W383" s="3">
        <f t="shared" si="147"/>
        <v>411.27079395326939</v>
      </c>
      <c r="X383" s="3">
        <f t="shared" si="148"/>
        <v>554.94304522130051</v>
      </c>
      <c r="Y383" s="5"/>
      <c r="Z383" s="3">
        <f t="shared" si="149"/>
        <v>0</v>
      </c>
      <c r="AA383" s="3">
        <f t="shared" si="150"/>
        <v>394556.31431886501</v>
      </c>
      <c r="AB383" s="5"/>
      <c r="AC383" s="3">
        <f t="shared" si="151"/>
        <v>-0.92044973399884633</v>
      </c>
      <c r="AD383" s="3">
        <f t="shared" si="152"/>
        <v>-0.62558232534412384</v>
      </c>
      <c r="AE383" s="3">
        <f t="shared" si="153"/>
        <v>-424.68865821914045</v>
      </c>
      <c r="AF383" s="5"/>
      <c r="AG383" s="3">
        <f t="shared" si="154"/>
        <v>5030924.2750785239</v>
      </c>
      <c r="AH383" s="3">
        <f t="shared" si="155"/>
        <v>1035410.240141204</v>
      </c>
      <c r="AI383" s="3">
        <f t="shared" si="156"/>
        <v>435638.96059583151</v>
      </c>
      <c r="AJ383" s="5"/>
      <c r="AK383" s="3">
        <v>217</v>
      </c>
      <c r="AL383" s="3">
        <f t="shared" si="157"/>
        <v>4431152.9955331516</v>
      </c>
      <c r="AM383" s="3">
        <f t="shared" si="158"/>
        <v>4318199.6875525517</v>
      </c>
      <c r="AN383" s="5"/>
      <c r="AO383" s="3">
        <f t="shared" si="159"/>
        <v>4431152.9955331516</v>
      </c>
      <c r="AP383" s="3">
        <f t="shared" si="138"/>
        <v>1497729712.4902053</v>
      </c>
      <c r="AQ383" s="3">
        <f t="shared" si="139"/>
        <v>1.5588685364913981E-4</v>
      </c>
      <c r="AR383" s="14">
        <f>'FAE(a_mean)'!AQ383</f>
        <v>2.6206416820732936E-4</v>
      </c>
      <c r="AS383" s="5"/>
      <c r="AT383" s="3">
        <f t="shared" si="160"/>
        <v>2.7515989979443398E-4</v>
      </c>
      <c r="AU383" s="5"/>
      <c r="AX383" s="23"/>
    </row>
    <row r="384" spans="1:50" s="3" customFormat="1">
      <c r="A384" s="3" t="s">
        <v>441</v>
      </c>
      <c r="B384" s="2" t="s">
        <v>223</v>
      </c>
      <c r="C384" s="2" t="s">
        <v>218</v>
      </c>
      <c r="D384" s="2">
        <v>10</v>
      </c>
      <c r="E384" s="5"/>
      <c r="F384" s="2">
        <v>1200000</v>
      </c>
      <c r="G384" s="2">
        <v>2009999.9999999998</v>
      </c>
      <c r="H384" s="2">
        <v>4780000</v>
      </c>
      <c r="I384" s="5"/>
      <c r="J384" s="2">
        <v>172.00000000000003</v>
      </c>
      <c r="K384" s="2">
        <v>338</v>
      </c>
      <c r="L384" s="24">
        <v>213</v>
      </c>
      <c r="M384" s="5"/>
      <c r="N384" s="3">
        <f t="shared" si="140"/>
        <v>0.59701492537313439</v>
      </c>
      <c r="O384" s="5"/>
      <c r="P384" s="3">
        <f t="shared" si="141"/>
        <v>0.80751173708920199</v>
      </c>
      <c r="Q384" s="3">
        <f t="shared" si="142"/>
        <v>0.73383461407506678</v>
      </c>
      <c r="R384" s="5"/>
      <c r="S384" s="22">
        <f t="shared" si="143"/>
        <v>1233.8123818598083</v>
      </c>
      <c r="T384" s="22">
        <f t="shared" si="144"/>
        <v>800.07961387291436</v>
      </c>
      <c r="U384" s="3">
        <f t="shared" si="145"/>
        <v>615.61693938587564</v>
      </c>
      <c r="V384" s="3">
        <f t="shared" si="146"/>
        <v>1418.2750563468471</v>
      </c>
      <c r="W384" s="3">
        <f t="shared" si="147"/>
        <v>411.27079395326939</v>
      </c>
      <c r="X384" s="3">
        <f t="shared" si="148"/>
        <v>618.19544247393264</v>
      </c>
      <c r="Y384" s="5"/>
      <c r="Z384" s="3">
        <f t="shared" si="149"/>
        <v>0</v>
      </c>
      <c r="AA384" s="3">
        <f t="shared" si="150"/>
        <v>394556.31431886501</v>
      </c>
      <c r="AB384" s="5"/>
      <c r="AC384" s="3">
        <f t="shared" si="151"/>
        <v>-0.98967681612221203</v>
      </c>
      <c r="AD384" s="3">
        <f t="shared" si="152"/>
        <v>-0.94391872131400911</v>
      </c>
      <c r="AE384" s="3">
        <f t="shared" si="153"/>
        <v>-581.09235424435951</v>
      </c>
      <c r="AF384" s="5"/>
      <c r="AG384" s="3">
        <f t="shared" si="154"/>
        <v>6030047.5018751789</v>
      </c>
      <c r="AH384" s="3">
        <f t="shared" si="155"/>
        <v>1063088.8563952837</v>
      </c>
      <c r="AI384" s="3">
        <f t="shared" si="156"/>
        <v>167192.36128388866</v>
      </c>
      <c r="AJ384" s="5"/>
      <c r="AK384" s="3">
        <v>218</v>
      </c>
      <c r="AL384" s="3">
        <f t="shared" si="157"/>
        <v>5134151.0067637842</v>
      </c>
      <c r="AM384" s="3">
        <f t="shared" si="158"/>
        <v>5126112.546906014</v>
      </c>
      <c r="AN384" s="5"/>
      <c r="AO384" s="3">
        <f t="shared" si="159"/>
        <v>5134151.0067637842</v>
      </c>
      <c r="AP384" s="3">
        <f t="shared" si="138"/>
        <v>1735343040.286159</v>
      </c>
      <c r="AQ384" s="3">
        <f t="shared" si="139"/>
        <v>1.8061814778473317E-4</v>
      </c>
      <c r="AR384" s="14">
        <f>'FAE(a_mean)'!AQ384</f>
        <v>2.6206416820732936E-4</v>
      </c>
      <c r="AS384" s="5"/>
      <c r="AT384" s="3">
        <f t="shared" si="160"/>
        <v>2.7515989979443398E-4</v>
      </c>
      <c r="AU384" s="5"/>
      <c r="AX384" s="23"/>
    </row>
    <row r="385" spans="1:50" s="3" customFormat="1">
      <c r="A385" s="3" t="s">
        <v>442</v>
      </c>
      <c r="B385" s="2" t="s">
        <v>223</v>
      </c>
      <c r="C385" s="2" t="s">
        <v>218</v>
      </c>
      <c r="D385" s="2">
        <v>11</v>
      </c>
      <c r="E385" s="5"/>
      <c r="F385" s="2">
        <v>1440000</v>
      </c>
      <c r="G385" s="2">
        <v>2009999.9999999998</v>
      </c>
      <c r="H385" s="2">
        <v>4780000</v>
      </c>
      <c r="I385" s="5"/>
      <c r="J385" s="2">
        <v>189</v>
      </c>
      <c r="K385" s="2">
        <v>338</v>
      </c>
      <c r="L385" s="24">
        <v>213</v>
      </c>
      <c r="M385" s="5"/>
      <c r="N385" s="3">
        <f t="shared" si="140"/>
        <v>0.71641791044776126</v>
      </c>
      <c r="O385" s="5"/>
      <c r="P385" s="3">
        <f t="shared" si="141"/>
        <v>0.88732394366197187</v>
      </c>
      <c r="Q385" s="3">
        <f t="shared" si="142"/>
        <v>0.82128769915780075</v>
      </c>
      <c r="R385" s="5"/>
      <c r="S385" s="22">
        <f t="shared" si="143"/>
        <v>1233.8123818598083</v>
      </c>
      <c r="T385" s="22">
        <f t="shared" si="144"/>
        <v>800.07961387291436</v>
      </c>
      <c r="U385" s="3">
        <f t="shared" si="145"/>
        <v>556.61320428008787</v>
      </c>
      <c r="V385" s="3">
        <f t="shared" si="146"/>
        <v>1477.2787914526348</v>
      </c>
      <c r="W385" s="3">
        <f t="shared" si="147"/>
        <v>411.27079395326939</v>
      </c>
      <c r="X385" s="3">
        <f t="shared" si="148"/>
        <v>677.19917757972041</v>
      </c>
      <c r="Y385" s="5"/>
      <c r="Z385" s="3">
        <f t="shared" si="149"/>
        <v>0</v>
      </c>
      <c r="AA385" s="3">
        <f t="shared" si="150"/>
        <v>394556.31431886501</v>
      </c>
      <c r="AB385" s="5"/>
      <c r="AC385" s="3">
        <f t="shared" si="151"/>
        <v>-1.048909667073989</v>
      </c>
      <c r="AD385" s="3">
        <f t="shared" si="152"/>
        <v>-1.3060962474862297</v>
      </c>
      <c r="AE385" s="3">
        <f t="shared" si="153"/>
        <v>-726.99041741150882</v>
      </c>
      <c r="AF385" s="5"/>
      <c r="AG385" s="3" t="e">
        <f t="shared" si="154"/>
        <v>#NUM!</v>
      </c>
      <c r="AH385" s="3" t="e">
        <f t="shared" si="155"/>
        <v>#NUM!</v>
      </c>
      <c r="AI385" s="3" t="e">
        <f t="shared" si="156"/>
        <v>#NUM!</v>
      </c>
      <c r="AJ385" s="5"/>
      <c r="AK385" s="3">
        <v>219</v>
      </c>
      <c r="AL385" s="3" t="e">
        <f t="shared" si="157"/>
        <v>#NUM!</v>
      </c>
      <c r="AM385" s="3">
        <f t="shared" si="158"/>
        <v>5879757.9170799851</v>
      </c>
      <c r="AN385" s="5"/>
      <c r="AO385" s="3">
        <f t="shared" si="159"/>
        <v>5879757.9170799851</v>
      </c>
      <c r="AP385" s="3">
        <f t="shared" si="138"/>
        <v>1987358175.9730349</v>
      </c>
      <c r="AQ385" s="3">
        <f t="shared" si="139"/>
        <v>2.0684841232884065E-4</v>
      </c>
      <c r="AR385" s="14">
        <f>'FAE(a_mean)'!AQ385</f>
        <v>2.6206416820732936E-4</v>
      </c>
      <c r="AS385" s="5"/>
      <c r="AT385" s="3">
        <f t="shared" si="160"/>
        <v>2.7515989979443398E-4</v>
      </c>
      <c r="AU385" s="5"/>
      <c r="AX385" s="23"/>
    </row>
    <row r="386" spans="1:50" s="3" customFormat="1">
      <c r="A386" s="3" t="s">
        <v>443</v>
      </c>
      <c r="B386" s="2" t="s">
        <v>223</v>
      </c>
      <c r="C386" s="2" t="s">
        <v>218</v>
      </c>
      <c r="D386" s="2">
        <v>12</v>
      </c>
      <c r="E386" s="5"/>
      <c r="F386" s="2">
        <v>1700000.0000000002</v>
      </c>
      <c r="G386" s="2">
        <v>2009999.9999999998</v>
      </c>
      <c r="H386" s="2">
        <v>4780000</v>
      </c>
      <c r="I386" s="5"/>
      <c r="J386" s="2">
        <v>204</v>
      </c>
      <c r="K386" s="2">
        <v>338</v>
      </c>
      <c r="L386" s="24">
        <v>213</v>
      </c>
      <c r="M386" s="5"/>
      <c r="N386" s="3">
        <f t="shared" si="140"/>
        <v>0.84577114427860722</v>
      </c>
      <c r="O386" s="5"/>
      <c r="P386" s="3">
        <f t="shared" si="141"/>
        <v>0.95774647887323938</v>
      </c>
      <c r="Q386" s="3">
        <f t="shared" si="142"/>
        <v>0.90752969662922611</v>
      </c>
      <c r="R386" s="5"/>
      <c r="S386" s="22">
        <f t="shared" si="143"/>
        <v>1233.8123818598083</v>
      </c>
      <c r="T386" s="22">
        <f t="shared" si="144"/>
        <v>800.07961387291436</v>
      </c>
      <c r="U386" s="3">
        <f t="shared" si="145"/>
        <v>498.01263064664681</v>
      </c>
      <c r="V386" s="3">
        <f t="shared" si="146"/>
        <v>1535.8793650860757</v>
      </c>
      <c r="W386" s="3">
        <f t="shared" si="147"/>
        <v>411.27079395326939</v>
      </c>
      <c r="X386" s="3">
        <f t="shared" si="148"/>
        <v>735.79975121316147</v>
      </c>
      <c r="Y386" s="5"/>
      <c r="Z386" s="3">
        <f t="shared" si="149"/>
        <v>0</v>
      </c>
      <c r="AA386" s="3">
        <f t="shared" si="150"/>
        <v>394556.31431886501</v>
      </c>
      <c r="AB386" s="5"/>
      <c r="AC386" s="3">
        <f t="shared" si="151"/>
        <v>-1.1032332440034758</v>
      </c>
      <c r="AD386" s="3">
        <f t="shared" si="152"/>
        <v>-1.7507419145238536</v>
      </c>
      <c r="AE386" s="3">
        <f t="shared" si="153"/>
        <v>-871.89158643537121</v>
      </c>
      <c r="AF386" s="5"/>
      <c r="AG386" s="3" t="e">
        <f t="shared" si="154"/>
        <v>#NUM!</v>
      </c>
      <c r="AH386" s="3" t="e">
        <f t="shared" si="155"/>
        <v>#NUM!</v>
      </c>
      <c r="AI386" s="3" t="e">
        <f t="shared" si="156"/>
        <v>#NUM!</v>
      </c>
      <c r="AJ386" s="5"/>
      <c r="AK386" s="3">
        <v>220</v>
      </c>
      <c r="AL386" s="3" t="e">
        <f t="shared" si="157"/>
        <v>#NUM!</v>
      </c>
      <c r="AM386" s="3">
        <f t="shared" si="158"/>
        <v>6628253.7695747465</v>
      </c>
      <c r="AN386" s="5"/>
      <c r="AO386" s="3">
        <f t="shared" si="159"/>
        <v>6628253.7695747465</v>
      </c>
      <c r="AP386" s="3">
        <f t="shared" si="138"/>
        <v>2240349774.1162643</v>
      </c>
      <c r="AQ386" s="3">
        <f t="shared" si="139"/>
        <v>2.3318030913593797E-4</v>
      </c>
      <c r="AR386" s="14">
        <f>'FAE(a_mean)'!AQ386</f>
        <v>2.6206416820732936E-4</v>
      </c>
      <c r="AS386" s="5"/>
      <c r="AT386" s="3">
        <f t="shared" si="160"/>
        <v>2.7515989979443398E-4</v>
      </c>
      <c r="AU386" s="5"/>
      <c r="AX386" s="23"/>
    </row>
    <row r="387" spans="1:50" s="3" customFormat="1">
      <c r="A387" s="3" t="s">
        <v>444</v>
      </c>
      <c r="B387" s="2" t="s">
        <v>223</v>
      </c>
      <c r="C387" s="2" t="s">
        <v>218</v>
      </c>
      <c r="D387" s="2">
        <v>13</v>
      </c>
      <c r="E387" s="5"/>
      <c r="F387" s="2">
        <v>2020000</v>
      </c>
      <c r="G387" s="2">
        <v>2009999.9999999998</v>
      </c>
      <c r="H387" s="2">
        <v>4780000</v>
      </c>
      <c r="I387" s="5"/>
      <c r="J387" s="2">
        <v>216</v>
      </c>
      <c r="K387" s="2">
        <v>338</v>
      </c>
      <c r="L387" s="24">
        <v>213</v>
      </c>
      <c r="M387" s="5"/>
      <c r="N387" s="3">
        <f t="shared" si="140"/>
        <v>1.0049751243781095</v>
      </c>
      <c r="O387" s="5"/>
      <c r="P387" s="3">
        <f t="shared" si="141"/>
        <v>1.0140845070422535</v>
      </c>
      <c r="Q387" s="3">
        <f t="shared" si="142"/>
        <v>1.0034750701930242</v>
      </c>
      <c r="R387" s="5"/>
      <c r="S387" s="22">
        <f t="shared" si="143"/>
        <v>1233.8123818598083</v>
      </c>
      <c r="T387" s="22">
        <f t="shared" si="144"/>
        <v>800.07961387291436</v>
      </c>
      <c r="U387" s="3">
        <f t="shared" si="145"/>
        <v>431.74498948506027</v>
      </c>
      <c r="V387" s="3">
        <f t="shared" si="146"/>
        <v>1602.1470062476624</v>
      </c>
      <c r="W387" s="3">
        <f t="shared" si="147"/>
        <v>411.27079395326939</v>
      </c>
      <c r="X387" s="3">
        <f t="shared" si="148"/>
        <v>802.06739237474801</v>
      </c>
      <c r="Y387" s="5"/>
      <c r="Z387" s="3">
        <f t="shared" si="149"/>
        <v>0</v>
      </c>
      <c r="AA387" s="3">
        <f t="shared" si="150"/>
        <v>394556.31431886501</v>
      </c>
      <c r="AB387" s="5"/>
      <c r="AC387" s="3">
        <f t="shared" si="151"/>
        <v>-1.1598764861037842</v>
      </c>
      <c r="AD387" s="3">
        <f t="shared" si="152"/>
        <v>-2.3989880071498488</v>
      </c>
      <c r="AE387" s="3">
        <f t="shared" si="153"/>
        <v>-1035.7510519216974</v>
      </c>
      <c r="AF387" s="5"/>
      <c r="AG387" s="3" t="e">
        <f t="shared" si="154"/>
        <v>#NUM!</v>
      </c>
      <c r="AH387" s="3" t="e">
        <f t="shared" si="155"/>
        <v>#NUM!</v>
      </c>
      <c r="AI387" s="3" t="e">
        <f t="shared" si="156"/>
        <v>#NUM!</v>
      </c>
      <c r="AJ387" s="5"/>
      <c r="AK387" s="3">
        <v>221</v>
      </c>
      <c r="AL387" s="3" t="e">
        <f t="shared" si="157"/>
        <v>#NUM!</v>
      </c>
      <c r="AM387" s="3">
        <f t="shared" si="158"/>
        <v>7474679.8621642822</v>
      </c>
      <c r="AN387" s="5"/>
      <c r="AO387" s="3">
        <f t="shared" si="159"/>
        <v>7474679.8621642822</v>
      </c>
      <c r="AP387" s="3">
        <f t="shared" ref="AP387:AP448" si="161">AO387*K387</f>
        <v>2526441793.4115276</v>
      </c>
      <c r="AQ387" s="3">
        <f t="shared" ref="AQ387:AQ448" si="162">AP387/(G387*H387)</f>
        <v>2.629573672861142E-4</v>
      </c>
      <c r="AR387" s="14">
        <f>'FAE(a_mean)'!AQ387</f>
        <v>2.6206416820732936E-4</v>
      </c>
      <c r="AS387" s="5"/>
      <c r="AT387" s="3">
        <f t="shared" si="160"/>
        <v>2.7515989979443398E-4</v>
      </c>
      <c r="AU387" s="5"/>
      <c r="AX387" s="23"/>
    </row>
    <row r="388" spans="1:50" s="3" customFormat="1">
      <c r="A388" s="3" t="s">
        <v>445</v>
      </c>
      <c r="B388" s="2" t="s">
        <v>223</v>
      </c>
      <c r="C388" s="2" t="s">
        <v>218</v>
      </c>
      <c r="D388" s="2">
        <v>14</v>
      </c>
      <c r="E388" s="5"/>
      <c r="F388" s="2">
        <v>2340000</v>
      </c>
      <c r="G388" s="2">
        <v>2009999.9999999998</v>
      </c>
      <c r="H388" s="2">
        <v>4780000</v>
      </c>
      <c r="I388" s="5"/>
      <c r="J388" s="2">
        <v>229</v>
      </c>
      <c r="K388" s="2">
        <v>338</v>
      </c>
      <c r="L388" s="24">
        <v>213</v>
      </c>
      <c r="M388" s="5"/>
      <c r="N388" s="3">
        <f t="shared" si="140"/>
        <v>1.164179104477612</v>
      </c>
      <c r="O388" s="5"/>
      <c r="P388" s="3">
        <f t="shared" si="141"/>
        <v>1.0751173708920188</v>
      </c>
      <c r="Q388" s="3">
        <f t="shared" si="142"/>
        <v>1.0929337178015346</v>
      </c>
      <c r="R388" s="5"/>
      <c r="S388" s="22">
        <f t="shared" si="143"/>
        <v>1233.8123818598083</v>
      </c>
      <c r="T388" s="22">
        <f t="shared" si="144"/>
        <v>800.07961387291436</v>
      </c>
      <c r="U388" s="3">
        <f t="shared" si="145"/>
        <v>370.54942659281335</v>
      </c>
      <c r="V388" s="3">
        <f t="shared" si="146"/>
        <v>1663.3425691399093</v>
      </c>
      <c r="W388" s="3">
        <f t="shared" si="147"/>
        <v>411.27079395326939</v>
      </c>
      <c r="X388" s="3">
        <f t="shared" si="148"/>
        <v>863.26295526699494</v>
      </c>
      <c r="Y388" s="5"/>
      <c r="Z388" s="3">
        <f t="shared" si="149"/>
        <v>0</v>
      </c>
      <c r="AA388" s="3">
        <f t="shared" si="150"/>
        <v>394556.31431886501</v>
      </c>
      <c r="AB388" s="5"/>
      <c r="AC388" s="3">
        <f t="shared" si="151"/>
        <v>-1.2081759075313203</v>
      </c>
      <c r="AD388" s="3">
        <f t="shared" si="152"/>
        <v>-3.2035370854965226</v>
      </c>
      <c r="AE388" s="3">
        <f t="shared" si="153"/>
        <v>-1187.0688300995489</v>
      </c>
      <c r="AF388" s="5"/>
      <c r="AG388" s="3" t="e">
        <f t="shared" si="154"/>
        <v>#NUM!</v>
      </c>
      <c r="AH388" s="3" t="e">
        <f t="shared" si="155"/>
        <v>#NUM!</v>
      </c>
      <c r="AI388" s="3" t="e">
        <f t="shared" si="156"/>
        <v>#NUM!</v>
      </c>
      <c r="AJ388" s="5"/>
      <c r="AK388" s="3">
        <v>222</v>
      </c>
      <c r="AL388" s="3" t="e">
        <f t="shared" si="157"/>
        <v>#NUM!</v>
      </c>
      <c r="AM388" s="3">
        <f t="shared" si="158"/>
        <v>8256321.1017611306</v>
      </c>
      <c r="AN388" s="5"/>
      <c r="AO388" s="3">
        <f t="shared" si="159"/>
        <v>8256321.1017611306</v>
      </c>
      <c r="AP388" s="3">
        <f t="shared" si="161"/>
        <v>2790636532.3952622</v>
      </c>
      <c r="AQ388" s="3">
        <f t="shared" si="162"/>
        <v>2.9045531051804396E-4</v>
      </c>
      <c r="AR388" s="14">
        <f>'FAE(a_mean)'!AQ388</f>
        <v>2.6206416820732936E-4</v>
      </c>
      <c r="AS388" s="5"/>
      <c r="AT388" s="3">
        <f t="shared" si="160"/>
        <v>2.7515989979443398E-4</v>
      </c>
      <c r="AU388" s="5"/>
      <c r="AX388" s="23"/>
    </row>
    <row r="389" spans="1:50" s="3" customFormat="1">
      <c r="A389" s="3" t="s">
        <v>446</v>
      </c>
      <c r="B389" s="2" t="s">
        <v>223</v>
      </c>
      <c r="C389" s="2" t="s">
        <v>218</v>
      </c>
      <c r="D389" s="2">
        <v>15</v>
      </c>
      <c r="E389" s="5"/>
      <c r="F389" s="2">
        <v>2700000</v>
      </c>
      <c r="G389" s="2">
        <v>2009999.9999999998</v>
      </c>
      <c r="H389" s="2">
        <v>4780000</v>
      </c>
      <c r="I389" s="5"/>
      <c r="J389" s="2">
        <v>248</v>
      </c>
      <c r="K389" s="2">
        <v>338</v>
      </c>
      <c r="L389" s="24">
        <v>213</v>
      </c>
      <c r="M389" s="5"/>
      <c r="N389" s="3">
        <f t="shared" si="140"/>
        <v>1.3432835820895523</v>
      </c>
      <c r="O389" s="5"/>
      <c r="P389" s="3">
        <f t="shared" si="141"/>
        <v>1.164319248826291</v>
      </c>
      <c r="Q389" s="3">
        <f t="shared" si="142"/>
        <v>1.1878258403922457</v>
      </c>
      <c r="R389" s="5"/>
      <c r="S389" s="22">
        <f t="shared" si="143"/>
        <v>1233.8123818598083</v>
      </c>
      <c r="T389" s="22">
        <f t="shared" si="144"/>
        <v>800.07961387291436</v>
      </c>
      <c r="U389" s="3">
        <f t="shared" si="145"/>
        <v>306.51921814890932</v>
      </c>
      <c r="V389" s="3">
        <f t="shared" si="146"/>
        <v>1727.3727775838133</v>
      </c>
      <c r="W389" s="3">
        <f t="shared" si="147"/>
        <v>411.27079395326939</v>
      </c>
      <c r="X389" s="3">
        <f t="shared" si="148"/>
        <v>927.29316371089897</v>
      </c>
      <c r="Y389" s="5"/>
      <c r="Z389" s="3">
        <f t="shared" si="149"/>
        <v>0</v>
      </c>
      <c r="AA389" s="3">
        <f t="shared" si="150"/>
        <v>394556.31431886501</v>
      </c>
      <c r="AB389" s="5"/>
      <c r="AC389" s="3">
        <f t="shared" si="151"/>
        <v>-1.2550489562339926</v>
      </c>
      <c r="AD389" s="3">
        <f t="shared" si="152"/>
        <v>-4.3892706687429817</v>
      </c>
      <c r="AE389" s="3">
        <f t="shared" si="153"/>
        <v>-1345.3958136270389</v>
      </c>
      <c r="AF389" s="5"/>
      <c r="AG389" s="3" t="e">
        <f t="shared" si="154"/>
        <v>#NUM!</v>
      </c>
      <c r="AH389" s="3" t="e">
        <f t="shared" si="155"/>
        <v>#NUM!</v>
      </c>
      <c r="AI389" s="3" t="e">
        <f t="shared" si="156"/>
        <v>#NUM!</v>
      </c>
      <c r="AJ389" s="5"/>
      <c r="AK389" s="3">
        <v>223</v>
      </c>
      <c r="AL389" s="3" t="e">
        <f t="shared" si="157"/>
        <v>#NUM!</v>
      </c>
      <c r="AM389" s="3">
        <f t="shared" si="158"/>
        <v>9074168.8203590177</v>
      </c>
      <c r="AN389" s="5"/>
      <c r="AO389" s="3">
        <f t="shared" si="159"/>
        <v>9074168.8203590177</v>
      </c>
      <c r="AP389" s="3">
        <f t="shared" si="161"/>
        <v>3067069061.2813478</v>
      </c>
      <c r="AQ389" s="3">
        <f t="shared" si="162"/>
        <v>3.1922698862188518E-4</v>
      </c>
      <c r="AR389" s="14">
        <f>'FAE(a_mean)'!AQ389</f>
        <v>2.6206416820732936E-4</v>
      </c>
      <c r="AS389" s="5"/>
      <c r="AT389" s="3">
        <f t="shared" si="160"/>
        <v>2.7515989979443398E-4</v>
      </c>
      <c r="AU389" s="5"/>
      <c r="AX389" s="23"/>
    </row>
    <row r="390" spans="1:50" s="3" customFormat="1">
      <c r="A390" s="3" t="s">
        <v>447</v>
      </c>
      <c r="B390" s="2" t="s">
        <v>223</v>
      </c>
      <c r="C390" s="2" t="s">
        <v>218</v>
      </c>
      <c r="D390" s="2">
        <v>16</v>
      </c>
      <c r="E390" s="5"/>
      <c r="F390" s="2">
        <v>3080000</v>
      </c>
      <c r="G390" s="2">
        <v>2009999.9999999998</v>
      </c>
      <c r="H390" s="2">
        <v>4780000</v>
      </c>
      <c r="I390" s="5"/>
      <c r="J390" s="2">
        <v>263</v>
      </c>
      <c r="K390" s="2">
        <v>338</v>
      </c>
      <c r="L390" s="24">
        <v>213</v>
      </c>
      <c r="M390" s="5"/>
      <c r="N390" s="3">
        <f t="shared" si="140"/>
        <v>1.5323383084577116</v>
      </c>
      <c r="O390" s="5"/>
      <c r="P390" s="3">
        <f t="shared" si="141"/>
        <v>1.2347417840375587</v>
      </c>
      <c r="Q390" s="3">
        <f t="shared" si="142"/>
        <v>1.2817141885258077</v>
      </c>
      <c r="R390" s="5"/>
      <c r="S390" s="22">
        <f t="shared" si="143"/>
        <v>1233.8123818598083</v>
      </c>
      <c r="T390" s="22">
        <f t="shared" si="144"/>
        <v>800.07961387291436</v>
      </c>
      <c r="U390" s="3">
        <f t="shared" si="145"/>
        <v>243.41260412092822</v>
      </c>
      <c r="V390" s="3">
        <f t="shared" si="146"/>
        <v>1790.4793916117944</v>
      </c>
      <c r="W390" s="3">
        <f t="shared" si="147"/>
        <v>411.27079395326939</v>
      </c>
      <c r="X390" s="3">
        <f t="shared" si="148"/>
        <v>990.39977773888006</v>
      </c>
      <c r="Y390" s="5"/>
      <c r="Z390" s="3">
        <f t="shared" si="149"/>
        <v>0</v>
      </c>
      <c r="AA390" s="3">
        <f t="shared" si="150"/>
        <v>394556.31431886501</v>
      </c>
      <c r="AB390" s="5"/>
      <c r="AC390" s="3">
        <f t="shared" si="151"/>
        <v>-1.2979655791820615</v>
      </c>
      <c r="AD390" s="3">
        <f t="shared" si="152"/>
        <v>-6.1682879490270306</v>
      </c>
      <c r="AE390" s="3">
        <f t="shared" si="153"/>
        <v>-1501.4390326404089</v>
      </c>
      <c r="AF390" s="5"/>
      <c r="AG390" s="3" t="e">
        <f t="shared" si="154"/>
        <v>#NUM!</v>
      </c>
      <c r="AH390" s="3" t="e">
        <f t="shared" si="155"/>
        <v>#NUM!</v>
      </c>
      <c r="AI390" s="3" t="e">
        <f t="shared" si="156"/>
        <v>#NUM!</v>
      </c>
      <c r="AJ390" s="5"/>
      <c r="AK390" s="3">
        <v>224</v>
      </c>
      <c r="AL390" s="3" t="e">
        <f t="shared" si="157"/>
        <v>#NUM!</v>
      </c>
      <c r="AM390" s="3">
        <f t="shared" si="158"/>
        <v>9880219.613656655</v>
      </c>
      <c r="AN390" s="5"/>
      <c r="AO390" s="3">
        <f t="shared" si="159"/>
        <v>9880219.613656655</v>
      </c>
      <c r="AP390" s="3">
        <f t="shared" si="161"/>
        <v>3339514229.4159493</v>
      </c>
      <c r="AQ390" s="3">
        <f t="shared" si="162"/>
        <v>3.4758365384541205E-4</v>
      </c>
      <c r="AR390" s="14">
        <f>'FAE(a_mean)'!AQ390</f>
        <v>2.6206416820732936E-4</v>
      </c>
      <c r="AS390" s="5"/>
      <c r="AT390" s="3">
        <f t="shared" si="160"/>
        <v>2.7515989979443398E-4</v>
      </c>
      <c r="AU390" s="5"/>
      <c r="AX390" s="23"/>
    </row>
    <row r="391" spans="1:50" s="3" customFormat="1">
      <c r="A391" s="3" t="s">
        <v>448</v>
      </c>
      <c r="B391" s="2" t="s">
        <v>223</v>
      </c>
      <c r="C391" s="2" t="s">
        <v>218</v>
      </c>
      <c r="D391" s="2">
        <v>17</v>
      </c>
      <c r="E391" s="5"/>
      <c r="F391" s="2">
        <v>3440000</v>
      </c>
      <c r="G391" s="2">
        <v>2009999.9999999998</v>
      </c>
      <c r="H391" s="2">
        <v>4780000</v>
      </c>
      <c r="I391" s="5"/>
      <c r="J391" s="2">
        <v>285</v>
      </c>
      <c r="K391" s="2">
        <v>338</v>
      </c>
      <c r="L391" s="24">
        <v>213</v>
      </c>
      <c r="M391" s="5"/>
      <c r="N391" s="3">
        <f t="shared" si="140"/>
        <v>1.7114427860696519</v>
      </c>
      <c r="O391" s="5"/>
      <c r="P391" s="3">
        <f t="shared" si="141"/>
        <v>1.3380281690140845</v>
      </c>
      <c r="Q391" s="3">
        <f t="shared" si="142"/>
        <v>1.3669692279666286</v>
      </c>
      <c r="R391" s="5"/>
      <c r="S391" s="22">
        <f t="shared" si="143"/>
        <v>1233.8123818598083</v>
      </c>
      <c r="T391" s="22">
        <f t="shared" si="144"/>
        <v>800.07961387291436</v>
      </c>
      <c r="U391" s="3">
        <f t="shared" si="145"/>
        <v>187.13124547017924</v>
      </c>
      <c r="V391" s="3">
        <f t="shared" si="146"/>
        <v>1846.7607502625433</v>
      </c>
      <c r="W391" s="3">
        <f t="shared" si="147"/>
        <v>411.27079395326939</v>
      </c>
      <c r="X391" s="3">
        <f t="shared" si="148"/>
        <v>1046.681136389629</v>
      </c>
      <c r="Y391" s="5"/>
      <c r="Z391" s="3">
        <f t="shared" si="149"/>
        <v>0</v>
      </c>
      <c r="AA391" s="3">
        <f t="shared" si="150"/>
        <v>394556.31431886501</v>
      </c>
      <c r="AB391" s="5"/>
      <c r="AC391" s="3">
        <f t="shared" si="151"/>
        <v>-1.333766209245135</v>
      </c>
      <c r="AD391" s="3">
        <f t="shared" si="152"/>
        <v>-8.7671382362240404</v>
      </c>
      <c r="AE391" s="3">
        <f t="shared" si="153"/>
        <v>-1640.6054973538351</v>
      </c>
      <c r="AF391" s="5"/>
      <c r="AG391" s="3" t="e">
        <f t="shared" si="154"/>
        <v>#NUM!</v>
      </c>
      <c r="AH391" s="3" t="e">
        <f t="shared" si="155"/>
        <v>#NUM!</v>
      </c>
      <c r="AI391" s="3" t="e">
        <f t="shared" si="156"/>
        <v>#NUM!</v>
      </c>
      <c r="AJ391" s="5"/>
      <c r="AK391" s="3">
        <v>225</v>
      </c>
      <c r="AL391" s="3" t="e">
        <f t="shared" si="157"/>
        <v>#NUM!</v>
      </c>
      <c r="AM391" s="3">
        <f t="shared" si="158"/>
        <v>10599092.500232222</v>
      </c>
      <c r="AN391" s="5"/>
      <c r="AO391" s="3">
        <f t="shared" si="159"/>
        <v>10599092.500232222</v>
      </c>
      <c r="AP391" s="3">
        <f t="shared" si="161"/>
        <v>3582493265.0784907</v>
      </c>
      <c r="AQ391" s="3">
        <f t="shared" si="162"/>
        <v>3.7287342212353417E-4</v>
      </c>
      <c r="AR391" s="14">
        <f>'FAE(a_mean)'!AQ391</f>
        <v>2.6206416820732936E-4</v>
      </c>
      <c r="AS391" s="5"/>
      <c r="AT391" s="3">
        <f t="shared" si="160"/>
        <v>2.7515989979443398E-4</v>
      </c>
      <c r="AU391" s="5"/>
      <c r="AX391" s="23"/>
    </row>
    <row r="392" spans="1:50" s="3" customFormat="1">
      <c r="A392" s="3" t="s">
        <v>449</v>
      </c>
      <c r="B392" s="2" t="s">
        <v>223</v>
      </c>
      <c r="C392" s="2" t="s">
        <v>218</v>
      </c>
      <c r="D392" s="2">
        <v>18</v>
      </c>
      <c r="E392" s="5"/>
      <c r="F392" s="2">
        <v>3880000</v>
      </c>
      <c r="G392" s="2">
        <v>2009999.9999999998</v>
      </c>
      <c r="H392" s="2">
        <v>4780000</v>
      </c>
      <c r="I392" s="5"/>
      <c r="J392" s="2">
        <v>298</v>
      </c>
      <c r="K392" s="2">
        <v>338</v>
      </c>
      <c r="L392" s="24">
        <v>213</v>
      </c>
      <c r="M392" s="5"/>
      <c r="N392" s="3">
        <f t="shared" si="140"/>
        <v>1.930348258706468</v>
      </c>
      <c r="O392" s="5"/>
      <c r="P392" s="3">
        <f t="shared" si="141"/>
        <v>1.3990610328638498</v>
      </c>
      <c r="Q392" s="3">
        <f t="shared" si="142"/>
        <v>1.4664264915587411</v>
      </c>
      <c r="R392" s="5"/>
      <c r="S392" s="22">
        <f t="shared" si="143"/>
        <v>1233.8123818598083</v>
      </c>
      <c r="T392" s="22">
        <f t="shared" si="144"/>
        <v>800.07961387291436</v>
      </c>
      <c r="U392" s="3">
        <f t="shared" si="145"/>
        <v>122.20598128048573</v>
      </c>
      <c r="V392" s="3">
        <f t="shared" si="146"/>
        <v>1911.686014452237</v>
      </c>
      <c r="W392" s="3">
        <f t="shared" si="147"/>
        <v>411.27079395326939</v>
      </c>
      <c r="X392" s="3">
        <f t="shared" si="148"/>
        <v>1111.6064005793226</v>
      </c>
      <c r="Y392" s="5"/>
      <c r="Z392" s="3">
        <f t="shared" si="149"/>
        <v>0</v>
      </c>
      <c r="AA392" s="3">
        <f t="shared" si="150"/>
        <v>394556.31431886501</v>
      </c>
      <c r="AB392" s="5"/>
      <c r="AC392" s="3">
        <f t="shared" si="151"/>
        <v>-1.3724467543969143</v>
      </c>
      <c r="AD392" s="3">
        <f t="shared" si="152"/>
        <v>-14.738604929004561</v>
      </c>
      <c r="AE392" s="3">
        <f t="shared" si="153"/>
        <v>-1801.1456780544061</v>
      </c>
      <c r="AF392" s="5"/>
      <c r="AG392" s="3" t="e">
        <f t="shared" si="154"/>
        <v>#NUM!</v>
      </c>
      <c r="AH392" s="3" t="e">
        <f t="shared" si="155"/>
        <v>#NUM!</v>
      </c>
      <c r="AI392" s="3" t="e">
        <f t="shared" si="156"/>
        <v>#NUM!</v>
      </c>
      <c r="AJ392" s="5"/>
      <c r="AK392" s="3">
        <v>226</v>
      </c>
      <c r="AL392" s="3" t="e">
        <f t="shared" si="157"/>
        <v>#NUM!</v>
      </c>
      <c r="AM392" s="3">
        <f t="shared" si="158"/>
        <v>11428372.624213476</v>
      </c>
      <c r="AN392" s="5"/>
      <c r="AO392" s="3">
        <f t="shared" si="159"/>
        <v>11428372.624213476</v>
      </c>
      <c r="AP392" s="3">
        <f t="shared" si="161"/>
        <v>3862789946.9841547</v>
      </c>
      <c r="AQ392" s="3">
        <f t="shared" si="162"/>
        <v>4.0204728938822161E-4</v>
      </c>
      <c r="AR392" s="14">
        <f>'FAE(a_mean)'!AQ392</f>
        <v>2.6206416820732936E-4</v>
      </c>
      <c r="AS392" s="5"/>
      <c r="AT392" s="3">
        <f t="shared" si="160"/>
        <v>2.7515989979443398E-4</v>
      </c>
      <c r="AU392" s="5"/>
      <c r="AX392" s="23"/>
    </row>
    <row r="393" spans="1:50" s="3" customFormat="1">
      <c r="A393" s="3" t="s">
        <v>450</v>
      </c>
      <c r="B393" s="2" t="s">
        <v>223</v>
      </c>
      <c r="C393" s="2" t="s">
        <v>218</v>
      </c>
      <c r="D393" s="2">
        <v>19</v>
      </c>
      <c r="E393" s="5"/>
      <c r="F393" s="2">
        <v>4300000</v>
      </c>
      <c r="G393" s="2">
        <v>2009999.9999999998</v>
      </c>
      <c r="H393" s="2">
        <v>4780000</v>
      </c>
      <c r="I393" s="5"/>
      <c r="J393" s="2">
        <v>323</v>
      </c>
      <c r="K393" s="2">
        <v>338</v>
      </c>
      <c r="L393" s="24">
        <v>213</v>
      </c>
      <c r="M393" s="5"/>
      <c r="N393" s="3">
        <f t="shared" si="140"/>
        <v>2.1393034825870649</v>
      </c>
      <c r="O393" s="5"/>
      <c r="P393" s="3">
        <f t="shared" si="141"/>
        <v>1.516431924882629</v>
      </c>
      <c r="Q393" s="3">
        <f t="shared" si="142"/>
        <v>1.5584180289406311</v>
      </c>
      <c r="R393" s="5"/>
      <c r="S393" s="22">
        <f t="shared" si="143"/>
        <v>1233.8123818598083</v>
      </c>
      <c r="T393" s="22">
        <f t="shared" si="144"/>
        <v>800.07961387291436</v>
      </c>
      <c r="U393" s="3">
        <f t="shared" si="145"/>
        <v>63.587295992838563</v>
      </c>
      <c r="V393" s="3">
        <f t="shared" si="146"/>
        <v>1970.3046997398842</v>
      </c>
      <c r="W393" s="3">
        <f t="shared" si="147"/>
        <v>411.27079395326939</v>
      </c>
      <c r="X393" s="3">
        <f t="shared" si="148"/>
        <v>1170.2250858669697</v>
      </c>
      <c r="Y393" s="5"/>
      <c r="Z393" s="3">
        <f t="shared" si="149"/>
        <v>0</v>
      </c>
      <c r="AA393" s="3">
        <f t="shared" si="150"/>
        <v>394556.31431886501</v>
      </c>
      <c r="AB393" s="5"/>
      <c r="AC393" s="3">
        <f t="shared" si="151"/>
        <v>-1.4051802342513802</v>
      </c>
      <c r="AD393" s="3">
        <f t="shared" si="152"/>
        <v>-30.605038337213191</v>
      </c>
      <c r="AE393" s="3">
        <f t="shared" si="153"/>
        <v>-1946.0916316205471</v>
      </c>
      <c r="AF393" s="5"/>
      <c r="AG393" s="3" t="e">
        <f t="shared" si="154"/>
        <v>#NUM!</v>
      </c>
      <c r="AH393" s="3" t="e">
        <f t="shared" si="155"/>
        <v>#NUM!</v>
      </c>
      <c r="AI393" s="3" t="e">
        <f t="shared" si="156"/>
        <v>#NUM!</v>
      </c>
      <c r="AJ393" s="5"/>
      <c r="AK393" s="3">
        <v>227</v>
      </c>
      <c r="AL393" s="3" t="e">
        <f t="shared" si="157"/>
        <v>#NUM!</v>
      </c>
      <c r="AM393" s="3">
        <f t="shared" si="158"/>
        <v>12177099.814000938</v>
      </c>
      <c r="AN393" s="5"/>
      <c r="AO393" s="3">
        <f t="shared" si="159"/>
        <v>12177099.814000938</v>
      </c>
      <c r="AP393" s="3">
        <f t="shared" si="161"/>
        <v>4115859737.1323171</v>
      </c>
      <c r="AQ393" s="3">
        <f t="shared" si="162"/>
        <v>4.2838732458339246E-4</v>
      </c>
      <c r="AR393" s="14">
        <f>'FAE(a_mean)'!AQ393</f>
        <v>2.6206416820732936E-4</v>
      </c>
      <c r="AS393" s="5"/>
      <c r="AT393" s="3">
        <f t="shared" si="160"/>
        <v>2.7515989979443398E-4</v>
      </c>
      <c r="AU393" s="5"/>
      <c r="AX393" s="23"/>
    </row>
    <row r="394" spans="1:50" s="3" customFormat="1">
      <c r="A394" s="3" t="s">
        <v>451</v>
      </c>
      <c r="B394" s="2" t="s">
        <v>223</v>
      </c>
      <c r="C394" s="2" t="s">
        <v>218</v>
      </c>
      <c r="D394" s="2">
        <v>20</v>
      </c>
      <c r="E394" s="5"/>
      <c r="F394" s="2">
        <v>4780000</v>
      </c>
      <c r="G394" s="2">
        <v>2009999.9999999998</v>
      </c>
      <c r="H394" s="2">
        <v>4780000</v>
      </c>
      <c r="I394" s="5"/>
      <c r="J394" s="2">
        <v>338</v>
      </c>
      <c r="K394" s="2">
        <v>338</v>
      </c>
      <c r="L394" s="24">
        <v>213</v>
      </c>
      <c r="M394" s="5"/>
      <c r="N394" s="3">
        <f t="shared" si="140"/>
        <v>2.3781094527363185</v>
      </c>
      <c r="O394" s="5"/>
      <c r="P394" s="3">
        <f t="shared" si="141"/>
        <v>1.5868544600938967</v>
      </c>
      <c r="Q394" s="3">
        <f t="shared" si="142"/>
        <v>1.6607070374958486</v>
      </c>
      <c r="R394" s="5"/>
      <c r="S394" s="22">
        <f t="shared" si="143"/>
        <v>1233.8123818598083</v>
      </c>
      <c r="T394" s="22">
        <f t="shared" si="144"/>
        <v>800.07961387291436</v>
      </c>
      <c r="U394" s="3">
        <f t="shared" si="145"/>
        <v>0</v>
      </c>
      <c r="V394" s="3">
        <f t="shared" si="146"/>
        <v>2033.8919957327225</v>
      </c>
      <c r="W394" s="3">
        <f t="shared" si="147"/>
        <v>411.27079395326939</v>
      </c>
      <c r="X394" s="3">
        <f t="shared" si="148"/>
        <v>1233.8123818598083</v>
      </c>
      <c r="Y394" s="5"/>
      <c r="Z394" s="3">
        <f t="shared" si="149"/>
        <v>0</v>
      </c>
      <c r="AA394" s="3">
        <f t="shared" si="150"/>
        <v>394556.31431886501</v>
      </c>
      <c r="AB394" s="5"/>
      <c r="AC394" s="3">
        <f t="shared" si="151"/>
        <v>-1.4385547625554036</v>
      </c>
      <c r="AD394" s="3" t="e">
        <f t="shared" si="152"/>
        <v>#DIV/0!</v>
      </c>
      <c r="AE394" s="3">
        <f t="shared" si="153"/>
        <v>-2103.3234290780838</v>
      </c>
      <c r="AF394" s="5"/>
      <c r="AG394" s="3" t="e">
        <f t="shared" si="154"/>
        <v>#NUM!</v>
      </c>
      <c r="AH394" s="3" t="e">
        <f t="shared" si="155"/>
        <v>#DIV/0!</v>
      </c>
      <c r="AI394" s="3" t="e">
        <f t="shared" si="156"/>
        <v>#NUM!</v>
      </c>
      <c r="AJ394" s="5"/>
      <c r="AK394" s="3">
        <v>228</v>
      </c>
      <c r="AL394" s="3" t="e">
        <f t="shared" si="157"/>
        <v>#NUM!</v>
      </c>
      <c r="AM394" s="3">
        <f t="shared" si="158"/>
        <v>12989290.281959701</v>
      </c>
      <c r="AN394" s="5"/>
      <c r="AO394" s="3">
        <f t="shared" si="159"/>
        <v>12989290.281959701</v>
      </c>
      <c r="AP394" s="3">
        <f t="shared" si="161"/>
        <v>4390380115.3023787</v>
      </c>
      <c r="AQ394" s="3">
        <f t="shared" si="162"/>
        <v>4.5695998202526899E-4</v>
      </c>
      <c r="AR394" s="14">
        <f>'FAE(a_mean)'!AQ394</f>
        <v>2.6206416820732936E-4</v>
      </c>
      <c r="AS394" s="5"/>
      <c r="AT394" s="3">
        <f t="shared" si="160"/>
        <v>2.7515989979443398E-4</v>
      </c>
      <c r="AU394" s="5"/>
      <c r="AX394" s="23"/>
    </row>
    <row r="395" spans="1:50">
      <c r="A395" s="7" t="s">
        <v>452</v>
      </c>
      <c r="B395" s="8" t="s">
        <v>223</v>
      </c>
      <c r="C395" s="8" t="s">
        <v>219</v>
      </c>
      <c r="D395" s="8">
        <v>1</v>
      </c>
      <c r="F395" s="8">
        <v>12000</v>
      </c>
      <c r="G395" s="8">
        <v>1670000.0000000002</v>
      </c>
      <c r="H395" s="8">
        <v>4810000.0000000009</v>
      </c>
      <c r="J395" s="1">
        <v>55.199999999999996</v>
      </c>
      <c r="K395" s="1">
        <v>239</v>
      </c>
      <c r="L395" s="19">
        <v>157</v>
      </c>
      <c r="N395" s="7">
        <f t="shared" si="140"/>
        <v>7.1856287425149691E-3</v>
      </c>
      <c r="P395" s="7">
        <f t="shared" si="141"/>
        <v>0.35159235668789807</v>
      </c>
      <c r="Q395" s="7">
        <f t="shared" si="142"/>
        <v>0.247247918571911</v>
      </c>
      <c r="S395" s="12">
        <f t="shared" si="143"/>
        <v>1237.6781220325267</v>
      </c>
      <c r="T395" s="12">
        <f t="shared" si="144"/>
        <v>729.27850219100924</v>
      </c>
      <c r="U395" s="7">
        <f t="shared" si="145"/>
        <v>1175.8585777851335</v>
      </c>
      <c r="V395" s="7">
        <f t="shared" si="146"/>
        <v>791.09804643840255</v>
      </c>
      <c r="W395" s="7">
        <f t="shared" si="147"/>
        <v>412.55937401084225</v>
      </c>
      <c r="X395" s="7">
        <f t="shared" si="148"/>
        <v>61.819544247393267</v>
      </c>
      <c r="Z395" s="7">
        <f t="shared" si="149"/>
        <v>0</v>
      </c>
      <c r="AA395" s="7">
        <f t="shared" si="150"/>
        <v>444567.80935713451</v>
      </c>
      <c r="AC395" s="7">
        <f t="shared" si="151"/>
        <v>5.8204785420852272E-2</v>
      </c>
      <c r="AD395" s="7">
        <f t="shared" si="152"/>
        <v>0.74087518390385576</v>
      </c>
      <c r="AE395" s="7">
        <f t="shared" si="153"/>
        <v>871.16444006148708</v>
      </c>
      <c r="AG395" s="7">
        <f t="shared" si="154"/>
        <v>946613.82089890202</v>
      </c>
      <c r="AH395" s="7">
        <f t="shared" si="155"/>
        <v>1018211.5768726609</v>
      </c>
      <c r="AI395" s="7">
        <f t="shared" si="156"/>
        <v>651643.19961273414</v>
      </c>
      <c r="AK395" s="7">
        <v>229</v>
      </c>
      <c r="AL395" s="7">
        <f t="shared" si="157"/>
        <v>580045.44363897527</v>
      </c>
      <c r="AM395" s="7">
        <f t="shared" si="158"/>
        <v>-2376374.846238771</v>
      </c>
      <c r="AO395" s="7">
        <f t="shared" si="159"/>
        <v>580045.44363897527</v>
      </c>
      <c r="AP395" s="7">
        <f t="shared" si="161"/>
        <v>138630861.02971509</v>
      </c>
      <c r="AQ395" s="7">
        <f t="shared" si="162"/>
        <v>1.7258314269139273E-5</v>
      </c>
      <c r="AR395" s="15">
        <f>'FAE(a_mean)'!AQ395</f>
        <v>1.7460486183088638E-4</v>
      </c>
      <c r="AT395" s="7">
        <f t="shared" si="160"/>
        <v>1.9046760114765977E-4</v>
      </c>
      <c r="AX395" s="21"/>
    </row>
    <row r="396" spans="1:50">
      <c r="A396" s="7" t="s">
        <v>453</v>
      </c>
      <c r="B396" s="8" t="s">
        <v>223</v>
      </c>
      <c r="C396" s="8" t="s">
        <v>219</v>
      </c>
      <c r="D396" s="8">
        <v>2</v>
      </c>
      <c r="F396" s="8">
        <v>48400</v>
      </c>
      <c r="G396" s="8">
        <v>1670000.0000000002</v>
      </c>
      <c r="H396" s="8">
        <v>4810000.0000000009</v>
      </c>
      <c r="J396" s="1">
        <v>64.599999999999994</v>
      </c>
      <c r="K396" s="1">
        <v>239</v>
      </c>
      <c r="L396" s="19">
        <v>157</v>
      </c>
      <c r="N396" s="7">
        <f t="shared" si="140"/>
        <v>2.8982035928143707E-2</v>
      </c>
      <c r="P396" s="7">
        <f t="shared" si="141"/>
        <v>0.41146496815286621</v>
      </c>
      <c r="Q396" s="7">
        <f t="shared" si="142"/>
        <v>0.29854295225953292</v>
      </c>
      <c r="S396" s="12">
        <f t="shared" si="143"/>
        <v>1237.6781220325267</v>
      </c>
      <c r="T396" s="12">
        <f t="shared" si="144"/>
        <v>729.27850219100924</v>
      </c>
      <c r="U396" s="7">
        <f t="shared" si="145"/>
        <v>1113.5249394762448</v>
      </c>
      <c r="V396" s="7">
        <f t="shared" si="146"/>
        <v>853.43168474729134</v>
      </c>
      <c r="W396" s="7">
        <f t="shared" si="147"/>
        <v>412.55937401084225</v>
      </c>
      <c r="X396" s="7">
        <f t="shared" si="148"/>
        <v>124.15318255628206</v>
      </c>
      <c r="Z396" s="7">
        <f t="shared" si="149"/>
        <v>0</v>
      </c>
      <c r="AA396" s="7">
        <f t="shared" si="150"/>
        <v>444567.80935713451</v>
      </c>
      <c r="AC396" s="7">
        <f t="shared" si="151"/>
        <v>-0.12015976118369835</v>
      </c>
      <c r="AD396" s="7">
        <f t="shared" si="152"/>
        <v>0.64890383230726312</v>
      </c>
      <c r="AE396" s="7">
        <f t="shared" si="153"/>
        <v>722.57060059584853</v>
      </c>
      <c r="AG396" s="7">
        <f t="shared" si="154"/>
        <v>1231812.4776868902</v>
      </c>
      <c r="AH396" s="7">
        <f t="shared" si="155"/>
        <v>1072116.4918707635</v>
      </c>
      <c r="AI396" s="7">
        <f t="shared" si="156"/>
        <v>699080.37676810788</v>
      </c>
      <c r="AK396" s="7">
        <v>230</v>
      </c>
      <c r="AL396" s="7">
        <f t="shared" si="157"/>
        <v>858776.36258423456</v>
      </c>
      <c r="AM396" s="7">
        <f t="shared" si="158"/>
        <v>-1606399.3519576197</v>
      </c>
      <c r="AO396" s="7">
        <f t="shared" si="159"/>
        <v>858776.36258423456</v>
      </c>
      <c r="AP396" s="7">
        <f t="shared" si="161"/>
        <v>205247550.65763205</v>
      </c>
      <c r="AQ396" s="7">
        <f t="shared" si="162"/>
        <v>2.5551502067503077E-5</v>
      </c>
      <c r="AR396" s="15">
        <f>'FAE(a_mean)'!AQ396</f>
        <v>1.7460486183088638E-4</v>
      </c>
      <c r="AT396" s="7">
        <f t="shared" si="160"/>
        <v>1.9046760114765977E-4</v>
      </c>
      <c r="AX396" s="21"/>
    </row>
    <row r="397" spans="1:50">
      <c r="A397" s="7" t="s">
        <v>454</v>
      </c>
      <c r="B397" s="8" t="s">
        <v>223</v>
      </c>
      <c r="C397" s="8" t="s">
        <v>219</v>
      </c>
      <c r="D397" s="8">
        <v>3</v>
      </c>
      <c r="F397" s="8">
        <v>106000</v>
      </c>
      <c r="G397" s="8">
        <v>1670000.0000000002</v>
      </c>
      <c r="H397" s="8">
        <v>4810000.0000000009</v>
      </c>
      <c r="J397" s="1">
        <v>74</v>
      </c>
      <c r="K397" s="1">
        <v>239</v>
      </c>
      <c r="L397" s="19">
        <v>157</v>
      </c>
      <c r="N397" s="7">
        <f t="shared" si="140"/>
        <v>6.3473053892215567E-2</v>
      </c>
      <c r="P397" s="7">
        <f t="shared" si="141"/>
        <v>0.4713375796178344</v>
      </c>
      <c r="Q397" s="7">
        <f t="shared" si="142"/>
        <v>0.35059717675644636</v>
      </c>
      <c r="S397" s="12">
        <f t="shared" si="143"/>
        <v>1237.6781220325267</v>
      </c>
      <c r="T397" s="12">
        <f t="shared" si="144"/>
        <v>729.27850219100924</v>
      </c>
      <c r="U397" s="7">
        <f t="shared" si="145"/>
        <v>1053.9447233717513</v>
      </c>
      <c r="V397" s="7">
        <f t="shared" si="146"/>
        <v>913.01190085178484</v>
      </c>
      <c r="W397" s="7">
        <f t="shared" si="147"/>
        <v>412.55937401084225</v>
      </c>
      <c r="X397" s="7">
        <f t="shared" si="148"/>
        <v>183.73339866077558</v>
      </c>
      <c r="Z397" s="7">
        <f t="shared" si="149"/>
        <v>0</v>
      </c>
      <c r="AA397" s="7">
        <f t="shared" si="150"/>
        <v>444567.80935713451</v>
      </c>
      <c r="AC397" s="7">
        <f t="shared" si="151"/>
        <v>-0.26788068168891488</v>
      </c>
      <c r="AD397" s="7">
        <f t="shared" si="152"/>
        <v>0.55082632395954034</v>
      </c>
      <c r="AE397" s="7">
        <f t="shared" si="153"/>
        <v>580.54049763141632</v>
      </c>
      <c r="AG397" s="7">
        <f t="shared" si="154"/>
        <v>1535464.9323140448</v>
      </c>
      <c r="AH397" s="7">
        <f t="shared" si="155"/>
        <v>1096850.4508150129</v>
      </c>
      <c r="AI397" s="7">
        <f t="shared" si="156"/>
        <v>725810.1199155408</v>
      </c>
      <c r="AK397" s="7">
        <v>231</v>
      </c>
      <c r="AL397" s="7">
        <f t="shared" si="157"/>
        <v>1164424.6014145727</v>
      </c>
      <c r="AM397" s="7">
        <f t="shared" si="158"/>
        <v>-870435.47131416725</v>
      </c>
      <c r="AO397" s="7">
        <f t="shared" si="159"/>
        <v>1164424.6014145727</v>
      </c>
      <c r="AP397" s="7">
        <f t="shared" si="161"/>
        <v>278297479.73808289</v>
      </c>
      <c r="AQ397" s="7">
        <f t="shared" si="162"/>
        <v>3.4645571195000781E-5</v>
      </c>
      <c r="AR397" s="15">
        <f>'FAE(a_mean)'!AQ397</f>
        <v>1.7460486183088638E-4</v>
      </c>
      <c r="AT397" s="7">
        <f t="shared" si="160"/>
        <v>1.9046760114765977E-4</v>
      </c>
      <c r="AX397" s="21"/>
    </row>
    <row r="398" spans="1:50">
      <c r="A398" s="7" t="s">
        <v>455</v>
      </c>
      <c r="B398" s="8" t="s">
        <v>223</v>
      </c>
      <c r="C398" s="8" t="s">
        <v>219</v>
      </c>
      <c r="D398" s="8">
        <v>4</v>
      </c>
      <c r="F398" s="8">
        <v>190000</v>
      </c>
      <c r="G398" s="8">
        <v>1670000.0000000002</v>
      </c>
      <c r="H398" s="8">
        <v>4810000.0000000009</v>
      </c>
      <c r="J398" s="1">
        <v>83.9</v>
      </c>
      <c r="K398" s="1">
        <v>239</v>
      </c>
      <c r="L398" s="19">
        <v>157</v>
      </c>
      <c r="N398" s="7">
        <f t="shared" si="140"/>
        <v>0.11377245508982034</v>
      </c>
      <c r="P398" s="7">
        <f t="shared" si="141"/>
        <v>0.53439490445859872</v>
      </c>
      <c r="Q398" s="7">
        <f t="shared" si="142"/>
        <v>0.4073506535054271</v>
      </c>
      <c r="S398" s="12">
        <f t="shared" si="143"/>
        <v>1237.6781220325267</v>
      </c>
      <c r="T398" s="12">
        <f t="shared" si="144"/>
        <v>729.27850219100924</v>
      </c>
      <c r="U398" s="7">
        <f t="shared" si="145"/>
        <v>991.691223722622</v>
      </c>
      <c r="V398" s="7">
        <f t="shared" si="146"/>
        <v>975.26540050091398</v>
      </c>
      <c r="W398" s="7">
        <f t="shared" si="147"/>
        <v>412.55937401084225</v>
      </c>
      <c r="X398" s="7">
        <f t="shared" si="148"/>
        <v>245.98689830990469</v>
      </c>
      <c r="Z398" s="7">
        <f t="shared" si="149"/>
        <v>0</v>
      </c>
      <c r="AA398" s="7">
        <f t="shared" si="150"/>
        <v>444567.80935713451</v>
      </c>
      <c r="AC398" s="7">
        <f t="shared" si="151"/>
        <v>-0.40294780412854403</v>
      </c>
      <c r="AD398" s="7">
        <f t="shared" si="152"/>
        <v>0.43575831479594285</v>
      </c>
      <c r="AE398" s="7">
        <f t="shared" si="153"/>
        <v>432.13769644729609</v>
      </c>
      <c r="AG398" s="7">
        <f t="shared" si="154"/>
        <v>1888523.8405314386</v>
      </c>
      <c r="AH398" s="7">
        <f t="shared" si="155"/>
        <v>1101382.7654115406</v>
      </c>
      <c r="AI398" s="7">
        <f t="shared" si="156"/>
        <v>736488.85448836198</v>
      </c>
      <c r="AK398" s="7">
        <v>232</v>
      </c>
      <c r="AL398" s="7">
        <f t="shared" si="157"/>
        <v>1523629.9296082598</v>
      </c>
      <c r="AM398" s="7">
        <f t="shared" si="158"/>
        <v>-101449.888833987</v>
      </c>
      <c r="AO398" s="7">
        <f t="shared" si="159"/>
        <v>1523629.9296082598</v>
      </c>
      <c r="AP398" s="7">
        <f t="shared" si="161"/>
        <v>364147553.17637408</v>
      </c>
      <c r="AQ398" s="7">
        <f t="shared" si="162"/>
        <v>4.5333144917197696E-5</v>
      </c>
      <c r="AR398" s="15">
        <f>'FAE(a_mean)'!AQ398</f>
        <v>1.7460486183088638E-4</v>
      </c>
      <c r="AT398" s="7">
        <f t="shared" si="160"/>
        <v>1.9046760114765977E-4</v>
      </c>
      <c r="AX398" s="21"/>
    </row>
    <row r="399" spans="1:50">
      <c r="A399" s="7" t="s">
        <v>456</v>
      </c>
      <c r="B399" s="8" t="s">
        <v>223</v>
      </c>
      <c r="C399" s="8" t="s">
        <v>219</v>
      </c>
      <c r="D399" s="8">
        <v>5</v>
      </c>
      <c r="F399" s="8">
        <v>297000</v>
      </c>
      <c r="G399" s="8">
        <v>1670000.0000000002</v>
      </c>
      <c r="H399" s="8">
        <v>4810000.0000000009</v>
      </c>
      <c r="J399" s="1">
        <v>91.8</v>
      </c>
      <c r="K399" s="1">
        <v>239</v>
      </c>
      <c r="L399" s="19">
        <v>157</v>
      </c>
      <c r="N399" s="7">
        <f t="shared" si="140"/>
        <v>0.17784431137724549</v>
      </c>
      <c r="P399" s="7">
        <f t="shared" si="141"/>
        <v>0.58471337579617833</v>
      </c>
      <c r="Q399" s="7">
        <f t="shared" si="142"/>
        <v>0.46268717400540271</v>
      </c>
      <c r="S399" s="12">
        <f t="shared" si="143"/>
        <v>1237.6781220325267</v>
      </c>
      <c r="T399" s="12">
        <f t="shared" si="144"/>
        <v>729.27850219100924</v>
      </c>
      <c r="U399" s="7">
        <f t="shared" si="145"/>
        <v>930.12977256346107</v>
      </c>
      <c r="V399" s="7">
        <f t="shared" si="146"/>
        <v>1036.8268516600749</v>
      </c>
      <c r="W399" s="7">
        <f t="shared" si="147"/>
        <v>412.55937401084225</v>
      </c>
      <c r="X399" s="7">
        <f t="shared" si="148"/>
        <v>307.54834946906561</v>
      </c>
      <c r="Z399" s="7">
        <f t="shared" si="149"/>
        <v>0</v>
      </c>
      <c r="AA399" s="7">
        <f t="shared" si="150"/>
        <v>444567.80935713451</v>
      </c>
      <c r="AC399" s="7">
        <f t="shared" si="151"/>
        <v>-0.52056340397512624</v>
      </c>
      <c r="AD399" s="7">
        <f t="shared" si="152"/>
        <v>0.30682238243183563</v>
      </c>
      <c r="AE399" s="7">
        <f t="shared" si="153"/>
        <v>285.38463278870256</v>
      </c>
      <c r="AG399" s="7">
        <f t="shared" si="154"/>
        <v>2277201.0449163276</v>
      </c>
      <c r="AH399" s="7">
        <f t="shared" si="155"/>
        <v>1089164.3511368416</v>
      </c>
      <c r="AI399" s="7">
        <f t="shared" si="156"/>
        <v>730450.0929381696</v>
      </c>
      <c r="AK399" s="7">
        <v>233</v>
      </c>
      <c r="AL399" s="7">
        <f t="shared" si="157"/>
        <v>1918486.7867176556</v>
      </c>
      <c r="AM399" s="7">
        <f t="shared" si="158"/>
        <v>658987.17325517593</v>
      </c>
      <c r="AO399" s="7">
        <f t="shared" si="159"/>
        <v>1918486.7867176556</v>
      </c>
      <c r="AP399" s="7">
        <f t="shared" si="161"/>
        <v>458518342.02551967</v>
      </c>
      <c r="AQ399" s="7">
        <f t="shared" si="162"/>
        <v>5.7081472235427626E-5</v>
      </c>
      <c r="AR399" s="15">
        <f>'FAE(a_mean)'!AQ399</f>
        <v>1.7460486183088638E-4</v>
      </c>
      <c r="AT399" s="7">
        <f t="shared" si="160"/>
        <v>1.9046760114765977E-4</v>
      </c>
      <c r="AX399" s="21"/>
    </row>
    <row r="400" spans="1:50">
      <c r="A400" s="7" t="s">
        <v>457</v>
      </c>
      <c r="B400" s="8" t="s">
        <v>223</v>
      </c>
      <c r="C400" s="8" t="s">
        <v>219</v>
      </c>
      <c r="D400" s="8">
        <v>6</v>
      </c>
      <c r="F400" s="8">
        <v>426999.99999999994</v>
      </c>
      <c r="G400" s="8">
        <v>1670000.0000000002</v>
      </c>
      <c r="H400" s="8">
        <v>4810000.0000000009</v>
      </c>
      <c r="J400" s="1">
        <v>102</v>
      </c>
      <c r="K400" s="1">
        <v>239</v>
      </c>
      <c r="L400" s="19">
        <v>157</v>
      </c>
      <c r="N400" s="7">
        <f t="shared" si="140"/>
        <v>0.25568862275449095</v>
      </c>
      <c r="P400" s="7">
        <f t="shared" si="141"/>
        <v>0.64968152866242035</v>
      </c>
      <c r="Q400" s="7">
        <f t="shared" si="142"/>
        <v>0.52522057217337959</v>
      </c>
      <c r="S400" s="12">
        <f t="shared" si="143"/>
        <v>1237.6781220325267</v>
      </c>
      <c r="T400" s="12">
        <f t="shared" si="144"/>
        <v>729.27850219100924</v>
      </c>
      <c r="U400" s="7">
        <f t="shared" si="145"/>
        <v>868.91361567854369</v>
      </c>
      <c r="V400" s="7">
        <f t="shared" si="146"/>
        <v>1098.0430085449923</v>
      </c>
      <c r="W400" s="7">
        <f t="shared" si="147"/>
        <v>412.55937401084225</v>
      </c>
      <c r="X400" s="7">
        <f t="shared" si="148"/>
        <v>368.76450635398299</v>
      </c>
      <c r="Z400" s="7">
        <f t="shared" si="149"/>
        <v>0</v>
      </c>
      <c r="AA400" s="7">
        <f t="shared" si="150"/>
        <v>444567.80935713451</v>
      </c>
      <c r="AC400" s="7">
        <f t="shared" si="151"/>
        <v>-0.62444188882522755</v>
      </c>
      <c r="AD400" s="7">
        <f t="shared" si="152"/>
        <v>0.16049316668333294</v>
      </c>
      <c r="AE400" s="7">
        <f t="shared" si="153"/>
        <v>139.454697754514</v>
      </c>
      <c r="AG400" s="7">
        <f t="shared" si="154"/>
        <v>2707049.9631568464</v>
      </c>
      <c r="AH400" s="7">
        <f t="shared" si="155"/>
        <v>1064267.8926980742</v>
      </c>
      <c r="AI400" s="7">
        <f t="shared" si="156"/>
        <v>707662.96738509589</v>
      </c>
      <c r="AK400" s="7">
        <v>234</v>
      </c>
      <c r="AL400" s="7">
        <f t="shared" si="157"/>
        <v>2350445.0378438681</v>
      </c>
      <c r="AM400" s="7">
        <f t="shared" si="158"/>
        <v>1415158.992103351</v>
      </c>
      <c r="AO400" s="7">
        <f t="shared" si="159"/>
        <v>2350445.0378438681</v>
      </c>
      <c r="AP400" s="7">
        <f t="shared" si="161"/>
        <v>561756364.04468453</v>
      </c>
      <c r="AQ400" s="7">
        <f t="shared" si="162"/>
        <v>6.9933691541410029E-5</v>
      </c>
      <c r="AR400" s="15">
        <f>'FAE(a_mean)'!AQ400</f>
        <v>1.7460486183088638E-4</v>
      </c>
      <c r="AT400" s="7">
        <f t="shared" si="160"/>
        <v>1.9046760114765977E-4</v>
      </c>
      <c r="AX400" s="21"/>
    </row>
    <row r="401" spans="1:50">
      <c r="A401" s="7" t="s">
        <v>458</v>
      </c>
      <c r="B401" s="8" t="s">
        <v>223</v>
      </c>
      <c r="C401" s="8" t="s">
        <v>219</v>
      </c>
      <c r="D401" s="8">
        <v>7</v>
      </c>
      <c r="F401" s="8">
        <v>579000</v>
      </c>
      <c r="G401" s="8">
        <v>1670000.0000000002</v>
      </c>
      <c r="H401" s="8">
        <v>4810000.0000000009</v>
      </c>
      <c r="J401" s="1">
        <v>110.00000000000001</v>
      </c>
      <c r="K401" s="1">
        <v>239</v>
      </c>
      <c r="L401" s="19">
        <v>157</v>
      </c>
      <c r="N401" s="7">
        <f t="shared" si="140"/>
        <v>0.34670658682634725</v>
      </c>
      <c r="P401" s="7">
        <f t="shared" si="141"/>
        <v>0.7006369426751593</v>
      </c>
      <c r="Q401" s="7">
        <f t="shared" si="142"/>
        <v>0.58768067798438473</v>
      </c>
      <c r="S401" s="12">
        <f t="shared" si="143"/>
        <v>1237.6781220325267</v>
      </c>
      <c r="T401" s="12">
        <f t="shared" si="144"/>
        <v>729.27850219100924</v>
      </c>
      <c r="U401" s="7">
        <f t="shared" si="145"/>
        <v>808.26584407741439</v>
      </c>
      <c r="V401" s="7">
        <f t="shared" si="146"/>
        <v>1158.6907801461216</v>
      </c>
      <c r="W401" s="7">
        <f t="shared" si="147"/>
        <v>412.55937401084225</v>
      </c>
      <c r="X401" s="7">
        <f t="shared" si="148"/>
        <v>429.41227795511242</v>
      </c>
      <c r="Z401" s="7">
        <f t="shared" si="149"/>
        <v>0</v>
      </c>
      <c r="AA401" s="7">
        <f t="shared" si="150"/>
        <v>444567.80935713451</v>
      </c>
      <c r="AC401" s="7">
        <f t="shared" si="151"/>
        <v>-0.71653201710989689</v>
      </c>
      <c r="AD401" s="7">
        <f t="shared" si="152"/>
        <v>-6.3349130989205794E-3</v>
      </c>
      <c r="AE401" s="7">
        <f t="shared" si="153"/>
        <v>-5.1202938830561102</v>
      </c>
      <c r="AG401" s="7">
        <f t="shared" si="154"/>
        <v>3181359.5306535363</v>
      </c>
      <c r="AH401" s="7">
        <f t="shared" si="155"/>
        <v>1030329.8908791646</v>
      </c>
      <c r="AI401" s="7">
        <f t="shared" si="156"/>
        <v>666901.91916926659</v>
      </c>
      <c r="AK401" s="7">
        <v>235</v>
      </c>
      <c r="AL401" s="7">
        <f t="shared" si="157"/>
        <v>2817931.5589436386</v>
      </c>
      <c r="AM401" s="7">
        <f t="shared" si="158"/>
        <v>2164309.8387814416</v>
      </c>
      <c r="AO401" s="7">
        <f t="shared" si="159"/>
        <v>2817931.5589436386</v>
      </c>
      <c r="AP401" s="7">
        <f t="shared" si="161"/>
        <v>673485642.58752966</v>
      </c>
      <c r="AQ401" s="7">
        <f t="shared" si="162"/>
        <v>8.3842997072905673E-5</v>
      </c>
      <c r="AR401" s="15">
        <f>'FAE(a_mean)'!AQ401</f>
        <v>1.7460486183088638E-4</v>
      </c>
      <c r="AT401" s="7">
        <f t="shared" si="160"/>
        <v>1.9046760114765977E-4</v>
      </c>
      <c r="AX401" s="21"/>
    </row>
    <row r="402" spans="1:50">
      <c r="A402" s="7" t="s">
        <v>459</v>
      </c>
      <c r="B402" s="8" t="s">
        <v>223</v>
      </c>
      <c r="C402" s="8" t="s">
        <v>219</v>
      </c>
      <c r="D402" s="8">
        <v>8</v>
      </c>
      <c r="F402" s="8">
        <v>763000</v>
      </c>
      <c r="G402" s="8">
        <v>1670000.0000000002</v>
      </c>
      <c r="H402" s="8">
        <v>4810000.0000000009</v>
      </c>
      <c r="J402" s="1">
        <v>119</v>
      </c>
      <c r="K402" s="1">
        <v>239</v>
      </c>
      <c r="L402" s="19">
        <v>157</v>
      </c>
      <c r="N402" s="7">
        <f t="shared" si="140"/>
        <v>0.4568862275449101</v>
      </c>
      <c r="P402" s="7">
        <f t="shared" si="141"/>
        <v>0.7579617834394905</v>
      </c>
      <c r="Q402" s="7">
        <f t="shared" si="142"/>
        <v>0.65904546175570222</v>
      </c>
      <c r="S402" s="12">
        <f t="shared" si="143"/>
        <v>1237.6781220325267</v>
      </c>
      <c r="T402" s="12">
        <f t="shared" si="144"/>
        <v>729.27850219100924</v>
      </c>
      <c r="U402" s="7">
        <f t="shared" si="145"/>
        <v>744.73428083634303</v>
      </c>
      <c r="V402" s="7">
        <f t="shared" si="146"/>
        <v>1222.222343387193</v>
      </c>
      <c r="W402" s="7">
        <f t="shared" si="147"/>
        <v>412.55937401084225</v>
      </c>
      <c r="X402" s="7">
        <f t="shared" si="148"/>
        <v>492.94384119618371</v>
      </c>
      <c r="Z402" s="7">
        <f t="shared" si="149"/>
        <v>0</v>
      </c>
      <c r="AA402" s="7">
        <f t="shared" si="150"/>
        <v>444567.80935713451</v>
      </c>
      <c r="AC402" s="7">
        <f t="shared" si="151"/>
        <v>-0.8031996437528196</v>
      </c>
      <c r="AD402" s="7">
        <f t="shared" si="152"/>
        <v>-0.21023579389660427</v>
      </c>
      <c r="AE402" s="7">
        <f t="shared" si="153"/>
        <v>-156.56980277364522</v>
      </c>
      <c r="AG402" s="7">
        <f t="shared" si="154"/>
        <v>3739712.4943584264</v>
      </c>
      <c r="AH402" s="7">
        <f t="shared" si="155"/>
        <v>988688.8342728304</v>
      </c>
      <c r="AI402" s="7">
        <f t="shared" si="156"/>
        <v>600760.7080074565</v>
      </c>
      <c r="AK402" s="7">
        <v>236</v>
      </c>
      <c r="AL402" s="7">
        <f t="shared" si="157"/>
        <v>3351784.3680930529</v>
      </c>
      <c r="AM402" s="7">
        <f t="shared" si="158"/>
        <v>2949082.6859332575</v>
      </c>
      <c r="AO402" s="7">
        <f t="shared" si="159"/>
        <v>3351784.3680930529</v>
      </c>
      <c r="AP402" s="7">
        <f t="shared" si="161"/>
        <v>801076463.97423959</v>
      </c>
      <c r="AQ402" s="7">
        <f t="shared" si="162"/>
        <v>9.9726924194136382E-5</v>
      </c>
      <c r="AR402" s="15">
        <f>'FAE(a_mean)'!AQ402</f>
        <v>1.7460486183088638E-4</v>
      </c>
      <c r="AT402" s="7">
        <f t="shared" si="160"/>
        <v>1.9046760114765977E-4</v>
      </c>
      <c r="AX402" s="21"/>
    </row>
    <row r="403" spans="1:50">
      <c r="A403" s="7" t="s">
        <v>460</v>
      </c>
      <c r="B403" s="8" t="s">
        <v>223</v>
      </c>
      <c r="C403" s="8" t="s">
        <v>219</v>
      </c>
      <c r="D403" s="8">
        <v>9</v>
      </c>
      <c r="F403" s="8">
        <v>967000</v>
      </c>
      <c r="G403" s="8">
        <v>1670000.0000000002</v>
      </c>
      <c r="H403" s="8">
        <v>4810000.0000000009</v>
      </c>
      <c r="J403" s="1">
        <v>131</v>
      </c>
      <c r="K403" s="1">
        <v>239</v>
      </c>
      <c r="L403" s="19">
        <v>157</v>
      </c>
      <c r="N403" s="7">
        <f t="shared" si="140"/>
        <v>0.57904191616766454</v>
      </c>
      <c r="P403" s="7">
        <f t="shared" si="141"/>
        <v>0.83439490445859876</v>
      </c>
      <c r="Q403" s="7">
        <f t="shared" si="142"/>
        <v>0.73766025872988883</v>
      </c>
      <c r="S403" s="12">
        <f t="shared" si="143"/>
        <v>1237.6781220325267</v>
      </c>
      <c r="T403" s="12">
        <f t="shared" si="144"/>
        <v>729.27850219100924</v>
      </c>
      <c r="U403" s="7">
        <f t="shared" si="145"/>
        <v>682.73507681122624</v>
      </c>
      <c r="V403" s="7">
        <f t="shared" si="146"/>
        <v>1284.2215474123097</v>
      </c>
      <c r="W403" s="7">
        <f t="shared" si="147"/>
        <v>412.55937401084225</v>
      </c>
      <c r="X403" s="7">
        <f t="shared" si="148"/>
        <v>554.94304522130051</v>
      </c>
      <c r="Z403" s="7">
        <f t="shared" si="149"/>
        <v>0</v>
      </c>
      <c r="AA403" s="7">
        <f t="shared" si="150"/>
        <v>444567.80935713451</v>
      </c>
      <c r="AC403" s="7">
        <f t="shared" si="151"/>
        <v>-0.87950957719496903</v>
      </c>
      <c r="AD403" s="7">
        <f t="shared" si="152"/>
        <v>-0.44580454777445261</v>
      </c>
      <c r="AE403" s="7">
        <f t="shared" si="153"/>
        <v>-304.36640216758485</v>
      </c>
      <c r="AG403" s="7">
        <f t="shared" si="154"/>
        <v>4363234.1214437513</v>
      </c>
      <c r="AH403" s="7">
        <f t="shared" si="155"/>
        <v>947575.59409090842</v>
      </c>
      <c r="AI403" s="7">
        <f t="shared" si="156"/>
        <v>504260.49205954879</v>
      </c>
      <c r="AK403" s="7">
        <v>237</v>
      </c>
      <c r="AL403" s="7">
        <f t="shared" si="157"/>
        <v>3919919.0194123918</v>
      </c>
      <c r="AM403" s="7">
        <f t="shared" si="158"/>
        <v>3714927.0848710584</v>
      </c>
      <c r="AO403" s="7">
        <f t="shared" si="159"/>
        <v>3919919.0194123918</v>
      </c>
      <c r="AP403" s="7">
        <f t="shared" si="161"/>
        <v>936860645.63956165</v>
      </c>
      <c r="AQ403" s="7">
        <f t="shared" si="162"/>
        <v>1.1663085209699869E-4</v>
      </c>
      <c r="AR403" s="15">
        <f>'FAE(a_mean)'!AQ403</f>
        <v>1.7460486183088638E-4</v>
      </c>
      <c r="AT403" s="7">
        <f t="shared" si="160"/>
        <v>1.9046760114765977E-4</v>
      </c>
      <c r="AX403" s="21"/>
    </row>
    <row r="404" spans="1:50">
      <c r="A404" s="7" t="s">
        <v>461</v>
      </c>
      <c r="B404" s="8" t="s">
        <v>223</v>
      </c>
      <c r="C404" s="8" t="s">
        <v>219</v>
      </c>
      <c r="D404" s="8">
        <v>10</v>
      </c>
      <c r="F404" s="8">
        <v>1190000</v>
      </c>
      <c r="G404" s="8">
        <v>1670000.0000000002</v>
      </c>
      <c r="H404" s="8">
        <v>4810000.0000000009</v>
      </c>
      <c r="J404" s="1">
        <v>138</v>
      </c>
      <c r="K404" s="1">
        <v>239</v>
      </c>
      <c r="L404" s="19">
        <v>157</v>
      </c>
      <c r="N404" s="7">
        <f t="shared" si="140"/>
        <v>0.71257485029940115</v>
      </c>
      <c r="P404" s="7">
        <f t="shared" si="141"/>
        <v>0.87898089171974525</v>
      </c>
      <c r="Q404" s="7">
        <f t="shared" si="142"/>
        <v>0.81696831306209095</v>
      </c>
      <c r="S404" s="12">
        <f t="shared" si="143"/>
        <v>1237.6781220325267</v>
      </c>
      <c r="T404" s="12">
        <f t="shared" si="144"/>
        <v>729.27850219100924</v>
      </c>
      <c r="U404" s="7">
        <f t="shared" si="145"/>
        <v>622.06388265875694</v>
      </c>
      <c r="V404" s="7">
        <f t="shared" si="146"/>
        <v>1344.892741564779</v>
      </c>
      <c r="W404" s="7">
        <f t="shared" si="147"/>
        <v>412.55937401084225</v>
      </c>
      <c r="X404" s="7">
        <f t="shared" si="148"/>
        <v>615.61423937376981</v>
      </c>
      <c r="Z404" s="7">
        <f t="shared" si="149"/>
        <v>0</v>
      </c>
      <c r="AA404" s="7">
        <f t="shared" si="150"/>
        <v>444567.80935713451</v>
      </c>
      <c r="AC404" s="7">
        <f t="shared" si="151"/>
        <v>-0.94737367391594662</v>
      </c>
      <c r="AD404" s="7">
        <f t="shared" si="152"/>
        <v>-0.72178636647151972</v>
      </c>
      <c r="AE404" s="7">
        <f t="shared" si="153"/>
        <v>-448.99722957742995</v>
      </c>
      <c r="AG404" s="7">
        <f t="shared" si="154"/>
        <v>5092906.5406927597</v>
      </c>
      <c r="AH404" s="7">
        <f t="shared" si="155"/>
        <v>919880.36338189198</v>
      </c>
      <c r="AI404" s="7">
        <f t="shared" si="156"/>
        <v>355246.88482323091</v>
      </c>
      <c r="AK404" s="7">
        <v>238</v>
      </c>
      <c r="AL404" s="7">
        <f t="shared" si="157"/>
        <v>4528273.0621340983</v>
      </c>
      <c r="AM404" s="7">
        <f t="shared" si="158"/>
        <v>4464367.2583241388</v>
      </c>
      <c r="AO404" s="7">
        <f t="shared" si="159"/>
        <v>4528273.0621340983</v>
      </c>
      <c r="AP404" s="7">
        <f t="shared" si="161"/>
        <v>1082257261.8500495</v>
      </c>
      <c r="AQ404" s="7">
        <f t="shared" si="162"/>
        <v>1.3473144295816464E-4</v>
      </c>
      <c r="AR404" s="15">
        <f>'FAE(a_mean)'!AQ404</f>
        <v>1.7460486183088638E-4</v>
      </c>
      <c r="AT404" s="7">
        <f t="shared" si="160"/>
        <v>1.9046760114765977E-4</v>
      </c>
      <c r="AX404" s="21"/>
    </row>
    <row r="405" spans="1:50">
      <c r="A405" s="7" t="s">
        <v>462</v>
      </c>
      <c r="B405" s="8" t="s">
        <v>223</v>
      </c>
      <c r="C405" s="8" t="s">
        <v>219</v>
      </c>
      <c r="D405" s="8">
        <v>11</v>
      </c>
      <c r="F405" s="8">
        <v>1440000</v>
      </c>
      <c r="G405" s="8">
        <v>1670000.0000000002</v>
      </c>
      <c r="H405" s="8">
        <v>4810000.0000000009</v>
      </c>
      <c r="J405" s="1">
        <v>145</v>
      </c>
      <c r="K405" s="1">
        <v>239</v>
      </c>
      <c r="L405" s="19">
        <v>157</v>
      </c>
      <c r="N405" s="7">
        <f t="shared" si="140"/>
        <v>0.86227544910179632</v>
      </c>
      <c r="P405" s="7">
        <f t="shared" si="141"/>
        <v>0.92356687898089174</v>
      </c>
      <c r="Q405" s="7">
        <f t="shared" si="142"/>
        <v>0.90970725342145564</v>
      </c>
      <c r="S405" s="12">
        <f t="shared" si="143"/>
        <v>1237.6781220325267</v>
      </c>
      <c r="T405" s="12">
        <f t="shared" si="144"/>
        <v>729.27850219100924</v>
      </c>
      <c r="U405" s="7">
        <f t="shared" si="145"/>
        <v>560.47894445280633</v>
      </c>
      <c r="V405" s="7">
        <f t="shared" si="146"/>
        <v>1406.4776797707295</v>
      </c>
      <c r="W405" s="7">
        <f t="shared" si="147"/>
        <v>412.55937401084225</v>
      </c>
      <c r="X405" s="7">
        <f t="shared" si="148"/>
        <v>677.19917757972041</v>
      </c>
      <c r="Z405" s="7">
        <f t="shared" si="149"/>
        <v>0</v>
      </c>
      <c r="AA405" s="7">
        <f t="shared" si="150"/>
        <v>444567.80935713451</v>
      </c>
      <c r="AC405" s="7">
        <f t="shared" si="151"/>
        <v>-1.0102720087309702</v>
      </c>
      <c r="AD405" s="7">
        <f t="shared" si="152"/>
        <v>-1.0630306252400767</v>
      </c>
      <c r="AE405" s="7">
        <f t="shared" si="153"/>
        <v>-595.80628275556489</v>
      </c>
      <c r="AG405" s="7" t="e">
        <f t="shared" si="154"/>
        <v>#NUM!</v>
      </c>
      <c r="AH405" s="7" t="e">
        <f t="shared" si="155"/>
        <v>#NUM!</v>
      </c>
      <c r="AI405" s="7" t="e">
        <f t="shared" si="156"/>
        <v>#NUM!</v>
      </c>
      <c r="AK405" s="7">
        <v>239</v>
      </c>
      <c r="AL405" s="7" t="e">
        <f t="shared" si="157"/>
        <v>#NUM!</v>
      </c>
      <c r="AM405" s="7">
        <f t="shared" si="158"/>
        <v>5225094.4438675344</v>
      </c>
      <c r="AO405" s="7">
        <f t="shared" si="159"/>
        <v>5225094.4438675344</v>
      </c>
      <c r="AP405" s="7">
        <f t="shared" si="161"/>
        <v>1248797572.0843408</v>
      </c>
      <c r="AQ405" s="7">
        <f t="shared" si="162"/>
        <v>1.5546423644407739E-4</v>
      </c>
      <c r="AR405" s="15">
        <f>'FAE(a_mean)'!AQ405</f>
        <v>1.7460486183088638E-4</v>
      </c>
      <c r="AT405" s="7">
        <f t="shared" si="160"/>
        <v>1.9046760114765977E-4</v>
      </c>
      <c r="AX405" s="21"/>
    </row>
    <row r="406" spans="1:50">
      <c r="A406" s="7" t="s">
        <v>463</v>
      </c>
      <c r="B406" s="8" t="s">
        <v>223</v>
      </c>
      <c r="C406" s="8" t="s">
        <v>219</v>
      </c>
      <c r="D406" s="8">
        <v>12</v>
      </c>
      <c r="F406" s="8">
        <v>1730000</v>
      </c>
      <c r="G406" s="8">
        <v>1670000.0000000002</v>
      </c>
      <c r="H406" s="8">
        <v>4810000.0000000009</v>
      </c>
      <c r="J406" s="1">
        <v>157</v>
      </c>
      <c r="K406" s="1">
        <v>239</v>
      </c>
      <c r="L406" s="19">
        <v>157</v>
      </c>
      <c r="N406" s="7">
        <f t="shared" si="140"/>
        <v>1.0359281437125747</v>
      </c>
      <c r="P406" s="7">
        <f t="shared" si="141"/>
        <v>1</v>
      </c>
      <c r="Q406" s="7">
        <f t="shared" si="142"/>
        <v>1.0208563975575509</v>
      </c>
      <c r="S406" s="12">
        <f t="shared" si="143"/>
        <v>1237.6781220325267</v>
      </c>
      <c r="T406" s="12">
        <f t="shared" si="144"/>
        <v>729.27850219100924</v>
      </c>
      <c r="U406" s="7">
        <f t="shared" si="145"/>
        <v>495.41441282080802</v>
      </c>
      <c r="V406" s="7">
        <f t="shared" si="146"/>
        <v>1471.5422114027278</v>
      </c>
      <c r="W406" s="7">
        <f t="shared" si="147"/>
        <v>412.55937401084225</v>
      </c>
      <c r="X406" s="7">
        <f t="shared" si="148"/>
        <v>742.26370921171872</v>
      </c>
      <c r="Z406" s="7">
        <f t="shared" si="149"/>
        <v>0</v>
      </c>
      <c r="AA406" s="7">
        <f t="shared" si="150"/>
        <v>444567.80935713451</v>
      </c>
      <c r="AC406" s="7">
        <f t="shared" si="151"/>
        <v>-1.0710048880228324</v>
      </c>
      <c r="AD406" s="7">
        <f t="shared" si="152"/>
        <v>-1.5157212505122868</v>
      </c>
      <c r="AE406" s="7">
        <f t="shared" si="153"/>
        <v>-750.91015332256541</v>
      </c>
      <c r="AG406" s="7" t="e">
        <f t="shared" si="154"/>
        <v>#NUM!</v>
      </c>
      <c r="AH406" s="7" t="e">
        <f t="shared" si="155"/>
        <v>#NUM!</v>
      </c>
      <c r="AI406" s="7" t="e">
        <f t="shared" si="156"/>
        <v>#NUM!</v>
      </c>
      <c r="AK406" s="7">
        <v>240</v>
      </c>
      <c r="AL406" s="7" t="e">
        <f t="shared" si="157"/>
        <v>#NUM!</v>
      </c>
      <c r="AM406" s="7">
        <f t="shared" si="158"/>
        <v>6028803.2640596563</v>
      </c>
      <c r="AO406" s="7">
        <f t="shared" si="159"/>
        <v>6028803.2640596563</v>
      </c>
      <c r="AP406" s="7">
        <f t="shared" si="161"/>
        <v>1440883980.1102579</v>
      </c>
      <c r="AQ406" s="7">
        <f t="shared" si="162"/>
        <v>1.7937729282934222E-4</v>
      </c>
      <c r="AR406" s="15">
        <f>'FAE(a_mean)'!AQ406</f>
        <v>1.7460486183088638E-4</v>
      </c>
      <c r="AT406" s="7">
        <f t="shared" si="160"/>
        <v>1.9046760114765977E-4</v>
      </c>
      <c r="AX406" s="21"/>
    </row>
    <row r="407" spans="1:50">
      <c r="A407" s="7" t="s">
        <v>464</v>
      </c>
      <c r="B407" s="8" t="s">
        <v>223</v>
      </c>
      <c r="C407" s="8" t="s">
        <v>219</v>
      </c>
      <c r="D407" s="8">
        <v>13</v>
      </c>
      <c r="F407" s="8">
        <v>2020000</v>
      </c>
      <c r="G407" s="8">
        <v>1670000.0000000002</v>
      </c>
      <c r="H407" s="8">
        <v>4810000.0000000009</v>
      </c>
      <c r="J407" s="1">
        <v>166</v>
      </c>
      <c r="K407" s="1">
        <v>239</v>
      </c>
      <c r="L407" s="19">
        <v>157</v>
      </c>
      <c r="N407" s="7">
        <f t="shared" si="140"/>
        <v>1.2095808383233531</v>
      </c>
      <c r="P407" s="7">
        <f t="shared" si="141"/>
        <v>1.0573248407643312</v>
      </c>
      <c r="Q407" s="7">
        <f t="shared" si="142"/>
        <v>1.1218186456508843</v>
      </c>
      <c r="S407" s="12">
        <f t="shared" si="143"/>
        <v>1237.6781220325267</v>
      </c>
      <c r="T407" s="12">
        <f t="shared" si="144"/>
        <v>729.27850219100924</v>
      </c>
      <c r="U407" s="7">
        <f t="shared" si="145"/>
        <v>435.61072965777873</v>
      </c>
      <c r="V407" s="7">
        <f t="shared" si="146"/>
        <v>1531.3458945657571</v>
      </c>
      <c r="W407" s="7">
        <f t="shared" si="147"/>
        <v>412.55937401084225</v>
      </c>
      <c r="X407" s="7">
        <f t="shared" si="148"/>
        <v>802.06739237474801</v>
      </c>
      <c r="Z407" s="7">
        <f t="shared" si="149"/>
        <v>0</v>
      </c>
      <c r="AA407" s="7">
        <f t="shared" si="150"/>
        <v>444567.80935713451</v>
      </c>
      <c r="AC407" s="7">
        <f t="shared" si="151"/>
        <v>-1.1222753276204729</v>
      </c>
      <c r="AD407" s="7">
        <f t="shared" si="152"/>
        <v>-2.0510811756273557</v>
      </c>
      <c r="AE407" s="7">
        <f t="shared" si="153"/>
        <v>-893.47296750236706</v>
      </c>
      <c r="AG407" s="7" t="e">
        <f t="shared" si="154"/>
        <v>#NUM!</v>
      </c>
      <c r="AH407" s="7" t="e">
        <f t="shared" si="155"/>
        <v>#NUM!</v>
      </c>
      <c r="AI407" s="7" t="e">
        <f t="shared" si="156"/>
        <v>#NUM!</v>
      </c>
      <c r="AK407" s="7">
        <v>241</v>
      </c>
      <c r="AL407" s="7" t="e">
        <f t="shared" si="157"/>
        <v>#NUM!</v>
      </c>
      <c r="AM407" s="7">
        <f t="shared" si="158"/>
        <v>6767527.5187727083</v>
      </c>
      <c r="AO407" s="7">
        <f t="shared" si="159"/>
        <v>6767527.5187727083</v>
      </c>
      <c r="AP407" s="7">
        <f t="shared" si="161"/>
        <v>1617439076.9866772</v>
      </c>
      <c r="AQ407" s="7">
        <f t="shared" si="162"/>
        <v>2.0135683854577871E-4</v>
      </c>
      <c r="AR407" s="15">
        <f>'FAE(a_mean)'!AQ407</f>
        <v>1.7460486183088638E-4</v>
      </c>
      <c r="AT407" s="7">
        <f t="shared" si="160"/>
        <v>1.9046760114765977E-4</v>
      </c>
      <c r="AX407" s="21"/>
    </row>
    <row r="408" spans="1:50">
      <c r="A408" s="7" t="s">
        <v>465</v>
      </c>
      <c r="B408" s="8" t="s">
        <v>223</v>
      </c>
      <c r="C408" s="8" t="s">
        <v>219</v>
      </c>
      <c r="D408" s="8">
        <v>14</v>
      </c>
      <c r="F408" s="8">
        <v>2340000</v>
      </c>
      <c r="G408" s="8">
        <v>1670000.0000000002</v>
      </c>
      <c r="H408" s="8">
        <v>4810000.0000000009</v>
      </c>
      <c r="J408" s="1">
        <v>178</v>
      </c>
      <c r="K408" s="1">
        <v>239</v>
      </c>
      <c r="L408" s="19">
        <v>157</v>
      </c>
      <c r="N408" s="7">
        <f t="shared" si="140"/>
        <v>1.4011976047904189</v>
      </c>
      <c r="P408" s="7">
        <f t="shared" si="141"/>
        <v>1.1337579617834395</v>
      </c>
      <c r="Q408" s="7">
        <f t="shared" si="142"/>
        <v>1.226466928928952</v>
      </c>
      <c r="S408" s="12">
        <f t="shared" si="143"/>
        <v>1237.6781220325267</v>
      </c>
      <c r="T408" s="12">
        <f t="shared" si="144"/>
        <v>729.27850219100924</v>
      </c>
      <c r="U408" s="7">
        <f t="shared" si="145"/>
        <v>374.41516676553181</v>
      </c>
      <c r="V408" s="7">
        <f t="shared" si="146"/>
        <v>1592.5414574580041</v>
      </c>
      <c r="W408" s="7">
        <f t="shared" si="147"/>
        <v>412.55937401084225</v>
      </c>
      <c r="X408" s="7">
        <f t="shared" si="148"/>
        <v>863.26295526699494</v>
      </c>
      <c r="Z408" s="7">
        <f t="shared" si="149"/>
        <v>0</v>
      </c>
      <c r="AA408" s="7">
        <f t="shared" si="150"/>
        <v>444567.80935713451</v>
      </c>
      <c r="AC408" s="7">
        <f t="shared" si="151"/>
        <v>-1.170752917548741</v>
      </c>
      <c r="AD408" s="7">
        <f t="shared" si="152"/>
        <v>-2.775939389937875</v>
      </c>
      <c r="AE408" s="7">
        <f t="shared" si="153"/>
        <v>-1039.353809614598</v>
      </c>
      <c r="AG408" s="7" t="e">
        <f t="shared" si="154"/>
        <v>#NUM!</v>
      </c>
      <c r="AH408" s="7" t="e">
        <f t="shared" si="155"/>
        <v>#NUM!</v>
      </c>
      <c r="AI408" s="7" t="e">
        <f t="shared" si="156"/>
        <v>#NUM!</v>
      </c>
      <c r="AK408" s="7">
        <v>242</v>
      </c>
      <c r="AL408" s="7" t="e">
        <f t="shared" si="157"/>
        <v>#NUM!</v>
      </c>
      <c r="AM408" s="7">
        <f t="shared" si="158"/>
        <v>7523444.9505817853</v>
      </c>
      <c r="AO408" s="7">
        <f t="shared" si="159"/>
        <v>7523444.9505817853</v>
      </c>
      <c r="AP408" s="7">
        <f t="shared" si="161"/>
        <v>1798103343.1890466</v>
      </c>
      <c r="AQ408" s="7">
        <f t="shared" si="162"/>
        <v>2.2384793944614463E-4</v>
      </c>
      <c r="AR408" s="15">
        <f>'FAE(a_mean)'!AQ408</f>
        <v>1.7460486183088638E-4</v>
      </c>
      <c r="AT408" s="7">
        <f t="shared" si="160"/>
        <v>1.9046760114765977E-4</v>
      </c>
      <c r="AX408" s="21"/>
    </row>
    <row r="409" spans="1:50">
      <c r="A409" s="7" t="s">
        <v>466</v>
      </c>
      <c r="B409" s="8" t="s">
        <v>223</v>
      </c>
      <c r="C409" s="8" t="s">
        <v>219</v>
      </c>
      <c r="D409" s="8">
        <v>15</v>
      </c>
      <c r="F409" s="8">
        <v>2680000</v>
      </c>
      <c r="G409" s="8">
        <v>1670000.0000000002</v>
      </c>
      <c r="H409" s="8">
        <v>4810000.0000000009</v>
      </c>
      <c r="J409" s="1">
        <v>186</v>
      </c>
      <c r="K409" s="1">
        <v>239</v>
      </c>
      <c r="L409" s="19">
        <v>157</v>
      </c>
      <c r="N409" s="7">
        <f t="shared" si="140"/>
        <v>1.6047904191616764</v>
      </c>
      <c r="P409" s="7">
        <f t="shared" si="141"/>
        <v>1.1847133757961783</v>
      </c>
      <c r="Q409" s="7">
        <f t="shared" si="142"/>
        <v>1.3297642442484212</v>
      </c>
      <c r="S409" s="12">
        <f t="shared" si="143"/>
        <v>1237.6781220325267</v>
      </c>
      <c r="T409" s="12">
        <f t="shared" si="144"/>
        <v>729.27850219100924</v>
      </c>
      <c r="U409" s="7">
        <f t="shared" si="145"/>
        <v>313.82576114720882</v>
      </c>
      <c r="V409" s="7">
        <f t="shared" si="146"/>
        <v>1653.1308630763272</v>
      </c>
      <c r="W409" s="7">
        <f t="shared" si="147"/>
        <v>412.55937401084225</v>
      </c>
      <c r="X409" s="7">
        <f t="shared" si="148"/>
        <v>923.85236088531792</v>
      </c>
      <c r="Z409" s="7">
        <f t="shared" si="149"/>
        <v>0</v>
      </c>
      <c r="AA409" s="7">
        <f t="shared" si="150"/>
        <v>444567.80935713451</v>
      </c>
      <c r="AC409" s="7">
        <f t="shared" si="151"/>
        <v>-1.2152143902138277</v>
      </c>
      <c r="AD409" s="7">
        <f t="shared" si="152"/>
        <v>-3.7721239370785233</v>
      </c>
      <c r="AE409" s="7">
        <f t="shared" si="153"/>
        <v>-1183.7896656952737</v>
      </c>
      <c r="AG409" s="7" t="e">
        <f t="shared" si="154"/>
        <v>#NUM!</v>
      </c>
      <c r="AH409" s="7" t="e">
        <f t="shared" si="155"/>
        <v>#NUM!</v>
      </c>
      <c r="AI409" s="7" t="e">
        <f t="shared" si="156"/>
        <v>#NUM!</v>
      </c>
      <c r="AK409" s="7">
        <v>243</v>
      </c>
      <c r="AL409" s="7" t="e">
        <f t="shared" si="157"/>
        <v>#NUM!</v>
      </c>
      <c r="AM409" s="7">
        <f t="shared" si="158"/>
        <v>8271874.8321809918</v>
      </c>
      <c r="AO409" s="7">
        <f t="shared" si="159"/>
        <v>8271874.8321809918</v>
      </c>
      <c r="AP409" s="7">
        <f t="shared" si="161"/>
        <v>1976978084.891257</v>
      </c>
      <c r="AQ409" s="7">
        <f t="shared" si="162"/>
        <v>2.4611626039703418E-4</v>
      </c>
      <c r="AR409" s="15">
        <f>'FAE(a_mean)'!AQ409</f>
        <v>1.7460486183088638E-4</v>
      </c>
      <c r="AT409" s="7">
        <f t="shared" si="160"/>
        <v>1.9046760114765977E-4</v>
      </c>
      <c r="AX409" s="21"/>
    </row>
    <row r="410" spans="1:50">
      <c r="A410" s="7" t="s">
        <v>467</v>
      </c>
      <c r="B410" s="8" t="s">
        <v>223</v>
      </c>
      <c r="C410" s="8" t="s">
        <v>219</v>
      </c>
      <c r="D410" s="8">
        <v>16</v>
      </c>
      <c r="F410" s="8">
        <v>3060000</v>
      </c>
      <c r="G410" s="8">
        <v>1670000.0000000002</v>
      </c>
      <c r="H410" s="8">
        <v>4810000.0000000009</v>
      </c>
      <c r="J410" s="1">
        <v>195.00000000000003</v>
      </c>
      <c r="K410" s="1">
        <v>239</v>
      </c>
      <c r="L410" s="19">
        <v>157</v>
      </c>
      <c r="N410" s="7">
        <f t="shared" si="140"/>
        <v>1.8323353293413172</v>
      </c>
      <c r="P410" s="7">
        <f t="shared" si="141"/>
        <v>1.2420382165605097</v>
      </c>
      <c r="Q410" s="7">
        <f t="shared" si="142"/>
        <v>1.4394770485204036</v>
      </c>
      <c r="S410" s="12">
        <f t="shared" si="143"/>
        <v>1237.6781220325267</v>
      </c>
      <c r="T410" s="12">
        <f t="shared" si="144"/>
        <v>729.27850219100924</v>
      </c>
      <c r="U410" s="7">
        <f t="shared" si="145"/>
        <v>250.49916510848936</v>
      </c>
      <c r="V410" s="7">
        <f t="shared" si="146"/>
        <v>1716.4574591150467</v>
      </c>
      <c r="W410" s="7">
        <f t="shared" si="147"/>
        <v>412.55937401084225</v>
      </c>
      <c r="X410" s="7">
        <f t="shared" si="148"/>
        <v>987.17895692403738</v>
      </c>
      <c r="Z410" s="7">
        <f t="shared" si="149"/>
        <v>0</v>
      </c>
      <c r="AA410" s="7">
        <f t="shared" si="150"/>
        <v>444567.80935713451</v>
      </c>
      <c r="AC410" s="7">
        <f t="shared" si="151"/>
        <v>-1.2583296490944178</v>
      </c>
      <c r="AD410" s="7">
        <f t="shared" si="152"/>
        <v>-5.3283633245403337</v>
      </c>
      <c r="AE410" s="7">
        <f t="shared" si="153"/>
        <v>-1334.7505641920484</v>
      </c>
      <c r="AG410" s="7" t="e">
        <f t="shared" si="154"/>
        <v>#NUM!</v>
      </c>
      <c r="AH410" s="7" t="e">
        <f t="shared" si="155"/>
        <v>#NUM!</v>
      </c>
      <c r="AI410" s="7" t="e">
        <f t="shared" si="156"/>
        <v>#NUM!</v>
      </c>
      <c r="AK410" s="7">
        <v>244</v>
      </c>
      <c r="AL410" s="7" t="e">
        <f t="shared" si="157"/>
        <v>#NUM!</v>
      </c>
      <c r="AM410" s="7">
        <f t="shared" si="158"/>
        <v>9054115.824507324</v>
      </c>
      <c r="AO410" s="7">
        <f t="shared" si="159"/>
        <v>9054115.824507324</v>
      </c>
      <c r="AP410" s="7">
        <f t="shared" si="161"/>
        <v>2163933682.0572505</v>
      </c>
      <c r="AQ410" s="7">
        <f t="shared" si="162"/>
        <v>2.6939057627662548E-4</v>
      </c>
      <c r="AR410" s="15">
        <f>'FAE(a_mean)'!AQ410</f>
        <v>1.7460486183088638E-4</v>
      </c>
      <c r="AT410" s="7">
        <f t="shared" si="160"/>
        <v>1.9046760114765977E-4</v>
      </c>
      <c r="AX410" s="21"/>
    </row>
    <row r="411" spans="1:50">
      <c r="A411" s="7" t="s">
        <v>468</v>
      </c>
      <c r="B411" s="8" t="s">
        <v>223</v>
      </c>
      <c r="C411" s="8" t="s">
        <v>219</v>
      </c>
      <c r="D411" s="8">
        <v>17</v>
      </c>
      <c r="F411" s="8">
        <v>3420000</v>
      </c>
      <c r="G411" s="8">
        <v>1670000.0000000002</v>
      </c>
      <c r="H411" s="8">
        <v>4810000.0000000009</v>
      </c>
      <c r="J411" s="1">
        <v>206</v>
      </c>
      <c r="K411" s="1">
        <v>239</v>
      </c>
      <c r="L411" s="19">
        <v>157</v>
      </c>
      <c r="N411" s="7">
        <f t="shared" si="140"/>
        <v>2.0479041916167664</v>
      </c>
      <c r="P411" s="7">
        <f t="shared" si="141"/>
        <v>1.3121019108280254</v>
      </c>
      <c r="Q411" s="7">
        <f t="shared" si="142"/>
        <v>1.539219571666115</v>
      </c>
      <c r="S411" s="12">
        <f t="shared" si="143"/>
        <v>1237.6781220325267</v>
      </c>
      <c r="T411" s="12">
        <f t="shared" si="144"/>
        <v>729.27850219100924</v>
      </c>
      <c r="U411" s="7">
        <f t="shared" si="145"/>
        <v>194.04409876465115</v>
      </c>
      <c r="V411" s="7">
        <f t="shared" si="146"/>
        <v>1772.9125254588848</v>
      </c>
      <c r="W411" s="7">
        <f t="shared" si="147"/>
        <v>412.55937401084225</v>
      </c>
      <c r="X411" s="7">
        <f t="shared" si="148"/>
        <v>1043.6340232678756</v>
      </c>
      <c r="Z411" s="7">
        <f t="shared" si="149"/>
        <v>0</v>
      </c>
      <c r="AA411" s="7">
        <f t="shared" si="150"/>
        <v>444567.80935713451</v>
      </c>
      <c r="AC411" s="7">
        <f t="shared" si="151"/>
        <v>-1.2941696243958478</v>
      </c>
      <c r="AD411" s="7">
        <f t="shared" si="152"/>
        <v>-7.5721487975794179</v>
      </c>
      <c r="AE411" s="7">
        <f t="shared" si="153"/>
        <v>-1469.3307891381351</v>
      </c>
      <c r="AG411" s="7" t="e">
        <f t="shared" si="154"/>
        <v>#NUM!</v>
      </c>
      <c r="AH411" s="7" t="e">
        <f t="shared" si="155"/>
        <v>#NUM!</v>
      </c>
      <c r="AI411" s="7" t="e">
        <f t="shared" si="156"/>
        <v>#NUM!</v>
      </c>
      <c r="AK411" s="7">
        <v>245</v>
      </c>
      <c r="AL411" s="7" t="e">
        <f t="shared" si="157"/>
        <v>#NUM!</v>
      </c>
      <c r="AM411" s="7">
        <f t="shared" si="158"/>
        <v>9751476.3314837515</v>
      </c>
      <c r="AO411" s="7">
        <f t="shared" si="159"/>
        <v>9751476.3314837515</v>
      </c>
      <c r="AP411" s="7">
        <f t="shared" si="161"/>
        <v>2330602843.2246165</v>
      </c>
      <c r="AQ411" s="7">
        <f t="shared" si="162"/>
        <v>2.9013941056240316E-4</v>
      </c>
      <c r="AR411" s="15">
        <f>'FAE(a_mean)'!AQ411</f>
        <v>1.7460486183088638E-4</v>
      </c>
      <c r="AT411" s="7">
        <f t="shared" si="160"/>
        <v>1.9046760114765977E-4</v>
      </c>
      <c r="AX411" s="21"/>
    </row>
    <row r="412" spans="1:50">
      <c r="A412" s="7" t="s">
        <v>469</v>
      </c>
      <c r="B412" s="8" t="s">
        <v>223</v>
      </c>
      <c r="C412" s="8" t="s">
        <v>219</v>
      </c>
      <c r="D412" s="8">
        <v>18</v>
      </c>
      <c r="F412" s="8">
        <v>3850000</v>
      </c>
      <c r="G412" s="8">
        <v>1670000.0000000002</v>
      </c>
      <c r="H412" s="8">
        <v>4810000.0000000009</v>
      </c>
      <c r="J412" s="1">
        <v>216</v>
      </c>
      <c r="K412" s="1">
        <v>239</v>
      </c>
      <c r="L412" s="19">
        <v>157</v>
      </c>
      <c r="N412" s="7">
        <f t="shared" si="140"/>
        <v>2.3053892215568861</v>
      </c>
      <c r="P412" s="7">
        <f t="shared" si="141"/>
        <v>1.375796178343949</v>
      </c>
      <c r="Q412" s="7">
        <f t="shared" si="142"/>
        <v>1.6536877192645654</v>
      </c>
      <c r="S412" s="12">
        <f t="shared" si="143"/>
        <v>1237.6781220325267</v>
      </c>
      <c r="T412" s="12">
        <f t="shared" si="144"/>
        <v>729.27850219100924</v>
      </c>
      <c r="U412" s="7">
        <f t="shared" si="145"/>
        <v>130.37750807011753</v>
      </c>
      <c r="V412" s="7">
        <f t="shared" si="146"/>
        <v>1836.5791161534185</v>
      </c>
      <c r="W412" s="7">
        <f t="shared" si="147"/>
        <v>412.55937401084225</v>
      </c>
      <c r="X412" s="7">
        <f t="shared" si="148"/>
        <v>1107.3006139624092</v>
      </c>
      <c r="Z412" s="7">
        <f t="shared" si="149"/>
        <v>0</v>
      </c>
      <c r="AA412" s="7">
        <f t="shared" si="150"/>
        <v>444567.80935713451</v>
      </c>
      <c r="AC412" s="7">
        <f t="shared" si="151"/>
        <v>-1.3319442158998305</v>
      </c>
      <c r="AD412" s="7">
        <f t="shared" si="152"/>
        <v>-12.433909857438366</v>
      </c>
      <c r="AE412" s="7">
        <f t="shared" si="153"/>
        <v>-1621.1021827812845</v>
      </c>
      <c r="AG412" s="7" t="e">
        <f t="shared" si="154"/>
        <v>#NUM!</v>
      </c>
      <c r="AH412" s="7" t="e">
        <f t="shared" si="155"/>
        <v>#NUM!</v>
      </c>
      <c r="AI412" s="7" t="e">
        <f t="shared" si="156"/>
        <v>#NUM!</v>
      </c>
      <c r="AK412" s="7">
        <v>246</v>
      </c>
      <c r="AL412" s="7" t="e">
        <f t="shared" si="157"/>
        <v>#NUM!</v>
      </c>
      <c r="AM412" s="7">
        <f t="shared" si="158"/>
        <v>10537917.103580138</v>
      </c>
      <c r="AO412" s="7">
        <f t="shared" si="159"/>
        <v>10537917.103580138</v>
      </c>
      <c r="AP412" s="7">
        <f t="shared" si="161"/>
        <v>2518562187.7556529</v>
      </c>
      <c r="AQ412" s="7">
        <f t="shared" si="162"/>
        <v>3.1353868409820509E-4</v>
      </c>
      <c r="AR412" s="15">
        <f>'FAE(a_mean)'!AQ412</f>
        <v>1.7460486183088638E-4</v>
      </c>
      <c r="AT412" s="7">
        <f t="shared" si="160"/>
        <v>1.9046760114765977E-4</v>
      </c>
      <c r="AX412" s="21"/>
    </row>
    <row r="413" spans="1:50">
      <c r="A413" s="7" t="s">
        <v>470</v>
      </c>
      <c r="B413" s="8" t="s">
        <v>223</v>
      </c>
      <c r="C413" s="8" t="s">
        <v>219</v>
      </c>
      <c r="D413" s="8">
        <v>19</v>
      </c>
      <c r="F413" s="8">
        <v>4370000</v>
      </c>
      <c r="G413" s="8">
        <v>1670000.0000000002</v>
      </c>
      <c r="H413" s="8">
        <v>4810000.0000000009</v>
      </c>
      <c r="J413" s="1">
        <v>225.99999999999997</v>
      </c>
      <c r="K413" s="1">
        <v>239</v>
      </c>
      <c r="L413" s="19">
        <v>157</v>
      </c>
      <c r="N413" s="7">
        <f t="shared" si="140"/>
        <v>2.6167664670658679</v>
      </c>
      <c r="P413" s="7">
        <f t="shared" si="141"/>
        <v>1.4394904458598725</v>
      </c>
      <c r="Q413" s="7">
        <f t="shared" si="142"/>
        <v>1.7874360652010726</v>
      </c>
      <c r="S413" s="12">
        <f t="shared" si="143"/>
        <v>1237.6781220325267</v>
      </c>
      <c r="T413" s="12">
        <f t="shared" si="144"/>
        <v>729.27850219100924</v>
      </c>
      <c r="U413" s="7">
        <f t="shared" si="145"/>
        <v>57.966400795965455</v>
      </c>
      <c r="V413" s="7">
        <f t="shared" si="146"/>
        <v>1908.9902234275705</v>
      </c>
      <c r="W413" s="7">
        <f t="shared" si="147"/>
        <v>412.55937401084225</v>
      </c>
      <c r="X413" s="7">
        <f t="shared" si="148"/>
        <v>1179.7117212365613</v>
      </c>
      <c r="Z413" s="7">
        <f t="shared" si="149"/>
        <v>0</v>
      </c>
      <c r="AA413" s="7">
        <f t="shared" si="150"/>
        <v>444567.80935713451</v>
      </c>
      <c r="AC413" s="7">
        <f t="shared" si="151"/>
        <v>-1.3718445906672199</v>
      </c>
      <c r="AD413" s="7">
        <f t="shared" si="152"/>
        <v>-30.944118299456012</v>
      </c>
      <c r="AE413" s="7">
        <f t="shared" si="153"/>
        <v>-1793.7191636240361</v>
      </c>
      <c r="AG413" s="7" t="e">
        <f t="shared" si="154"/>
        <v>#NUM!</v>
      </c>
      <c r="AH413" s="7" t="e">
        <f t="shared" si="155"/>
        <v>#NUM!</v>
      </c>
      <c r="AI413" s="7" t="e">
        <f t="shared" si="156"/>
        <v>#NUM!</v>
      </c>
      <c r="AK413" s="7">
        <v>247</v>
      </c>
      <c r="AL413" s="7" t="e">
        <f t="shared" si="157"/>
        <v>#NUM!</v>
      </c>
      <c r="AM413" s="7">
        <f t="shared" si="158"/>
        <v>11432374.408295335</v>
      </c>
      <c r="AO413" s="7">
        <f t="shared" si="159"/>
        <v>11432374.408295335</v>
      </c>
      <c r="AP413" s="7">
        <f t="shared" si="161"/>
        <v>2732337483.5825853</v>
      </c>
      <c r="AQ413" s="7">
        <f t="shared" si="162"/>
        <v>3.401518149044013E-4</v>
      </c>
      <c r="AR413" s="15">
        <f>'FAE(a_mean)'!AQ413</f>
        <v>1.7460486183088638E-4</v>
      </c>
      <c r="AT413" s="7">
        <f t="shared" si="160"/>
        <v>1.9046760114765977E-4</v>
      </c>
      <c r="AX413" s="21"/>
    </row>
    <row r="414" spans="1:50">
      <c r="A414" s="7" t="s">
        <v>471</v>
      </c>
      <c r="B414" s="8" t="s">
        <v>223</v>
      </c>
      <c r="C414" s="8" t="s">
        <v>219</v>
      </c>
      <c r="D414" s="8">
        <v>20</v>
      </c>
      <c r="F414" s="8">
        <v>4810000.0000000009</v>
      </c>
      <c r="G414" s="8">
        <v>1670000.0000000002</v>
      </c>
      <c r="H414" s="8">
        <v>4810000.0000000009</v>
      </c>
      <c r="J414" s="1">
        <v>239</v>
      </c>
      <c r="K414" s="1">
        <v>239</v>
      </c>
      <c r="L414" s="19">
        <v>157</v>
      </c>
      <c r="N414" s="7">
        <f t="shared" si="140"/>
        <v>2.8802395209580838</v>
      </c>
      <c r="P414" s="7">
        <f t="shared" si="141"/>
        <v>1.5222929936305734</v>
      </c>
      <c r="Q414" s="7">
        <f t="shared" si="142"/>
        <v>1.8977301398601025</v>
      </c>
      <c r="S414" s="12">
        <f t="shared" si="143"/>
        <v>1237.6781220325267</v>
      </c>
      <c r="T414" s="12">
        <f t="shared" si="144"/>
        <v>729.27850219100924</v>
      </c>
      <c r="U414" s="7">
        <f t="shared" si="145"/>
        <v>0</v>
      </c>
      <c r="V414" s="7">
        <f t="shared" si="146"/>
        <v>1966.956624223536</v>
      </c>
      <c r="W414" s="7">
        <f t="shared" si="147"/>
        <v>412.55937401084225</v>
      </c>
      <c r="X414" s="7">
        <f t="shared" si="148"/>
        <v>1237.6781220325267</v>
      </c>
      <c r="Z414" s="7">
        <f t="shared" si="149"/>
        <v>0</v>
      </c>
      <c r="AA414" s="7">
        <f t="shared" si="150"/>
        <v>444567.80935713451</v>
      </c>
      <c r="AC414" s="7">
        <f t="shared" si="151"/>
        <v>-1.4016683908128544</v>
      </c>
      <c r="AD414" s="7" t="e">
        <f t="shared" si="152"/>
        <v>#DIV/0!</v>
      </c>
      <c r="AE414" s="7">
        <f t="shared" si="153"/>
        <v>-1931.9021782524032</v>
      </c>
      <c r="AG414" s="7" t="e">
        <f t="shared" si="154"/>
        <v>#NUM!</v>
      </c>
      <c r="AH414" s="7" t="e">
        <f t="shared" si="155"/>
        <v>#DIV/0!</v>
      </c>
      <c r="AI414" s="7" t="e">
        <f t="shared" si="156"/>
        <v>#NUM!</v>
      </c>
      <c r="AK414" s="7">
        <v>248</v>
      </c>
      <c r="AL414" s="7" t="e">
        <f t="shared" si="157"/>
        <v>#NUM!</v>
      </c>
      <c r="AM414" s="7">
        <f t="shared" si="158"/>
        <v>12148403.655351305</v>
      </c>
      <c r="AO414" s="7">
        <f t="shared" si="159"/>
        <v>12148403.655351305</v>
      </c>
      <c r="AP414" s="7">
        <f t="shared" si="161"/>
        <v>2903468473.628962</v>
      </c>
      <c r="AQ414" s="7">
        <f t="shared" si="162"/>
        <v>3.6145610736476662E-4</v>
      </c>
      <c r="AR414" s="15">
        <f>'FAE(a_mean)'!AQ414</f>
        <v>1.7460486183088638E-4</v>
      </c>
      <c r="AT414" s="7">
        <f t="shared" si="160"/>
        <v>1.9046760114765977E-4</v>
      </c>
      <c r="AX414" s="21"/>
    </row>
    <row r="415" spans="1:50" s="3" customFormat="1">
      <c r="A415" s="3" t="s">
        <v>472</v>
      </c>
      <c r="B415" s="2" t="s">
        <v>223</v>
      </c>
      <c r="C415" s="2" t="s">
        <v>220</v>
      </c>
      <c r="D415" s="2">
        <v>1</v>
      </c>
      <c r="E415" s="5"/>
      <c r="F415" s="2">
        <v>12000</v>
      </c>
      <c r="G415" s="2">
        <v>1920000</v>
      </c>
      <c r="H415" s="2">
        <v>4770000</v>
      </c>
      <c r="I415" s="5"/>
      <c r="J415" s="2">
        <v>150</v>
      </c>
      <c r="K415" s="2">
        <v>594</v>
      </c>
      <c r="L415" s="24">
        <v>386.00000000000006</v>
      </c>
      <c r="M415" s="5"/>
      <c r="N415" s="3">
        <f t="shared" si="140"/>
        <v>6.2500000000000003E-3</v>
      </c>
      <c r="O415" s="5"/>
      <c r="P415" s="3">
        <f t="shared" si="141"/>
        <v>0.38860103626942999</v>
      </c>
      <c r="Q415" s="3">
        <f t="shared" si="142"/>
        <v>0.24190856159644608</v>
      </c>
      <c r="R415" s="5"/>
      <c r="S415" s="22">
        <f t="shared" si="143"/>
        <v>1232.521107427689</v>
      </c>
      <c r="T415" s="22">
        <f t="shared" si="144"/>
        <v>781.96225494128953</v>
      </c>
      <c r="U415" s="3">
        <f t="shared" si="145"/>
        <v>1170.7015631802958</v>
      </c>
      <c r="V415" s="3">
        <f t="shared" si="146"/>
        <v>843.78179918868284</v>
      </c>
      <c r="W415" s="3">
        <f t="shared" si="147"/>
        <v>410.84036914256296</v>
      </c>
      <c r="X415" s="3">
        <f t="shared" si="148"/>
        <v>61.819544247393267</v>
      </c>
      <c r="Y415" s="5"/>
      <c r="Z415" s="3">
        <f t="shared" si="149"/>
        <v>0</v>
      </c>
      <c r="AA415" s="3">
        <f t="shared" si="150"/>
        <v>404648.39408162463</v>
      </c>
      <c r="AB415" s="5"/>
      <c r="AC415" s="3">
        <f t="shared" si="151"/>
        <v>-1.1960442636789543E-2</v>
      </c>
      <c r="AD415" s="3">
        <f t="shared" si="152"/>
        <v>0.69324989391252112</v>
      </c>
      <c r="AE415" s="3">
        <f t="shared" si="153"/>
        <v>811.58873447796282</v>
      </c>
      <c r="AF415" s="5"/>
      <c r="AG415" s="3">
        <f t="shared" si="154"/>
        <v>1126871.9388328195</v>
      </c>
      <c r="AH415" s="3">
        <f t="shared" si="155"/>
        <v>1103022.7690753033</v>
      </c>
      <c r="AI415" s="3">
        <f t="shared" si="156"/>
        <v>693269.65951728425</v>
      </c>
      <c r="AJ415" s="5"/>
      <c r="AK415" s="3">
        <v>249</v>
      </c>
      <c r="AL415" s="3">
        <f t="shared" si="157"/>
        <v>717118.82927480037</v>
      </c>
      <c r="AM415" s="3">
        <f t="shared" si="158"/>
        <v>-2067923.6957267898</v>
      </c>
      <c r="AN415" s="5"/>
      <c r="AO415" s="3">
        <f t="shared" si="159"/>
        <v>717118.82927480037</v>
      </c>
      <c r="AP415" s="3">
        <f t="shared" si="161"/>
        <v>425968584.58923143</v>
      </c>
      <c r="AQ415" s="3">
        <f t="shared" si="162"/>
        <v>4.6511244823247669E-5</v>
      </c>
      <c r="AR415" s="14">
        <f>'FAE(a_mean)'!AQ415</f>
        <v>4.5677044059085872E-4</v>
      </c>
      <c r="AS415" s="5"/>
      <c r="AT415" s="3">
        <f t="shared" si="160"/>
        <v>4.8363627905068383E-4</v>
      </c>
      <c r="AU415" s="5"/>
      <c r="AX415" s="23"/>
    </row>
    <row r="416" spans="1:50" s="3" customFormat="1">
      <c r="A416" s="3" t="s">
        <v>473</v>
      </c>
      <c r="B416" s="2" t="s">
        <v>223</v>
      </c>
      <c r="C416" s="2" t="s">
        <v>220</v>
      </c>
      <c r="D416" s="2">
        <v>2</v>
      </c>
      <c r="E416" s="5"/>
      <c r="F416" s="2">
        <v>47300.000000000007</v>
      </c>
      <c r="G416" s="2">
        <v>1920000</v>
      </c>
      <c r="H416" s="2">
        <v>4770000</v>
      </c>
      <c r="I416" s="5"/>
      <c r="J416" s="2">
        <v>170.00000000000003</v>
      </c>
      <c r="K416" s="2">
        <v>594</v>
      </c>
      <c r="L416" s="24">
        <v>386.00000000000006</v>
      </c>
      <c r="M416" s="5"/>
      <c r="N416" s="3">
        <f t="shared" si="140"/>
        <v>2.463541666666667E-2</v>
      </c>
      <c r="O416" s="5"/>
      <c r="P416" s="3">
        <f t="shared" si="141"/>
        <v>0.44041450777202074</v>
      </c>
      <c r="Q416" s="3">
        <f t="shared" si="142"/>
        <v>0.28458545738323915</v>
      </c>
      <c r="R416" s="5"/>
      <c r="S416" s="22">
        <f t="shared" si="143"/>
        <v>1232.521107427689</v>
      </c>
      <c r="T416" s="22">
        <f t="shared" si="144"/>
        <v>781.96225494128953</v>
      </c>
      <c r="U416" s="3">
        <f t="shared" si="145"/>
        <v>1109.7868649868938</v>
      </c>
      <c r="V416" s="3">
        <f t="shared" si="146"/>
        <v>904.69649738208489</v>
      </c>
      <c r="W416" s="3">
        <f t="shared" si="147"/>
        <v>410.84036914256296</v>
      </c>
      <c r="X416" s="3">
        <f t="shared" si="148"/>
        <v>122.73424244079533</v>
      </c>
      <c r="Y416" s="5"/>
      <c r="Z416" s="3">
        <f t="shared" si="149"/>
        <v>0</v>
      </c>
      <c r="AA416" s="3">
        <f t="shared" si="150"/>
        <v>404648.39408162463</v>
      </c>
      <c r="AB416" s="5"/>
      <c r="AC416" s="3">
        <f t="shared" si="151"/>
        <v>-0.17622954123687215</v>
      </c>
      <c r="AD416" s="3">
        <f t="shared" si="152"/>
        <v>0.59673303990734927</v>
      </c>
      <c r="AE416" s="3">
        <f t="shared" si="153"/>
        <v>662.24648959287617</v>
      </c>
      <c r="AF416" s="5"/>
      <c r="AG416" s="3">
        <f t="shared" si="154"/>
        <v>1430655.5477195235</v>
      </c>
      <c r="AH416" s="3">
        <f t="shared" si="155"/>
        <v>1147103.6514504445</v>
      </c>
      <c r="AI416" s="3">
        <f t="shared" si="156"/>
        <v>731737.24926600745</v>
      </c>
      <c r="AJ416" s="5"/>
      <c r="AK416" s="3">
        <v>250</v>
      </c>
      <c r="AL416" s="3">
        <f t="shared" si="157"/>
        <v>1015289.1455350865</v>
      </c>
      <c r="AM416" s="3">
        <f t="shared" si="158"/>
        <v>-1297294.5586311591</v>
      </c>
      <c r="AN416" s="5"/>
      <c r="AO416" s="3">
        <f t="shared" si="159"/>
        <v>1015289.1455350865</v>
      </c>
      <c r="AP416" s="3">
        <f t="shared" si="161"/>
        <v>603081752.44784141</v>
      </c>
      <c r="AQ416" s="3">
        <f t="shared" si="162"/>
        <v>6.5850121467487925E-5</v>
      </c>
      <c r="AR416" s="14">
        <f>'FAE(a_mean)'!AQ416</f>
        <v>4.5677044059085872E-4</v>
      </c>
      <c r="AS416" s="5"/>
      <c r="AT416" s="3">
        <f t="shared" si="160"/>
        <v>4.8363627905068383E-4</v>
      </c>
      <c r="AU416" s="5"/>
      <c r="AX416" s="23"/>
    </row>
    <row r="417" spans="1:50" s="3" customFormat="1">
      <c r="A417" s="3" t="s">
        <v>474</v>
      </c>
      <c r="B417" s="2" t="s">
        <v>223</v>
      </c>
      <c r="C417" s="2" t="s">
        <v>220</v>
      </c>
      <c r="D417" s="2">
        <v>3</v>
      </c>
      <c r="E417" s="5"/>
      <c r="F417" s="2">
        <v>106000</v>
      </c>
      <c r="G417" s="2">
        <v>1920000</v>
      </c>
      <c r="H417" s="2">
        <v>4770000</v>
      </c>
      <c r="I417" s="5"/>
      <c r="J417" s="2">
        <v>188</v>
      </c>
      <c r="K417" s="2">
        <v>594</v>
      </c>
      <c r="L417" s="24">
        <v>386.00000000000006</v>
      </c>
      <c r="M417" s="5"/>
      <c r="N417" s="3">
        <f t="shared" si="140"/>
        <v>5.5208333333333331E-2</v>
      </c>
      <c r="O417" s="5"/>
      <c r="P417" s="3">
        <f t="shared" si="141"/>
        <v>0.48704663212435229</v>
      </c>
      <c r="Q417" s="3">
        <f t="shared" si="142"/>
        <v>0.32822924295788181</v>
      </c>
      <c r="R417" s="5"/>
      <c r="S417" s="22">
        <f t="shared" si="143"/>
        <v>1232.521107427689</v>
      </c>
      <c r="T417" s="22">
        <f t="shared" si="144"/>
        <v>781.96225494128953</v>
      </c>
      <c r="U417" s="3">
        <f t="shared" si="145"/>
        <v>1048.7877087669135</v>
      </c>
      <c r="V417" s="3">
        <f t="shared" si="146"/>
        <v>965.69565360206514</v>
      </c>
      <c r="W417" s="3">
        <f t="shared" si="147"/>
        <v>410.84036914256296</v>
      </c>
      <c r="X417" s="3">
        <f t="shared" si="148"/>
        <v>183.73339866077558</v>
      </c>
      <c r="Y417" s="5"/>
      <c r="Z417" s="3">
        <f t="shared" si="149"/>
        <v>0</v>
      </c>
      <c r="AA417" s="3">
        <f t="shared" si="150"/>
        <v>404648.39408162463</v>
      </c>
      <c r="AB417" s="5"/>
      <c r="AC417" s="3">
        <f t="shared" si="151"/>
        <v>-0.31995955967180151</v>
      </c>
      <c r="AD417" s="3">
        <f t="shared" si="152"/>
        <v>0.48884743584993756</v>
      </c>
      <c r="AE417" s="3">
        <f t="shared" si="153"/>
        <v>512.69718218163678</v>
      </c>
      <c r="AF417" s="5"/>
      <c r="AG417" s="3">
        <f t="shared" si="154"/>
        <v>1768599.6601001178</v>
      </c>
      <c r="AH417" s="3">
        <f t="shared" si="155"/>
        <v>1165984.07352725</v>
      </c>
      <c r="AI417" s="3">
        <f t="shared" si="156"/>
        <v>751780.51618543244</v>
      </c>
      <c r="AJ417" s="5"/>
      <c r="AK417" s="3">
        <v>251</v>
      </c>
      <c r="AL417" s="3">
        <f t="shared" si="157"/>
        <v>1354396.1027583003</v>
      </c>
      <c r="AM417" s="3">
        <f t="shared" si="158"/>
        <v>-525596.94679834542</v>
      </c>
      <c r="AN417" s="5"/>
      <c r="AO417" s="3">
        <f t="shared" si="159"/>
        <v>1354396.1027583003</v>
      </c>
      <c r="AP417" s="3">
        <f t="shared" si="161"/>
        <v>804511285.03843033</v>
      </c>
      <c r="AQ417" s="3">
        <f t="shared" si="162"/>
        <v>8.7844086853427494E-5</v>
      </c>
      <c r="AR417" s="14">
        <f>'FAE(a_mean)'!AQ417</f>
        <v>4.5677044059085872E-4</v>
      </c>
      <c r="AS417" s="5"/>
      <c r="AT417" s="3">
        <f t="shared" si="160"/>
        <v>4.8363627905068383E-4</v>
      </c>
      <c r="AU417" s="5"/>
      <c r="AX417" s="23"/>
    </row>
    <row r="418" spans="1:50" s="3" customFormat="1">
      <c r="A418" s="3" t="s">
        <v>475</v>
      </c>
      <c r="B418" s="2" t="s">
        <v>223</v>
      </c>
      <c r="C418" s="2" t="s">
        <v>220</v>
      </c>
      <c r="D418" s="2">
        <v>4</v>
      </c>
      <c r="E418" s="5"/>
      <c r="F418" s="2">
        <v>188000</v>
      </c>
      <c r="G418" s="2">
        <v>1920000</v>
      </c>
      <c r="H418" s="2">
        <v>4770000</v>
      </c>
      <c r="I418" s="5"/>
      <c r="J418" s="2">
        <v>208</v>
      </c>
      <c r="K418" s="2">
        <v>594</v>
      </c>
      <c r="L418" s="24">
        <v>386.00000000000006</v>
      </c>
      <c r="M418" s="5"/>
      <c r="N418" s="3">
        <f t="shared" si="140"/>
        <v>9.7916666666666666E-2</v>
      </c>
      <c r="O418" s="5"/>
      <c r="P418" s="3">
        <f t="shared" si="141"/>
        <v>0.53886010362694292</v>
      </c>
      <c r="Q418" s="3">
        <f t="shared" si="142"/>
        <v>0.37629019142643649</v>
      </c>
      <c r="R418" s="5"/>
      <c r="S418" s="22">
        <f t="shared" si="143"/>
        <v>1232.521107427689</v>
      </c>
      <c r="T418" s="22">
        <f t="shared" si="144"/>
        <v>781.96225494128953</v>
      </c>
      <c r="U418" s="3">
        <f t="shared" si="145"/>
        <v>987.8323020749142</v>
      </c>
      <c r="V418" s="3">
        <f t="shared" si="146"/>
        <v>1026.6510602940643</v>
      </c>
      <c r="W418" s="3">
        <f t="shared" si="147"/>
        <v>410.84036914256296</v>
      </c>
      <c r="X418" s="3">
        <f t="shared" si="148"/>
        <v>244.68880535277486</v>
      </c>
      <c r="Y418" s="5"/>
      <c r="Z418" s="3">
        <f t="shared" si="149"/>
        <v>0</v>
      </c>
      <c r="AA418" s="3">
        <f t="shared" si="150"/>
        <v>404648.39408162463</v>
      </c>
      <c r="AB418" s="5"/>
      <c r="AC418" s="3">
        <f t="shared" si="151"/>
        <v>-0.44652523354176671</v>
      </c>
      <c r="AD418" s="3">
        <f t="shared" si="152"/>
        <v>0.36772955597666662</v>
      </c>
      <c r="AE418" s="3">
        <f t="shared" si="153"/>
        <v>363.25513382141662</v>
      </c>
      <c r="AF418" s="5"/>
      <c r="AG418" s="3">
        <f t="shared" si="154"/>
        <v>2143518.1098989607</v>
      </c>
      <c r="AH418" s="3">
        <f t="shared" si="155"/>
        <v>1165344.7517380288</v>
      </c>
      <c r="AI418" s="3">
        <f t="shared" si="156"/>
        <v>754810.41896241077</v>
      </c>
      <c r="AJ418" s="5"/>
      <c r="AK418" s="3">
        <v>252</v>
      </c>
      <c r="AL418" s="3">
        <f t="shared" si="157"/>
        <v>1732983.7771233427</v>
      </c>
      <c r="AM418" s="3">
        <f t="shared" si="158"/>
        <v>245547.19170214847</v>
      </c>
      <c r="AN418" s="5"/>
      <c r="AO418" s="3">
        <f t="shared" si="159"/>
        <v>1732983.7771233427</v>
      </c>
      <c r="AP418" s="3">
        <f t="shared" si="161"/>
        <v>1029392363.6112655</v>
      </c>
      <c r="AQ418" s="3">
        <f t="shared" si="162"/>
        <v>1.1239871195965076E-4</v>
      </c>
      <c r="AR418" s="14">
        <f>'FAE(a_mean)'!AQ418</f>
        <v>4.5677044059085872E-4</v>
      </c>
      <c r="AS418" s="5"/>
      <c r="AT418" s="3">
        <f t="shared" si="160"/>
        <v>4.8363627905068383E-4</v>
      </c>
      <c r="AU418" s="5"/>
      <c r="AX418" s="23"/>
    </row>
    <row r="419" spans="1:50" s="3" customFormat="1">
      <c r="A419" s="3" t="s">
        <v>476</v>
      </c>
      <c r="B419" s="2" t="s">
        <v>223</v>
      </c>
      <c r="C419" s="2" t="s">
        <v>220</v>
      </c>
      <c r="D419" s="2">
        <v>5</v>
      </c>
      <c r="E419" s="5"/>
      <c r="F419" s="2">
        <v>299000</v>
      </c>
      <c r="G419" s="2">
        <v>1920000</v>
      </c>
      <c r="H419" s="2">
        <v>4770000</v>
      </c>
      <c r="I419" s="5"/>
      <c r="J419" s="2">
        <v>228.00000000000003</v>
      </c>
      <c r="K419" s="2">
        <v>594</v>
      </c>
      <c r="L419" s="24">
        <v>386.00000000000006</v>
      </c>
      <c r="M419" s="5"/>
      <c r="N419" s="3">
        <f t="shared" si="140"/>
        <v>0.15572916666666667</v>
      </c>
      <c r="O419" s="5"/>
      <c r="P419" s="3">
        <f t="shared" si="141"/>
        <v>0.59067357512953367</v>
      </c>
      <c r="Q419" s="3">
        <f t="shared" si="142"/>
        <v>0.42930103943231601</v>
      </c>
      <c r="R419" s="5"/>
      <c r="S419" s="22">
        <f t="shared" si="143"/>
        <v>1232.521107427689</v>
      </c>
      <c r="T419" s="22">
        <f t="shared" si="144"/>
        <v>781.96225494128953</v>
      </c>
      <c r="U419" s="3">
        <f t="shared" si="145"/>
        <v>923.93897907883968</v>
      </c>
      <c r="V419" s="3">
        <f t="shared" si="146"/>
        <v>1090.5443832901387</v>
      </c>
      <c r="W419" s="3">
        <f t="shared" si="147"/>
        <v>410.84036914256296</v>
      </c>
      <c r="X419" s="3">
        <f t="shared" si="148"/>
        <v>308.58212834884932</v>
      </c>
      <c r="Y419" s="5"/>
      <c r="Z419" s="3">
        <f t="shared" si="149"/>
        <v>0</v>
      </c>
      <c r="AA419" s="3">
        <f t="shared" si="150"/>
        <v>404648.39408162463</v>
      </c>
      <c r="AB419" s="5"/>
      <c r="AC419" s="3">
        <f t="shared" si="151"/>
        <v>-0.56400311598944619</v>
      </c>
      <c r="AD419" s="3">
        <f t="shared" si="152"/>
        <v>0.2236189972098459</v>
      </c>
      <c r="AE419" s="3">
        <f t="shared" si="153"/>
        <v>206.61030798469892</v>
      </c>
      <c r="AF419" s="5"/>
      <c r="AG419" s="3">
        <f t="shared" si="154"/>
        <v>2580778.9104236839</v>
      </c>
      <c r="AH419" s="3">
        <f t="shared" si="155"/>
        <v>1148407.888225659</v>
      </c>
      <c r="AI419" s="3">
        <f t="shared" si="156"/>
        <v>739957.79822745128</v>
      </c>
      <c r="AJ419" s="5"/>
      <c r="AK419" s="3">
        <v>253</v>
      </c>
      <c r="AL419" s="3">
        <f t="shared" si="157"/>
        <v>2172328.8204254759</v>
      </c>
      <c r="AM419" s="3">
        <f t="shared" si="158"/>
        <v>1053858.7786742803</v>
      </c>
      <c r="AN419" s="5"/>
      <c r="AO419" s="3">
        <f t="shared" si="159"/>
        <v>2172328.8204254759</v>
      </c>
      <c r="AP419" s="3">
        <f t="shared" si="161"/>
        <v>1290363319.3327327</v>
      </c>
      <c r="AQ419" s="3">
        <f t="shared" si="162"/>
        <v>1.408939683058976E-4</v>
      </c>
      <c r="AR419" s="14">
        <f>'FAE(a_mean)'!AQ419</f>
        <v>4.5677044059085872E-4</v>
      </c>
      <c r="AS419" s="5"/>
      <c r="AT419" s="3">
        <f t="shared" si="160"/>
        <v>4.8363627905068383E-4</v>
      </c>
      <c r="AU419" s="5"/>
      <c r="AX419" s="23"/>
    </row>
    <row r="420" spans="1:50" s="3" customFormat="1">
      <c r="A420" s="3" t="s">
        <v>477</v>
      </c>
      <c r="B420" s="2" t="s">
        <v>223</v>
      </c>
      <c r="C420" s="2" t="s">
        <v>220</v>
      </c>
      <c r="D420" s="2">
        <v>6</v>
      </c>
      <c r="E420" s="5"/>
      <c r="F420" s="2">
        <v>426999.99999999994</v>
      </c>
      <c r="G420" s="2">
        <v>1920000</v>
      </c>
      <c r="H420" s="2">
        <v>4770000</v>
      </c>
      <c r="I420" s="5"/>
      <c r="J420" s="2">
        <v>249.00000000000003</v>
      </c>
      <c r="K420" s="2">
        <v>594</v>
      </c>
      <c r="L420" s="24">
        <v>386.00000000000006</v>
      </c>
      <c r="M420" s="5"/>
      <c r="N420" s="3">
        <f t="shared" si="140"/>
        <v>0.22239583333333329</v>
      </c>
      <c r="O420" s="5"/>
      <c r="P420" s="3">
        <f t="shared" si="141"/>
        <v>0.64507772020725385</v>
      </c>
      <c r="Q420" s="3">
        <f t="shared" si="142"/>
        <v>0.48392555310243418</v>
      </c>
      <c r="R420" s="5"/>
      <c r="S420" s="22">
        <f t="shared" si="143"/>
        <v>1232.521107427689</v>
      </c>
      <c r="T420" s="22">
        <f t="shared" si="144"/>
        <v>781.96225494128953</v>
      </c>
      <c r="U420" s="3">
        <f t="shared" si="145"/>
        <v>863.75660107370595</v>
      </c>
      <c r="V420" s="3">
        <f t="shared" si="146"/>
        <v>1150.7267612952726</v>
      </c>
      <c r="W420" s="3">
        <f t="shared" si="147"/>
        <v>410.84036914256296</v>
      </c>
      <c r="X420" s="3">
        <f t="shared" si="148"/>
        <v>368.76450635398299</v>
      </c>
      <c r="Y420" s="5"/>
      <c r="Z420" s="3">
        <f t="shared" si="149"/>
        <v>0</v>
      </c>
      <c r="AA420" s="3">
        <f t="shared" si="150"/>
        <v>404648.39408162463</v>
      </c>
      <c r="AB420" s="5"/>
      <c r="AC420" s="3">
        <f t="shared" si="151"/>
        <v>-0.66272663444519919</v>
      </c>
      <c r="AD420" s="3">
        <f t="shared" si="152"/>
        <v>6.8379754820358324E-2</v>
      </c>
      <c r="AE420" s="3">
        <f t="shared" si="153"/>
        <v>59.063464605886061</v>
      </c>
      <c r="AF420" s="5"/>
      <c r="AG420" s="3">
        <f t="shared" si="154"/>
        <v>3039306.3466636213</v>
      </c>
      <c r="AH420" s="3">
        <f t="shared" si="155"/>
        <v>1120876.3029751335</v>
      </c>
      <c r="AI420" s="3">
        <f t="shared" si="156"/>
        <v>708070.93792932515</v>
      </c>
      <c r="AJ420" s="5"/>
      <c r="AK420" s="3">
        <v>254</v>
      </c>
      <c r="AL420" s="3">
        <f t="shared" si="157"/>
        <v>2626500.981617813</v>
      </c>
      <c r="AM420" s="3">
        <f t="shared" si="158"/>
        <v>1815223.3656448971</v>
      </c>
      <c r="AN420" s="5"/>
      <c r="AO420" s="3">
        <f t="shared" si="159"/>
        <v>2626500.981617813</v>
      </c>
      <c r="AP420" s="3">
        <f t="shared" si="161"/>
        <v>1560141583.080981</v>
      </c>
      <c r="AQ420" s="3">
        <f t="shared" si="162"/>
        <v>1.7035088913794778E-4</v>
      </c>
      <c r="AR420" s="14">
        <f>'FAE(a_mean)'!AQ420</f>
        <v>4.5677044059085872E-4</v>
      </c>
      <c r="AS420" s="5"/>
      <c r="AT420" s="3">
        <f t="shared" si="160"/>
        <v>4.8363627905068383E-4</v>
      </c>
      <c r="AU420" s="5"/>
      <c r="AX420" s="23"/>
    </row>
    <row r="421" spans="1:50" s="3" customFormat="1">
      <c r="A421" s="3" t="s">
        <v>478</v>
      </c>
      <c r="B421" s="2" t="s">
        <v>223</v>
      </c>
      <c r="C421" s="2" t="s">
        <v>220</v>
      </c>
      <c r="D421" s="2">
        <v>7</v>
      </c>
      <c r="E421" s="5"/>
      <c r="F421" s="2">
        <v>579000</v>
      </c>
      <c r="G421" s="2">
        <v>1920000</v>
      </c>
      <c r="H421" s="2">
        <v>4770000</v>
      </c>
      <c r="I421" s="5"/>
      <c r="J421" s="2">
        <v>264</v>
      </c>
      <c r="K421" s="2">
        <v>594</v>
      </c>
      <c r="L421" s="24">
        <v>386.00000000000006</v>
      </c>
      <c r="M421" s="5"/>
      <c r="N421" s="3">
        <f t="shared" si="140"/>
        <v>0.30156250000000001</v>
      </c>
      <c r="O421" s="5"/>
      <c r="P421" s="3">
        <f t="shared" si="141"/>
        <v>0.68393782383419677</v>
      </c>
      <c r="Q421" s="3">
        <f t="shared" si="142"/>
        <v>0.53980493610540847</v>
      </c>
      <c r="R421" s="5"/>
      <c r="S421" s="22">
        <f t="shared" si="143"/>
        <v>1232.521107427689</v>
      </c>
      <c r="T421" s="22">
        <f t="shared" si="144"/>
        <v>781.96225494128953</v>
      </c>
      <c r="U421" s="3">
        <f t="shared" si="145"/>
        <v>803.10882947257664</v>
      </c>
      <c r="V421" s="3">
        <f t="shared" si="146"/>
        <v>1211.3745328964019</v>
      </c>
      <c r="W421" s="3">
        <f t="shared" si="147"/>
        <v>410.84036914256296</v>
      </c>
      <c r="X421" s="3">
        <f t="shared" si="148"/>
        <v>429.41227795511242</v>
      </c>
      <c r="Y421" s="5"/>
      <c r="Z421" s="3">
        <f t="shared" si="149"/>
        <v>0</v>
      </c>
      <c r="AA421" s="3">
        <f t="shared" si="150"/>
        <v>404648.39408162463</v>
      </c>
      <c r="AB421" s="5"/>
      <c r="AC421" s="3">
        <f t="shared" si="151"/>
        <v>-0.75229012998007849</v>
      </c>
      <c r="AD421" s="3">
        <f t="shared" si="152"/>
        <v>-0.1115967889195336</v>
      </c>
      <c r="AE421" s="3">
        <f t="shared" si="153"/>
        <v>-89.624366522064832</v>
      </c>
      <c r="AF421" s="5"/>
      <c r="AG421" s="3">
        <f t="shared" si="154"/>
        <v>3554591.953803977</v>
      </c>
      <c r="AH421" s="3">
        <f t="shared" si="155"/>
        <v>1085266.535609568</v>
      </c>
      <c r="AI421" s="3">
        <f t="shared" si="156"/>
        <v>655777.04227101954</v>
      </c>
      <c r="AJ421" s="5"/>
      <c r="AK421" s="3">
        <v>255</v>
      </c>
      <c r="AL421" s="3">
        <f t="shared" si="157"/>
        <v>3125102.4604654284</v>
      </c>
      <c r="AM421" s="3">
        <f t="shared" si="158"/>
        <v>2582475.6262957342</v>
      </c>
      <c r="AN421" s="5"/>
      <c r="AO421" s="3">
        <f t="shared" si="159"/>
        <v>3125102.4604654284</v>
      </c>
      <c r="AP421" s="3">
        <f t="shared" si="161"/>
        <v>1856310861.5164645</v>
      </c>
      <c r="AQ421" s="3">
        <f t="shared" si="162"/>
        <v>2.0268942844999831E-4</v>
      </c>
      <c r="AR421" s="14">
        <f>'FAE(a_mean)'!AQ421</f>
        <v>4.5677044059085872E-4</v>
      </c>
      <c r="AS421" s="5"/>
      <c r="AT421" s="3">
        <f t="shared" si="160"/>
        <v>4.8363627905068383E-4</v>
      </c>
      <c r="AU421" s="5"/>
      <c r="AX421" s="23"/>
    </row>
    <row r="422" spans="1:50" s="3" customFormat="1">
      <c r="A422" s="3" t="s">
        <v>479</v>
      </c>
      <c r="B422" s="2" t="s">
        <v>223</v>
      </c>
      <c r="C422" s="2" t="s">
        <v>220</v>
      </c>
      <c r="D422" s="2">
        <v>8</v>
      </c>
      <c r="E422" s="5"/>
      <c r="F422" s="2">
        <v>756000</v>
      </c>
      <c r="G422" s="2">
        <v>1920000</v>
      </c>
      <c r="H422" s="2">
        <v>4770000</v>
      </c>
      <c r="I422" s="5"/>
      <c r="J422" s="2">
        <v>283</v>
      </c>
      <c r="K422" s="2">
        <v>594</v>
      </c>
      <c r="L422" s="24">
        <v>386.00000000000006</v>
      </c>
      <c r="M422" s="5"/>
      <c r="N422" s="3">
        <f t="shared" si="140"/>
        <v>0.39374999999999999</v>
      </c>
      <c r="O422" s="5"/>
      <c r="P422" s="3">
        <f t="shared" si="141"/>
        <v>0.73316062176165797</v>
      </c>
      <c r="Q422" s="3">
        <f t="shared" si="142"/>
        <v>0.60298222738612484</v>
      </c>
      <c r="R422" s="5"/>
      <c r="S422" s="22">
        <f t="shared" si="143"/>
        <v>1232.521107427689</v>
      </c>
      <c r="T422" s="22">
        <f t="shared" si="144"/>
        <v>781.96225494128953</v>
      </c>
      <c r="U422" s="3">
        <f t="shared" si="145"/>
        <v>741.84368670182039</v>
      </c>
      <c r="V422" s="3">
        <f t="shared" si="146"/>
        <v>1272.6396756671581</v>
      </c>
      <c r="W422" s="3">
        <f t="shared" si="147"/>
        <v>410.84036914256296</v>
      </c>
      <c r="X422" s="3">
        <f t="shared" si="148"/>
        <v>490.67742072586861</v>
      </c>
      <c r="Y422" s="5"/>
      <c r="Z422" s="3">
        <f t="shared" si="149"/>
        <v>0</v>
      </c>
      <c r="AA422" s="3">
        <f t="shared" si="150"/>
        <v>404648.39408162463</v>
      </c>
      <c r="AB422" s="5"/>
      <c r="AC422" s="3">
        <f t="shared" si="151"/>
        <v>-0.83409824603744642</v>
      </c>
      <c r="AD422" s="3">
        <f t="shared" si="152"/>
        <v>-0.3232834454556891</v>
      </c>
      <c r="AE422" s="3">
        <f t="shared" si="153"/>
        <v>-239.82578302651527</v>
      </c>
      <c r="AF422" s="5"/>
      <c r="AG422" s="3">
        <f t="shared" si="154"/>
        <v>4141820.7006171276</v>
      </c>
      <c r="AH422" s="3">
        <f t="shared" si="155"/>
        <v>1045627.3454752759</v>
      </c>
      <c r="AI422" s="3">
        <f t="shared" si="156"/>
        <v>576826.69590066315</v>
      </c>
      <c r="AJ422" s="5"/>
      <c r="AK422" s="3">
        <v>256</v>
      </c>
      <c r="AL422" s="3">
        <f t="shared" si="157"/>
        <v>3673020.0510425149</v>
      </c>
      <c r="AM422" s="3">
        <f t="shared" si="158"/>
        <v>3357538.2221501833</v>
      </c>
      <c r="AN422" s="5"/>
      <c r="AO422" s="3">
        <f t="shared" si="159"/>
        <v>3673020.0510425149</v>
      </c>
      <c r="AP422" s="3">
        <f t="shared" si="161"/>
        <v>2181773910.3192539</v>
      </c>
      <c r="AQ422" s="3">
        <f t="shared" si="162"/>
        <v>2.3822653632940839E-4</v>
      </c>
      <c r="AR422" s="14">
        <f>'FAE(a_mean)'!AQ422</f>
        <v>4.5677044059085872E-4</v>
      </c>
      <c r="AS422" s="5"/>
      <c r="AT422" s="3">
        <f t="shared" si="160"/>
        <v>4.8363627905068383E-4</v>
      </c>
      <c r="AU422" s="5"/>
      <c r="AX422" s="23"/>
    </row>
    <row r="423" spans="1:50" s="3" customFormat="1">
      <c r="A423" s="3" t="s">
        <v>480</v>
      </c>
      <c r="B423" s="2" t="s">
        <v>223</v>
      </c>
      <c r="C423" s="2" t="s">
        <v>220</v>
      </c>
      <c r="D423" s="2">
        <v>9</v>
      </c>
      <c r="E423" s="5"/>
      <c r="F423" s="2">
        <v>967000</v>
      </c>
      <c r="G423" s="2">
        <v>1920000</v>
      </c>
      <c r="H423" s="2">
        <v>4770000</v>
      </c>
      <c r="I423" s="5"/>
      <c r="J423" s="2">
        <v>303</v>
      </c>
      <c r="K423" s="2">
        <v>594</v>
      </c>
      <c r="L423" s="24">
        <v>386.00000000000006</v>
      </c>
      <c r="M423" s="5"/>
      <c r="N423" s="3">
        <f t="shared" ref="N423:N448" si="163">F423/G423</f>
        <v>0.50364583333333335</v>
      </c>
      <c r="O423" s="5"/>
      <c r="P423" s="3">
        <f t="shared" ref="P423:P448" si="164">J423/L423</f>
        <v>0.78497409326424861</v>
      </c>
      <c r="Q423" s="3">
        <f t="shared" ref="Q423:Q447" si="165">(J423*((1/G423)^0.5-(N423/H423)^0.5)^2+AQ423)/AT423</f>
        <v>0.67540802868560801</v>
      </c>
      <c r="R423" s="5"/>
      <c r="S423" s="22">
        <f t="shared" ref="S423:S448" si="166">(H423/3.14)^0.5</f>
        <v>1232.521107427689</v>
      </c>
      <c r="T423" s="22">
        <f t="shared" ref="T423:T448" si="167">(G423/3.14)^0.5</f>
        <v>781.96225494128953</v>
      </c>
      <c r="U423" s="3">
        <f t="shared" ref="U423:U448" si="168">S423-X423</f>
        <v>677.57806220638849</v>
      </c>
      <c r="V423" s="3">
        <f t="shared" ref="V423:V448" si="169">T423+X423</f>
        <v>1336.90530016259</v>
      </c>
      <c r="W423" s="3">
        <f t="shared" ref="W423:W448" si="170">(1/3)*S423</f>
        <v>410.84036914256296</v>
      </c>
      <c r="X423" s="3">
        <f t="shared" ref="X423:X448" si="171">(F423/3.14)^0.5</f>
        <v>554.94304522130051</v>
      </c>
      <c r="Y423" s="5"/>
      <c r="Z423" s="3">
        <f t="shared" ref="Z423:Z448" si="172">MAX(0,SIGN(W423-T423)*((W423-T423)/2)^2)</f>
        <v>0</v>
      </c>
      <c r="AA423" s="3">
        <f t="shared" ref="AA423:AA448" si="173">MAX(0,SIGN(2*S423-T423-W423)*((2*S423-T423-W423)/2)^2)</f>
        <v>404648.39408162463</v>
      </c>
      <c r="AB423" s="5"/>
      <c r="AC423" s="3">
        <f t="shared" ref="AC423:AC448" si="174">(U423^2-V423^2-(U423+X423-W423)^2)/(2*(U423+X423-W423)*V423)</f>
        <v>-0.9118552409078291</v>
      </c>
      <c r="AD423" s="3">
        <f t="shared" ref="AD423:AD448" si="175">(U423^2-V423^2+(U423+X423-W423)^2)/(2*(U423+X423-W423)*U423)</f>
        <v>-0.58647613969612855</v>
      </c>
      <c r="AE423" s="3">
        <f t="shared" ref="AE423:AE448" si="176">(U423^2-V423^2+(U423+X423-W423)^2)/(2*(U423+X423-W423))</f>
        <v>-397.38336626558601</v>
      </c>
      <c r="AF423" s="5"/>
      <c r="AG423" s="3">
        <f t="shared" ref="AG423:AG448" si="177">V423^2*ACOS(AC423)</f>
        <v>4858956.0758363102</v>
      </c>
      <c r="AH423" s="3">
        <f t="shared" ref="AH423:AH448" si="178">U423^2*ACOS(AD423)</f>
        <v>1008897.6100248857</v>
      </c>
      <c r="AI423" s="3">
        <f t="shared" ref="AI423:AI448" si="179">(S423-W423)*(U423^2-AE423^2)^0.5</f>
        <v>450951.1533384475</v>
      </c>
      <c r="AJ423" s="5"/>
      <c r="AK423" s="3">
        <v>257</v>
      </c>
      <c r="AL423" s="3">
        <f t="shared" ref="AL423:AL448" si="180">AG423-AH423+AI423</f>
        <v>4301009.6191498721</v>
      </c>
      <c r="AM423" s="3">
        <f t="shared" ref="AM423:AM448" si="181">3.14*(V423^2-U423^2)</f>
        <v>4170559.7788291061</v>
      </c>
      <c r="AN423" s="5"/>
      <c r="AO423" s="3">
        <f t="shared" ref="AO423:AO448" si="182">IF(X423^2&lt;=Z423,AK423,IF(X423^2&lt;=AA423,AL423,AM423))</f>
        <v>4301009.6191498721</v>
      </c>
      <c r="AP423" s="3">
        <f t="shared" si="161"/>
        <v>2554799713.7750239</v>
      </c>
      <c r="AQ423" s="3">
        <f t="shared" si="162"/>
        <v>2.789569918080695E-4</v>
      </c>
      <c r="AR423" s="14">
        <f>'FAE(a_mean)'!AQ423</f>
        <v>4.5677044059085872E-4</v>
      </c>
      <c r="AS423" s="5"/>
      <c r="AT423" s="3">
        <f t="shared" ref="AT423:AT447" si="183">L423*((1/G423)^0.5-(1/H423)^0.5)^2+AR423</f>
        <v>4.8363627905068383E-4</v>
      </c>
      <c r="AU423" s="5"/>
      <c r="AX423" s="23"/>
    </row>
    <row r="424" spans="1:50" s="3" customFormat="1">
      <c r="A424" s="3" t="s">
        <v>481</v>
      </c>
      <c r="B424" s="2" t="s">
        <v>223</v>
      </c>
      <c r="C424" s="2" t="s">
        <v>220</v>
      </c>
      <c r="D424" s="2">
        <v>10</v>
      </c>
      <c r="E424" s="5"/>
      <c r="F424" s="2">
        <v>1190000</v>
      </c>
      <c r="G424" s="2">
        <v>1920000</v>
      </c>
      <c r="H424" s="2">
        <v>4770000</v>
      </c>
      <c r="I424" s="5"/>
      <c r="J424" s="2">
        <v>328</v>
      </c>
      <c r="K424" s="2">
        <v>594</v>
      </c>
      <c r="L424" s="24">
        <v>386.00000000000006</v>
      </c>
      <c r="M424" s="5"/>
      <c r="N424" s="3">
        <f t="shared" si="163"/>
        <v>0.61979166666666663</v>
      </c>
      <c r="O424" s="5"/>
      <c r="P424" s="3">
        <f t="shared" si="164"/>
        <v>0.84974093264248696</v>
      </c>
      <c r="Q424" s="3">
        <f t="shared" si="165"/>
        <v>0.75320200644763036</v>
      </c>
      <c r="R424" s="5"/>
      <c r="S424" s="22">
        <f t="shared" si="166"/>
        <v>1232.521107427689</v>
      </c>
      <c r="T424" s="22">
        <f t="shared" si="167"/>
        <v>781.96225494128953</v>
      </c>
      <c r="U424" s="3">
        <f t="shared" si="168"/>
        <v>616.9068680539192</v>
      </c>
      <c r="V424" s="3">
        <f t="shared" si="169"/>
        <v>1397.5764943150593</v>
      </c>
      <c r="W424" s="3">
        <f t="shared" si="170"/>
        <v>410.84036914256296</v>
      </c>
      <c r="X424" s="3">
        <f t="shared" si="171"/>
        <v>615.61423937376981</v>
      </c>
      <c r="Y424" s="5"/>
      <c r="Z424" s="3">
        <f t="shared" si="172"/>
        <v>0</v>
      </c>
      <c r="AA424" s="3">
        <f t="shared" si="173"/>
        <v>404648.39408162463</v>
      </c>
      <c r="AB424" s="5"/>
      <c r="AC424" s="3">
        <f t="shared" si="174"/>
        <v>-0.97870089073428734</v>
      </c>
      <c r="AD424" s="3">
        <f t="shared" si="175"/>
        <v>-0.88526915463452416</v>
      </c>
      <c r="AE424" s="3">
        <f t="shared" si="176"/>
        <v>-546.12862157032498</v>
      </c>
      <c r="AF424" s="5"/>
      <c r="AG424" s="3">
        <f t="shared" si="177"/>
        <v>5732371.1556762336</v>
      </c>
      <c r="AH424" s="3">
        <f t="shared" si="178"/>
        <v>1011515.9638639075</v>
      </c>
      <c r="AI424" s="3">
        <f t="shared" si="179"/>
        <v>235748.79930531583</v>
      </c>
      <c r="AJ424" s="5"/>
      <c r="AK424" s="3">
        <v>258</v>
      </c>
      <c r="AL424" s="3">
        <f t="shared" si="180"/>
        <v>4956603.9911176423</v>
      </c>
      <c r="AM424" s="3">
        <f t="shared" si="181"/>
        <v>4938108.357135009</v>
      </c>
      <c r="AN424" s="5"/>
      <c r="AO424" s="3">
        <f t="shared" si="182"/>
        <v>4956603.9911176423</v>
      </c>
      <c r="AP424" s="3">
        <f t="shared" si="161"/>
        <v>2944222770.7238793</v>
      </c>
      <c r="AQ424" s="3">
        <f t="shared" si="162"/>
        <v>3.214778531974886E-4</v>
      </c>
      <c r="AR424" s="14">
        <f>'FAE(a_mean)'!AQ424</f>
        <v>4.5677044059085872E-4</v>
      </c>
      <c r="AS424" s="5"/>
      <c r="AT424" s="3">
        <f t="shared" si="183"/>
        <v>4.8363627905068383E-4</v>
      </c>
      <c r="AU424" s="5"/>
      <c r="AX424" s="23"/>
    </row>
    <row r="425" spans="1:50" s="3" customFormat="1">
      <c r="A425" s="3" t="s">
        <v>482</v>
      </c>
      <c r="B425" s="2" t="s">
        <v>223</v>
      </c>
      <c r="C425" s="2" t="s">
        <v>220</v>
      </c>
      <c r="D425" s="2">
        <v>11</v>
      </c>
      <c r="E425" s="5"/>
      <c r="F425" s="2">
        <v>1430000.0000000002</v>
      </c>
      <c r="G425" s="2">
        <v>1920000</v>
      </c>
      <c r="H425" s="2">
        <v>4770000</v>
      </c>
      <c r="I425" s="5"/>
      <c r="J425" s="2">
        <v>339</v>
      </c>
      <c r="K425" s="2">
        <v>594</v>
      </c>
      <c r="L425" s="24">
        <v>386.00000000000006</v>
      </c>
      <c r="M425" s="5"/>
      <c r="N425" s="3">
        <f t="shared" si="163"/>
        <v>0.74479166666666674</v>
      </c>
      <c r="O425" s="5"/>
      <c r="P425" s="3">
        <f t="shared" si="164"/>
        <v>0.87823834196891182</v>
      </c>
      <c r="Q425" s="3">
        <f t="shared" si="165"/>
        <v>0.83745706181671697</v>
      </c>
      <c r="R425" s="5"/>
      <c r="S425" s="22">
        <f t="shared" si="166"/>
        <v>1232.521107427689</v>
      </c>
      <c r="T425" s="22">
        <f t="shared" si="167"/>
        <v>781.96225494128953</v>
      </c>
      <c r="U425" s="3">
        <f t="shared" si="168"/>
        <v>557.67741238501208</v>
      </c>
      <c r="V425" s="3">
        <f t="shared" si="169"/>
        <v>1456.8059499839665</v>
      </c>
      <c r="W425" s="3">
        <f t="shared" si="170"/>
        <v>410.84036914256296</v>
      </c>
      <c r="X425" s="3">
        <f t="shared" si="171"/>
        <v>674.84369504267693</v>
      </c>
      <c r="Y425" s="5"/>
      <c r="Z425" s="3">
        <f t="shared" si="172"/>
        <v>0</v>
      </c>
      <c r="AA425" s="3">
        <f t="shared" si="173"/>
        <v>404648.39408162463</v>
      </c>
      <c r="AB425" s="5"/>
      <c r="AC425" s="3">
        <f t="shared" si="174"/>
        <v>-1.0385871638311217</v>
      </c>
      <c r="AD425" s="3">
        <f t="shared" si="175"/>
        <v>-1.2396758523971463</v>
      </c>
      <c r="AE425" s="3">
        <f t="shared" si="176"/>
        <v>-691.33922156102483</v>
      </c>
      <c r="AF425" s="5"/>
      <c r="AG425" s="3" t="e">
        <f t="shared" si="177"/>
        <v>#NUM!</v>
      </c>
      <c r="AH425" s="3" t="e">
        <f t="shared" si="178"/>
        <v>#NUM!</v>
      </c>
      <c r="AI425" s="3" t="e">
        <f t="shared" si="179"/>
        <v>#NUM!</v>
      </c>
      <c r="AJ425" s="5"/>
      <c r="AK425" s="3">
        <v>259</v>
      </c>
      <c r="AL425" s="3" t="e">
        <f t="shared" si="180"/>
        <v>#NUM!</v>
      </c>
      <c r="AM425" s="3">
        <f t="shared" si="181"/>
        <v>5687417.5660201265</v>
      </c>
      <c r="AN425" s="5"/>
      <c r="AO425" s="3">
        <f t="shared" si="182"/>
        <v>5687417.5660201265</v>
      </c>
      <c r="AP425" s="3">
        <f t="shared" si="161"/>
        <v>3378326034.2159553</v>
      </c>
      <c r="AQ425" s="3">
        <f t="shared" si="162"/>
        <v>3.688773185508337E-4</v>
      </c>
      <c r="AR425" s="14">
        <f>'FAE(a_mean)'!AQ425</f>
        <v>4.5677044059085872E-4</v>
      </c>
      <c r="AS425" s="5"/>
      <c r="AT425" s="3">
        <f t="shared" si="183"/>
        <v>4.8363627905068383E-4</v>
      </c>
      <c r="AU425" s="5"/>
      <c r="AX425" s="23"/>
    </row>
    <row r="426" spans="1:50" s="3" customFormat="1">
      <c r="A426" s="3" t="s">
        <v>483</v>
      </c>
      <c r="B426" s="2" t="s">
        <v>223</v>
      </c>
      <c r="C426" s="2" t="s">
        <v>220</v>
      </c>
      <c r="D426" s="2">
        <v>12</v>
      </c>
      <c r="E426" s="5"/>
      <c r="F426" s="2">
        <v>1710000</v>
      </c>
      <c r="G426" s="2">
        <v>1920000</v>
      </c>
      <c r="H426" s="2">
        <v>4770000</v>
      </c>
      <c r="I426" s="5"/>
      <c r="J426" s="2">
        <v>367</v>
      </c>
      <c r="K426" s="2">
        <v>594</v>
      </c>
      <c r="L426" s="24">
        <v>386.00000000000006</v>
      </c>
      <c r="M426" s="5"/>
      <c r="N426" s="3">
        <f t="shared" si="163"/>
        <v>0.890625</v>
      </c>
      <c r="O426" s="5"/>
      <c r="P426" s="3">
        <f t="shared" si="164"/>
        <v>0.95077720207253869</v>
      </c>
      <c r="Q426" s="3">
        <f t="shared" si="165"/>
        <v>0.93343366472991196</v>
      </c>
      <c r="R426" s="5"/>
      <c r="S426" s="22">
        <f t="shared" si="166"/>
        <v>1232.521107427689</v>
      </c>
      <c r="T426" s="22">
        <f t="shared" si="167"/>
        <v>781.96225494128953</v>
      </c>
      <c r="U426" s="3">
        <f t="shared" si="168"/>
        <v>494.56041249797499</v>
      </c>
      <c r="V426" s="3">
        <f t="shared" si="169"/>
        <v>1519.9229498710035</v>
      </c>
      <c r="W426" s="3">
        <f t="shared" si="170"/>
        <v>410.84036914256296</v>
      </c>
      <c r="X426" s="3">
        <f t="shared" si="171"/>
        <v>737.96069492971401</v>
      </c>
      <c r="Y426" s="5"/>
      <c r="Z426" s="3">
        <f t="shared" si="172"/>
        <v>0</v>
      </c>
      <c r="AA426" s="3">
        <f t="shared" si="173"/>
        <v>404648.39408162463</v>
      </c>
      <c r="AB426" s="5"/>
      <c r="AC426" s="3">
        <f t="shared" si="174"/>
        <v>-1.0972671371490734</v>
      </c>
      <c r="AD426" s="3">
        <f t="shared" si="175"/>
        <v>-1.7107733337036328</v>
      </c>
      <c r="AE426" s="3">
        <f t="shared" si="176"/>
        <v>-846.08076560700454</v>
      </c>
      <c r="AF426" s="5"/>
      <c r="AG426" s="3" t="e">
        <f t="shared" si="177"/>
        <v>#NUM!</v>
      </c>
      <c r="AH426" s="3" t="e">
        <f t="shared" si="178"/>
        <v>#NUM!</v>
      </c>
      <c r="AI426" s="3" t="e">
        <f t="shared" si="179"/>
        <v>#NUM!</v>
      </c>
      <c r="AJ426" s="5"/>
      <c r="AK426" s="3">
        <v>260</v>
      </c>
      <c r="AL426" s="3" t="e">
        <f t="shared" si="180"/>
        <v>#NUM!</v>
      </c>
      <c r="AM426" s="3">
        <f t="shared" si="181"/>
        <v>6485907.9238740355</v>
      </c>
      <c r="AN426" s="5"/>
      <c r="AO426" s="3">
        <f t="shared" si="182"/>
        <v>6485907.9238740355</v>
      </c>
      <c r="AP426" s="3">
        <f t="shared" si="161"/>
        <v>3852629306.781177</v>
      </c>
      <c r="AQ426" s="3">
        <f t="shared" si="162"/>
        <v>4.206661978927735E-4</v>
      </c>
      <c r="AR426" s="14">
        <f>'FAE(a_mean)'!AQ426</f>
        <v>4.5677044059085872E-4</v>
      </c>
      <c r="AS426" s="5"/>
      <c r="AT426" s="3">
        <f t="shared" si="183"/>
        <v>4.8363627905068383E-4</v>
      </c>
      <c r="AU426" s="5"/>
      <c r="AX426" s="23"/>
    </row>
    <row r="427" spans="1:50" s="3" customFormat="1">
      <c r="A427" s="3" t="s">
        <v>484</v>
      </c>
      <c r="B427" s="2" t="s">
        <v>223</v>
      </c>
      <c r="C427" s="2" t="s">
        <v>220</v>
      </c>
      <c r="D427" s="2">
        <v>13</v>
      </c>
      <c r="E427" s="5"/>
      <c r="F427" s="2">
        <v>2029999.9999999998</v>
      </c>
      <c r="G427" s="2">
        <v>1920000</v>
      </c>
      <c r="H427" s="2">
        <v>4770000</v>
      </c>
      <c r="I427" s="5"/>
      <c r="J427" s="2">
        <v>389</v>
      </c>
      <c r="K427" s="2">
        <v>594</v>
      </c>
      <c r="L427" s="24">
        <v>386.00000000000006</v>
      </c>
      <c r="M427" s="5"/>
      <c r="N427" s="3">
        <f t="shared" si="163"/>
        <v>1.0572916666666665</v>
      </c>
      <c r="O427" s="5"/>
      <c r="P427" s="3">
        <f t="shared" si="164"/>
        <v>1.0077720207253884</v>
      </c>
      <c r="Q427" s="3">
        <f t="shared" si="165"/>
        <v>1.0325512562719905</v>
      </c>
      <c r="R427" s="5"/>
      <c r="S427" s="22">
        <f t="shared" si="166"/>
        <v>1232.521107427689</v>
      </c>
      <c r="T427" s="22">
        <f t="shared" si="167"/>
        <v>781.96225494128953</v>
      </c>
      <c r="U427" s="3">
        <f t="shared" si="168"/>
        <v>428.47085073559379</v>
      </c>
      <c r="V427" s="3">
        <f t="shared" si="169"/>
        <v>1586.0125116333847</v>
      </c>
      <c r="W427" s="3">
        <f t="shared" si="170"/>
        <v>410.84036914256296</v>
      </c>
      <c r="X427" s="3">
        <f t="shared" si="171"/>
        <v>804.05025669209522</v>
      </c>
      <c r="Y427" s="5"/>
      <c r="Z427" s="3">
        <f t="shared" si="172"/>
        <v>0</v>
      </c>
      <c r="AA427" s="3">
        <f t="shared" si="173"/>
        <v>404648.39408162463</v>
      </c>
      <c r="AB427" s="5"/>
      <c r="AC427" s="3">
        <f t="shared" si="174"/>
        <v>-1.1537051260442748</v>
      </c>
      <c r="AD427" s="3">
        <f t="shared" si="175"/>
        <v>-2.3528088891600287</v>
      </c>
      <c r="AE427" s="3">
        <f t="shared" si="176"/>
        <v>-1008.1100263566649</v>
      </c>
      <c r="AF427" s="5"/>
      <c r="AG427" s="3" t="e">
        <f t="shared" si="177"/>
        <v>#NUM!</v>
      </c>
      <c r="AH427" s="3" t="e">
        <f t="shared" si="178"/>
        <v>#NUM!</v>
      </c>
      <c r="AI427" s="3" t="e">
        <f t="shared" si="179"/>
        <v>#NUM!</v>
      </c>
      <c r="AJ427" s="5"/>
      <c r="AK427" s="3">
        <v>261</v>
      </c>
      <c r="AL427" s="3" t="e">
        <f t="shared" si="180"/>
        <v>#NUM!</v>
      </c>
      <c r="AM427" s="3">
        <f t="shared" si="181"/>
        <v>7322004.0297805211</v>
      </c>
      <c r="AN427" s="5"/>
      <c r="AO427" s="3">
        <f t="shared" si="182"/>
        <v>7322004.0297805211</v>
      </c>
      <c r="AP427" s="3">
        <f t="shared" si="161"/>
        <v>4349270393.6896296</v>
      </c>
      <c r="AQ427" s="3">
        <f t="shared" si="162"/>
        <v>4.7489412929001024E-4</v>
      </c>
      <c r="AR427" s="14">
        <f>'FAE(a_mean)'!AQ427</f>
        <v>4.5677044059085872E-4</v>
      </c>
      <c r="AS427" s="5"/>
      <c r="AT427" s="3">
        <f t="shared" si="183"/>
        <v>4.8363627905068383E-4</v>
      </c>
      <c r="AU427" s="5"/>
      <c r="AX427" s="23"/>
    </row>
    <row r="428" spans="1:50" s="3" customFormat="1">
      <c r="A428" s="3" t="s">
        <v>485</v>
      </c>
      <c r="B428" s="2" t="s">
        <v>223</v>
      </c>
      <c r="C428" s="2" t="s">
        <v>220</v>
      </c>
      <c r="D428" s="2">
        <v>14</v>
      </c>
      <c r="E428" s="5"/>
      <c r="F428" s="2">
        <v>2360000</v>
      </c>
      <c r="G428" s="2">
        <v>1920000</v>
      </c>
      <c r="H428" s="2">
        <v>4770000</v>
      </c>
      <c r="I428" s="5"/>
      <c r="J428" s="2">
        <v>412</v>
      </c>
      <c r="K428" s="2">
        <v>594</v>
      </c>
      <c r="L428" s="24">
        <v>386.00000000000006</v>
      </c>
      <c r="M428" s="5"/>
      <c r="N428" s="3">
        <f t="shared" si="163"/>
        <v>1.2291666666666667</v>
      </c>
      <c r="O428" s="5"/>
      <c r="P428" s="3">
        <f t="shared" si="164"/>
        <v>1.0673575129533677</v>
      </c>
      <c r="Q428" s="3">
        <f t="shared" si="165"/>
        <v>1.1276623303481623</v>
      </c>
      <c r="R428" s="5"/>
      <c r="S428" s="22">
        <f t="shared" si="166"/>
        <v>1232.521107427689</v>
      </c>
      <c r="T428" s="22">
        <f t="shared" si="167"/>
        <v>781.96225494128953</v>
      </c>
      <c r="U428" s="3">
        <f t="shared" si="168"/>
        <v>365.57684353992443</v>
      </c>
      <c r="V428" s="3">
        <f t="shared" si="169"/>
        <v>1648.9065188290542</v>
      </c>
      <c r="W428" s="3">
        <f t="shared" si="170"/>
        <v>410.84036914256296</v>
      </c>
      <c r="X428" s="3">
        <f t="shared" si="171"/>
        <v>866.94426388776458</v>
      </c>
      <c r="Y428" s="5"/>
      <c r="Z428" s="3">
        <f t="shared" si="172"/>
        <v>0</v>
      </c>
      <c r="AA428" s="3">
        <f t="shared" si="173"/>
        <v>404648.39408162463</v>
      </c>
      <c r="AB428" s="5"/>
      <c r="AC428" s="3">
        <f t="shared" si="174"/>
        <v>-1.2032129070668145</v>
      </c>
      <c r="AD428" s="3">
        <f t="shared" si="175"/>
        <v>-3.1793722393953185</v>
      </c>
      <c r="AE428" s="3">
        <f t="shared" si="176"/>
        <v>-1162.3048677166016</v>
      </c>
      <c r="AF428" s="5"/>
      <c r="AG428" s="3" t="e">
        <f t="shared" si="177"/>
        <v>#NUM!</v>
      </c>
      <c r="AH428" s="3" t="e">
        <f t="shared" si="178"/>
        <v>#NUM!</v>
      </c>
      <c r="AI428" s="3" t="e">
        <f t="shared" si="179"/>
        <v>#NUM!</v>
      </c>
      <c r="AJ428" s="5"/>
      <c r="AK428" s="3">
        <v>262</v>
      </c>
      <c r="AL428" s="3" t="e">
        <f t="shared" si="180"/>
        <v>#NUM!</v>
      </c>
      <c r="AM428" s="3">
        <f t="shared" si="181"/>
        <v>8117673.3170156144</v>
      </c>
      <c r="AN428" s="5"/>
      <c r="AO428" s="3">
        <f t="shared" si="182"/>
        <v>8117673.3170156144</v>
      </c>
      <c r="AP428" s="3">
        <f t="shared" si="161"/>
        <v>4821897950.3072748</v>
      </c>
      <c r="AQ428" s="3">
        <f t="shared" si="162"/>
        <v>5.2650003824983348E-4</v>
      </c>
      <c r="AR428" s="14">
        <f>'FAE(a_mean)'!AQ428</f>
        <v>4.5677044059085872E-4</v>
      </c>
      <c r="AS428" s="5"/>
      <c r="AT428" s="3">
        <f t="shared" si="183"/>
        <v>4.8363627905068383E-4</v>
      </c>
      <c r="AU428" s="5"/>
      <c r="AX428" s="23"/>
    </row>
    <row r="429" spans="1:50" s="3" customFormat="1">
      <c r="A429" s="3" t="s">
        <v>486</v>
      </c>
      <c r="B429" s="2" t="s">
        <v>223</v>
      </c>
      <c r="C429" s="2" t="s">
        <v>220</v>
      </c>
      <c r="D429" s="2">
        <v>15</v>
      </c>
      <c r="E429" s="5"/>
      <c r="F429" s="2">
        <v>2670000</v>
      </c>
      <c r="G429" s="2">
        <v>1920000</v>
      </c>
      <c r="H429" s="2">
        <v>4770000</v>
      </c>
      <c r="I429" s="5"/>
      <c r="J429" s="2">
        <v>441</v>
      </c>
      <c r="K429" s="2">
        <v>594</v>
      </c>
      <c r="L429" s="24">
        <v>386.00000000000006</v>
      </c>
      <c r="M429" s="5"/>
      <c r="N429" s="3">
        <f t="shared" si="163"/>
        <v>1.390625</v>
      </c>
      <c r="O429" s="5"/>
      <c r="P429" s="3">
        <f t="shared" si="164"/>
        <v>1.1424870466321242</v>
      </c>
      <c r="Q429" s="3">
        <f t="shared" si="165"/>
        <v>1.2123696957911922</v>
      </c>
      <c r="R429" s="5"/>
      <c r="S429" s="22">
        <f t="shared" si="166"/>
        <v>1232.521107427689</v>
      </c>
      <c r="T429" s="22">
        <f t="shared" si="167"/>
        <v>781.96225494128953</v>
      </c>
      <c r="U429" s="3">
        <f t="shared" si="168"/>
        <v>310.39396254061887</v>
      </c>
      <c r="V429" s="3">
        <f t="shared" si="169"/>
        <v>1704.0893998283595</v>
      </c>
      <c r="W429" s="3">
        <f t="shared" si="170"/>
        <v>410.84036914256296</v>
      </c>
      <c r="X429" s="3">
        <f t="shared" si="171"/>
        <v>922.12714488707013</v>
      </c>
      <c r="Y429" s="5"/>
      <c r="Z429" s="3">
        <f t="shared" si="172"/>
        <v>0</v>
      </c>
      <c r="AA429" s="3">
        <f t="shared" si="173"/>
        <v>404648.39408162463</v>
      </c>
      <c r="AB429" s="5"/>
      <c r="AC429" s="3">
        <f t="shared" si="174"/>
        <v>-1.2436409575996066</v>
      </c>
      <c r="AD429" s="3">
        <f t="shared" si="175"/>
        <v>-4.1804763988698621</v>
      </c>
      <c r="AE429" s="3">
        <f t="shared" si="176"/>
        <v>-1297.5946347527533</v>
      </c>
      <c r="AF429" s="5"/>
      <c r="AG429" s="3" t="e">
        <f t="shared" si="177"/>
        <v>#NUM!</v>
      </c>
      <c r="AH429" s="3" t="e">
        <f t="shared" si="178"/>
        <v>#NUM!</v>
      </c>
      <c r="AI429" s="3" t="e">
        <f t="shared" si="179"/>
        <v>#NUM!</v>
      </c>
      <c r="AJ429" s="5"/>
      <c r="AK429" s="3">
        <v>263</v>
      </c>
      <c r="AL429" s="3" t="e">
        <f t="shared" si="180"/>
        <v>#NUM!</v>
      </c>
      <c r="AM429" s="3">
        <f t="shared" si="181"/>
        <v>8815789.4897647351</v>
      </c>
      <c r="AN429" s="5"/>
      <c r="AO429" s="3">
        <f t="shared" si="182"/>
        <v>8815789.4897647351</v>
      </c>
      <c r="AP429" s="3">
        <f t="shared" si="161"/>
        <v>5236578956.9202528</v>
      </c>
      <c r="AQ429" s="3">
        <f t="shared" si="162"/>
        <v>5.7177879945408073E-4</v>
      </c>
      <c r="AR429" s="14">
        <f>'FAE(a_mean)'!AQ429</f>
        <v>4.5677044059085872E-4</v>
      </c>
      <c r="AS429" s="5"/>
      <c r="AT429" s="3">
        <f t="shared" si="183"/>
        <v>4.8363627905068383E-4</v>
      </c>
      <c r="AU429" s="5"/>
      <c r="AX429" s="23"/>
    </row>
    <row r="430" spans="1:50" s="3" customFormat="1">
      <c r="A430" s="3" t="s">
        <v>487</v>
      </c>
      <c r="B430" s="2" t="s">
        <v>223</v>
      </c>
      <c r="C430" s="2" t="s">
        <v>220</v>
      </c>
      <c r="D430" s="2">
        <v>16</v>
      </c>
      <c r="E430" s="5"/>
      <c r="F430" s="2">
        <v>3080000</v>
      </c>
      <c r="G430" s="2">
        <v>1920000</v>
      </c>
      <c r="H430" s="2">
        <v>4770000</v>
      </c>
      <c r="I430" s="5"/>
      <c r="J430" s="2">
        <v>467</v>
      </c>
      <c r="K430" s="2">
        <v>594</v>
      </c>
      <c r="L430" s="24">
        <v>386.00000000000006</v>
      </c>
      <c r="M430" s="5"/>
      <c r="N430" s="3">
        <f t="shared" si="163"/>
        <v>1.6041666666666667</v>
      </c>
      <c r="O430" s="5"/>
      <c r="P430" s="3">
        <f t="shared" si="164"/>
        <v>1.2098445595854921</v>
      </c>
      <c r="Q430" s="3">
        <f t="shared" si="165"/>
        <v>1.3174864781366504</v>
      </c>
      <c r="R430" s="5"/>
      <c r="S430" s="22">
        <f t="shared" si="166"/>
        <v>1232.521107427689</v>
      </c>
      <c r="T430" s="22">
        <f t="shared" si="167"/>
        <v>781.96225494128953</v>
      </c>
      <c r="U430" s="3">
        <f t="shared" si="168"/>
        <v>242.12132968880894</v>
      </c>
      <c r="V430" s="3">
        <f t="shared" si="169"/>
        <v>1772.3620326801697</v>
      </c>
      <c r="W430" s="3">
        <f t="shared" si="170"/>
        <v>410.84036914256296</v>
      </c>
      <c r="X430" s="3">
        <f t="shared" si="171"/>
        <v>990.39977773888006</v>
      </c>
      <c r="Y430" s="5"/>
      <c r="Z430" s="3">
        <f t="shared" si="172"/>
        <v>0</v>
      </c>
      <c r="AA430" s="3">
        <f t="shared" si="173"/>
        <v>404648.39408162463</v>
      </c>
      <c r="AB430" s="5"/>
      <c r="AC430" s="3">
        <f t="shared" si="174"/>
        <v>-1.2901747745920986</v>
      </c>
      <c r="AD430" s="3">
        <f t="shared" si="175"/>
        <v>-6.0505864956486644</v>
      </c>
      <c r="AE430" s="3">
        <f t="shared" si="176"/>
        <v>-1464.9760477236052</v>
      </c>
      <c r="AF430" s="5"/>
      <c r="AG430" s="3" t="e">
        <f t="shared" si="177"/>
        <v>#NUM!</v>
      </c>
      <c r="AH430" s="3" t="e">
        <f t="shared" si="178"/>
        <v>#NUM!</v>
      </c>
      <c r="AI430" s="3" t="e">
        <f t="shared" si="179"/>
        <v>#NUM!</v>
      </c>
      <c r="AJ430" s="5"/>
      <c r="AK430" s="3">
        <v>264</v>
      </c>
      <c r="AL430" s="3" t="e">
        <f t="shared" si="180"/>
        <v>#NUM!</v>
      </c>
      <c r="AM430" s="3">
        <f t="shared" si="181"/>
        <v>9679503.5309111457</v>
      </c>
      <c r="AN430" s="5"/>
      <c r="AO430" s="3">
        <f t="shared" si="182"/>
        <v>9679503.5309111457</v>
      </c>
      <c r="AP430" s="3">
        <f t="shared" si="161"/>
        <v>5749625097.3612204</v>
      </c>
      <c r="AQ430" s="3">
        <f t="shared" si="162"/>
        <v>6.2779798844352943E-4</v>
      </c>
      <c r="AR430" s="14">
        <f>'FAE(a_mean)'!AQ430</f>
        <v>4.5677044059085872E-4</v>
      </c>
      <c r="AS430" s="5"/>
      <c r="AT430" s="3">
        <f t="shared" si="183"/>
        <v>4.8363627905068383E-4</v>
      </c>
      <c r="AU430" s="5"/>
      <c r="AX430" s="23"/>
    </row>
    <row r="431" spans="1:50" s="3" customFormat="1">
      <c r="A431" s="3" t="s">
        <v>488</v>
      </c>
      <c r="B431" s="2" t="s">
        <v>223</v>
      </c>
      <c r="C431" s="2" t="s">
        <v>220</v>
      </c>
      <c r="D431" s="2">
        <v>17</v>
      </c>
      <c r="E431" s="5"/>
      <c r="F431" s="2">
        <v>3470000</v>
      </c>
      <c r="G431" s="2">
        <v>1920000</v>
      </c>
      <c r="H431" s="2">
        <v>4770000</v>
      </c>
      <c r="I431" s="5"/>
      <c r="J431" s="2">
        <v>500</v>
      </c>
      <c r="K431" s="2">
        <v>594</v>
      </c>
      <c r="L431" s="24">
        <v>386.00000000000006</v>
      </c>
      <c r="M431" s="5"/>
      <c r="N431" s="3">
        <f t="shared" si="163"/>
        <v>1.8072916666666667</v>
      </c>
      <c r="O431" s="5"/>
      <c r="P431" s="3">
        <f t="shared" si="164"/>
        <v>1.2953367875647666</v>
      </c>
      <c r="Q431" s="3">
        <f t="shared" si="165"/>
        <v>1.4129392987386644</v>
      </c>
      <c r="R431" s="5"/>
      <c r="S431" s="22">
        <f t="shared" si="166"/>
        <v>1232.521107427689</v>
      </c>
      <c r="T431" s="22">
        <f t="shared" si="167"/>
        <v>781.96225494128953</v>
      </c>
      <c r="U431" s="3">
        <f t="shared" si="168"/>
        <v>181.28586191825798</v>
      </c>
      <c r="V431" s="3">
        <f t="shared" si="169"/>
        <v>1833.1975004507206</v>
      </c>
      <c r="W431" s="3">
        <f t="shared" si="170"/>
        <v>410.84036914256296</v>
      </c>
      <c r="X431" s="3">
        <f t="shared" si="171"/>
        <v>1051.235245509431</v>
      </c>
      <c r="Y431" s="5"/>
      <c r="Z431" s="3">
        <f t="shared" si="172"/>
        <v>0</v>
      </c>
      <c r="AA431" s="3">
        <f t="shared" si="173"/>
        <v>404648.39408162463</v>
      </c>
      <c r="AB431" s="5"/>
      <c r="AC431" s="3">
        <f t="shared" si="174"/>
        <v>-1.3287192373356853</v>
      </c>
      <c r="AD431" s="3">
        <f t="shared" si="175"/>
        <v>-8.9037502942576463</v>
      </c>
      <c r="AE431" s="3">
        <f t="shared" si="176"/>
        <v>-1614.1240463994407</v>
      </c>
      <c r="AF431" s="5"/>
      <c r="AG431" s="3" t="e">
        <f t="shared" si="177"/>
        <v>#NUM!</v>
      </c>
      <c r="AH431" s="3" t="e">
        <f t="shared" si="178"/>
        <v>#NUM!</v>
      </c>
      <c r="AI431" s="3" t="e">
        <f t="shared" si="179"/>
        <v>#NUM!</v>
      </c>
      <c r="AJ431" s="5"/>
      <c r="AK431" s="3">
        <v>265</v>
      </c>
      <c r="AL431" s="3" t="e">
        <f t="shared" si="180"/>
        <v>#NUM!</v>
      </c>
      <c r="AM431" s="3">
        <f t="shared" si="181"/>
        <v>10449130.327451799</v>
      </c>
      <c r="AN431" s="5"/>
      <c r="AO431" s="3">
        <f t="shared" si="182"/>
        <v>10449130.327451799</v>
      </c>
      <c r="AP431" s="3">
        <f t="shared" si="161"/>
        <v>6206783414.5063686</v>
      </c>
      <c r="AQ431" s="3">
        <f t="shared" si="162"/>
        <v>6.7771482076633125E-4</v>
      </c>
      <c r="AR431" s="14">
        <f>'FAE(a_mean)'!AQ431</f>
        <v>4.5677044059085872E-4</v>
      </c>
      <c r="AS431" s="5"/>
      <c r="AT431" s="3">
        <f t="shared" si="183"/>
        <v>4.8363627905068383E-4</v>
      </c>
      <c r="AU431" s="5"/>
      <c r="AX431" s="23"/>
    </row>
    <row r="432" spans="1:50" s="3" customFormat="1">
      <c r="A432" s="3" t="s">
        <v>489</v>
      </c>
      <c r="B432" s="2" t="s">
        <v>223</v>
      </c>
      <c r="C432" s="2" t="s">
        <v>220</v>
      </c>
      <c r="D432" s="2">
        <v>18</v>
      </c>
      <c r="E432" s="5"/>
      <c r="F432" s="2">
        <v>3850000</v>
      </c>
      <c r="G432" s="2">
        <v>1920000</v>
      </c>
      <c r="H432" s="2">
        <v>4770000</v>
      </c>
      <c r="I432" s="5"/>
      <c r="J432" s="2">
        <v>530</v>
      </c>
      <c r="K432" s="2">
        <v>594</v>
      </c>
      <c r="L432" s="24">
        <v>386.00000000000006</v>
      </c>
      <c r="M432" s="5"/>
      <c r="N432" s="3">
        <f t="shared" si="163"/>
        <v>2.0052083333333335</v>
      </c>
      <c r="O432" s="5"/>
      <c r="P432" s="3">
        <f t="shared" si="164"/>
        <v>1.3730569948186526</v>
      </c>
      <c r="Q432" s="3">
        <f t="shared" si="165"/>
        <v>1.5023003943610511</v>
      </c>
      <c r="R432" s="5"/>
      <c r="S432" s="22">
        <f t="shared" si="166"/>
        <v>1232.521107427689</v>
      </c>
      <c r="T432" s="22">
        <f t="shared" si="167"/>
        <v>781.96225494128953</v>
      </c>
      <c r="U432" s="3">
        <f t="shared" si="168"/>
        <v>125.22049346527979</v>
      </c>
      <c r="V432" s="3">
        <f t="shared" si="169"/>
        <v>1889.2628689036987</v>
      </c>
      <c r="W432" s="3">
        <f t="shared" si="170"/>
        <v>410.84036914256296</v>
      </c>
      <c r="X432" s="3">
        <f t="shared" si="171"/>
        <v>1107.3006139624092</v>
      </c>
      <c r="Y432" s="5"/>
      <c r="Z432" s="3">
        <f t="shared" si="172"/>
        <v>0</v>
      </c>
      <c r="AA432" s="3">
        <f t="shared" si="173"/>
        <v>404648.39408162463</v>
      </c>
      <c r="AB432" s="5"/>
      <c r="AC432" s="3">
        <f t="shared" si="174"/>
        <v>-1.3620434482385455</v>
      </c>
      <c r="AD432" s="3">
        <f t="shared" si="175"/>
        <v>-13.98794499073891</v>
      </c>
      <c r="AE432" s="3">
        <f t="shared" si="176"/>
        <v>-1751.5773743055149</v>
      </c>
      <c r="AF432" s="5"/>
      <c r="AG432" s="3" t="e">
        <f t="shared" si="177"/>
        <v>#NUM!</v>
      </c>
      <c r="AH432" s="3" t="e">
        <f t="shared" si="178"/>
        <v>#NUM!</v>
      </c>
      <c r="AI432" s="3" t="e">
        <f t="shared" si="179"/>
        <v>#NUM!</v>
      </c>
      <c r="AJ432" s="5"/>
      <c r="AK432" s="3">
        <v>266</v>
      </c>
      <c r="AL432" s="3" t="e">
        <f t="shared" si="180"/>
        <v>#NUM!</v>
      </c>
      <c r="AM432" s="3">
        <f t="shared" si="181"/>
        <v>11158410.809720475</v>
      </c>
      <c r="AN432" s="5"/>
      <c r="AO432" s="3">
        <f t="shared" si="182"/>
        <v>11158410.809720475</v>
      </c>
      <c r="AP432" s="3">
        <f t="shared" si="161"/>
        <v>6628096020.9739618</v>
      </c>
      <c r="AQ432" s="3">
        <f t="shared" si="162"/>
        <v>7.2371768223422888E-4</v>
      </c>
      <c r="AR432" s="14">
        <f>'FAE(a_mean)'!AQ432</f>
        <v>4.5677044059085872E-4</v>
      </c>
      <c r="AS432" s="5"/>
      <c r="AT432" s="3">
        <f t="shared" si="183"/>
        <v>4.8363627905068383E-4</v>
      </c>
      <c r="AU432" s="5"/>
      <c r="AX432" s="23"/>
    </row>
    <row r="433" spans="1:50" s="3" customFormat="1">
      <c r="A433" s="3" t="s">
        <v>490</v>
      </c>
      <c r="B433" s="2" t="s">
        <v>223</v>
      </c>
      <c r="C433" s="2" t="s">
        <v>220</v>
      </c>
      <c r="D433" s="2">
        <v>19</v>
      </c>
      <c r="E433" s="5"/>
      <c r="F433" s="2">
        <v>4300000</v>
      </c>
      <c r="G433" s="2">
        <v>1920000</v>
      </c>
      <c r="H433" s="2">
        <v>4770000</v>
      </c>
      <c r="I433" s="5"/>
      <c r="J433" s="2">
        <v>561</v>
      </c>
      <c r="K433" s="2">
        <v>594</v>
      </c>
      <c r="L433" s="24">
        <v>386.00000000000006</v>
      </c>
      <c r="M433" s="5"/>
      <c r="N433" s="3">
        <f t="shared" si="163"/>
        <v>2.2395833333333335</v>
      </c>
      <c r="O433" s="5"/>
      <c r="P433" s="3">
        <f t="shared" si="164"/>
        <v>1.4533678756476682</v>
      </c>
      <c r="Q433" s="3">
        <f t="shared" si="165"/>
        <v>1.6047080407369749</v>
      </c>
      <c r="R433" s="5"/>
      <c r="S433" s="22">
        <f t="shared" si="166"/>
        <v>1232.521107427689</v>
      </c>
      <c r="T433" s="22">
        <f t="shared" si="167"/>
        <v>781.96225494128953</v>
      </c>
      <c r="U433" s="3">
        <f t="shared" si="168"/>
        <v>62.296021560719282</v>
      </c>
      <c r="V433" s="3">
        <f t="shared" si="169"/>
        <v>1952.1873408082593</v>
      </c>
      <c r="W433" s="3">
        <f t="shared" si="170"/>
        <v>410.84036914256296</v>
      </c>
      <c r="X433" s="3">
        <f t="shared" si="171"/>
        <v>1170.2250858669697</v>
      </c>
      <c r="Y433" s="5"/>
      <c r="Z433" s="3">
        <f t="shared" si="172"/>
        <v>0</v>
      </c>
      <c r="AA433" s="3">
        <f t="shared" si="173"/>
        <v>404648.39408162463</v>
      </c>
      <c r="AB433" s="5"/>
      <c r="AC433" s="3">
        <f t="shared" si="174"/>
        <v>-1.3971649063083651</v>
      </c>
      <c r="AD433" s="3">
        <f t="shared" si="175"/>
        <v>-30.593396770514683</v>
      </c>
      <c r="AE433" s="3">
        <f t="shared" si="176"/>
        <v>-1905.8469048316222</v>
      </c>
      <c r="AF433" s="5"/>
      <c r="AG433" s="3" t="e">
        <f t="shared" si="177"/>
        <v>#NUM!</v>
      </c>
      <c r="AH433" s="3" t="e">
        <f t="shared" si="178"/>
        <v>#NUM!</v>
      </c>
      <c r="AI433" s="3" t="e">
        <f t="shared" si="179"/>
        <v>#NUM!</v>
      </c>
      <c r="AJ433" s="5"/>
      <c r="AK433" s="3">
        <v>267</v>
      </c>
      <c r="AL433" s="3" t="e">
        <f t="shared" si="180"/>
        <v>#NUM!</v>
      </c>
      <c r="AM433" s="3">
        <f t="shared" si="181"/>
        <v>11954465.504632549</v>
      </c>
      <c r="AN433" s="5"/>
      <c r="AO433" s="3">
        <f t="shared" si="182"/>
        <v>11954465.504632549</v>
      </c>
      <c r="AP433" s="3">
        <f t="shared" si="161"/>
        <v>7100952509.7517347</v>
      </c>
      <c r="AQ433" s="3">
        <f t="shared" si="162"/>
        <v>7.7534858815423379E-4</v>
      </c>
      <c r="AR433" s="14">
        <f>'FAE(a_mean)'!AQ433</f>
        <v>4.5677044059085872E-4</v>
      </c>
      <c r="AS433" s="5"/>
      <c r="AT433" s="3">
        <f t="shared" si="183"/>
        <v>4.8363627905068383E-4</v>
      </c>
      <c r="AU433" s="5"/>
      <c r="AX433" s="23"/>
    </row>
    <row r="434" spans="1:50" s="3" customFormat="1">
      <c r="A434" s="3" t="s">
        <v>491</v>
      </c>
      <c r="B434" s="2" t="s">
        <v>223</v>
      </c>
      <c r="C434" s="2" t="s">
        <v>220</v>
      </c>
      <c r="D434" s="2">
        <v>20</v>
      </c>
      <c r="E434" s="5"/>
      <c r="F434" s="2">
        <v>4770000</v>
      </c>
      <c r="G434" s="2">
        <v>1920000</v>
      </c>
      <c r="H434" s="2">
        <v>4770000</v>
      </c>
      <c r="I434" s="5"/>
      <c r="J434" s="2">
        <v>594</v>
      </c>
      <c r="K434" s="2">
        <v>594</v>
      </c>
      <c r="L434" s="24">
        <v>386.00000000000006</v>
      </c>
      <c r="M434" s="5"/>
      <c r="N434" s="3">
        <f t="shared" si="163"/>
        <v>2.484375</v>
      </c>
      <c r="O434" s="5"/>
      <c r="P434" s="3">
        <f t="shared" si="164"/>
        <v>1.5388601036269427</v>
      </c>
      <c r="Q434" s="3">
        <f t="shared" si="165"/>
        <v>1.7088540968008368</v>
      </c>
      <c r="R434" s="5"/>
      <c r="S434" s="22">
        <f t="shared" si="166"/>
        <v>1232.521107427689</v>
      </c>
      <c r="T434" s="22">
        <f t="shared" si="167"/>
        <v>781.96225494128953</v>
      </c>
      <c r="U434" s="3">
        <f t="shared" si="168"/>
        <v>0</v>
      </c>
      <c r="V434" s="3">
        <f t="shared" si="169"/>
        <v>2014.4833623689785</v>
      </c>
      <c r="W434" s="3">
        <f t="shared" si="170"/>
        <v>410.84036914256296</v>
      </c>
      <c r="X434" s="3">
        <f t="shared" si="171"/>
        <v>1232.521107427689</v>
      </c>
      <c r="Y434" s="5"/>
      <c r="Z434" s="3">
        <f t="shared" si="172"/>
        <v>0</v>
      </c>
      <c r="AA434" s="3">
        <f t="shared" si="173"/>
        <v>404648.39408162463</v>
      </c>
      <c r="AB434" s="5"/>
      <c r="AC434" s="3">
        <f t="shared" si="174"/>
        <v>-1.4297742436998411</v>
      </c>
      <c r="AD434" s="3" t="e">
        <f t="shared" si="175"/>
        <v>#DIV/0!</v>
      </c>
      <c r="AE434" s="3">
        <f t="shared" si="176"/>
        <v>-2058.5756875918933</v>
      </c>
      <c r="AF434" s="5"/>
      <c r="AG434" s="3" t="e">
        <f t="shared" si="177"/>
        <v>#NUM!</v>
      </c>
      <c r="AH434" s="3" t="e">
        <f t="shared" si="178"/>
        <v>#DIV/0!</v>
      </c>
      <c r="AI434" s="3" t="e">
        <f t="shared" si="179"/>
        <v>#NUM!</v>
      </c>
      <c r="AJ434" s="5"/>
      <c r="AK434" s="3">
        <v>268</v>
      </c>
      <c r="AL434" s="3" t="e">
        <f t="shared" si="180"/>
        <v>#NUM!</v>
      </c>
      <c r="AM434" s="3">
        <f t="shared" si="181"/>
        <v>12742569.702200877</v>
      </c>
      <c r="AN434" s="5"/>
      <c r="AO434" s="3">
        <f t="shared" si="182"/>
        <v>12742569.702200877</v>
      </c>
      <c r="AP434" s="3">
        <f t="shared" si="161"/>
        <v>7569086403.1073208</v>
      </c>
      <c r="AQ434" s="3">
        <f t="shared" si="162"/>
        <v>8.2646383681727383E-4</v>
      </c>
      <c r="AR434" s="14">
        <f>'FAE(a_mean)'!AQ434</f>
        <v>4.5677044059085872E-4</v>
      </c>
      <c r="AS434" s="5"/>
      <c r="AT434" s="3">
        <f t="shared" si="183"/>
        <v>4.8363627905068383E-4</v>
      </c>
      <c r="AU434" s="5"/>
      <c r="AX434" s="23"/>
    </row>
    <row r="435" spans="1:50">
      <c r="A435" s="7" t="s">
        <v>492</v>
      </c>
      <c r="B435" s="8" t="s">
        <v>223</v>
      </c>
      <c r="C435" s="8" t="s">
        <v>221</v>
      </c>
      <c r="D435" s="8">
        <v>1</v>
      </c>
      <c r="F435" s="8">
        <v>11900</v>
      </c>
      <c r="G435" s="8">
        <v>846000.00000000012</v>
      </c>
      <c r="H435" s="8">
        <v>2340000</v>
      </c>
      <c r="J435" s="1">
        <v>33.700000000000003</v>
      </c>
      <c r="K435" s="1">
        <v>129</v>
      </c>
      <c r="L435" s="19">
        <v>75.199999999999989</v>
      </c>
      <c r="N435" s="7">
        <f t="shared" si="163"/>
        <v>1.4066193853427894E-2</v>
      </c>
      <c r="P435" s="7">
        <f t="shared" si="164"/>
        <v>0.44813829787234055</v>
      </c>
      <c r="Q435" s="7">
        <f t="shared" si="165"/>
        <v>0.27363947310911402</v>
      </c>
      <c r="S435" s="12">
        <f t="shared" si="166"/>
        <v>863.26295526699494</v>
      </c>
      <c r="T435" s="12">
        <f t="shared" si="167"/>
        <v>519.0633406361469</v>
      </c>
      <c r="U435" s="7">
        <f t="shared" si="168"/>
        <v>801.70153132961798</v>
      </c>
      <c r="V435" s="7">
        <f t="shared" si="169"/>
        <v>580.62476457352386</v>
      </c>
      <c r="W435" s="7">
        <f t="shared" si="170"/>
        <v>287.75431842233161</v>
      </c>
      <c r="X435" s="7">
        <f t="shared" si="171"/>
        <v>61.561423937376986</v>
      </c>
      <c r="Z435" s="7">
        <f t="shared" si="172"/>
        <v>0</v>
      </c>
      <c r="AA435" s="7">
        <f t="shared" si="173"/>
        <v>211465.8169580356</v>
      </c>
      <c r="AC435" s="7">
        <f t="shared" si="174"/>
        <v>-3.8320534161104834E-2</v>
      </c>
      <c r="AD435" s="7">
        <f t="shared" si="175"/>
        <v>0.69010568659069826</v>
      </c>
      <c r="AE435" s="7">
        <f t="shared" si="176"/>
        <v>553.25878571904013</v>
      </c>
      <c r="AG435" s="7">
        <f t="shared" si="177"/>
        <v>542476.87428841495</v>
      </c>
      <c r="AH435" s="7">
        <f t="shared" si="178"/>
        <v>520068.44350657123</v>
      </c>
      <c r="AI435" s="7">
        <f t="shared" si="179"/>
        <v>333909.12977571459</v>
      </c>
      <c r="AK435" s="7">
        <v>269</v>
      </c>
      <c r="AL435" s="7">
        <f t="shared" si="180"/>
        <v>356317.56055755832</v>
      </c>
      <c r="AM435" s="7">
        <f t="shared" si="181"/>
        <v>-959584.71623461053</v>
      </c>
      <c r="AO435" s="7">
        <f t="shared" si="182"/>
        <v>356317.56055755832</v>
      </c>
      <c r="AP435" s="7">
        <f t="shared" si="161"/>
        <v>45964965.311925024</v>
      </c>
      <c r="AQ435" s="7">
        <f t="shared" si="162"/>
        <v>2.3218850554608424E-5</v>
      </c>
      <c r="AR435" s="15">
        <f>'FAE(a_mean)'!AQ435</f>
        <v>1.9627163263984728E-4</v>
      </c>
      <c r="AT435" s="7">
        <f t="shared" si="183"/>
        <v>2.1040292975649518E-4</v>
      </c>
      <c r="AX435" s="21"/>
    </row>
    <row r="436" spans="1:50">
      <c r="A436" s="7" t="s">
        <v>493</v>
      </c>
      <c r="B436" s="8" t="s">
        <v>223</v>
      </c>
      <c r="C436" s="8" t="s">
        <v>221</v>
      </c>
      <c r="D436" s="8">
        <v>2</v>
      </c>
      <c r="F436" s="8">
        <v>47699.999999999993</v>
      </c>
      <c r="G436" s="8">
        <v>846000.00000000012</v>
      </c>
      <c r="H436" s="8">
        <v>2340000</v>
      </c>
      <c r="J436" s="1">
        <v>39.900000000000006</v>
      </c>
      <c r="K436" s="1">
        <v>129</v>
      </c>
      <c r="L436" s="19">
        <v>75.199999999999989</v>
      </c>
      <c r="N436" s="7">
        <f t="shared" si="163"/>
        <v>5.638297872340424E-2</v>
      </c>
      <c r="P436" s="7">
        <f t="shared" si="164"/>
        <v>0.53058510638297884</v>
      </c>
      <c r="Q436" s="7">
        <f t="shared" si="165"/>
        <v>0.34195761527895496</v>
      </c>
      <c r="S436" s="12">
        <f t="shared" si="166"/>
        <v>863.26295526699494</v>
      </c>
      <c r="T436" s="12">
        <f t="shared" si="167"/>
        <v>519.0633406361469</v>
      </c>
      <c r="U436" s="7">
        <f t="shared" si="168"/>
        <v>740.01084452422606</v>
      </c>
      <c r="V436" s="7">
        <f t="shared" si="169"/>
        <v>642.31545137891578</v>
      </c>
      <c r="W436" s="7">
        <f t="shared" si="170"/>
        <v>287.75431842233161</v>
      </c>
      <c r="X436" s="7">
        <f t="shared" si="171"/>
        <v>123.25211074276889</v>
      </c>
      <c r="Z436" s="7">
        <f t="shared" si="172"/>
        <v>0</v>
      </c>
      <c r="AA436" s="7">
        <f t="shared" si="173"/>
        <v>211465.8169580356</v>
      </c>
      <c r="AC436" s="7">
        <f t="shared" si="174"/>
        <v>-0.26533070090587374</v>
      </c>
      <c r="AD436" s="7">
        <f t="shared" si="175"/>
        <v>0.54740093462827843</v>
      </c>
      <c r="AE436" s="7">
        <f t="shared" si="176"/>
        <v>405.08262792762298</v>
      </c>
      <c r="AG436" s="7">
        <f t="shared" si="177"/>
        <v>758856.25190046534</v>
      </c>
      <c r="AH436" s="7">
        <f t="shared" si="178"/>
        <v>542983.73898393556</v>
      </c>
      <c r="AI436" s="7">
        <f t="shared" si="179"/>
        <v>356408.60717698722</v>
      </c>
      <c r="AK436" s="7">
        <v>270</v>
      </c>
      <c r="AL436" s="7">
        <f t="shared" si="180"/>
        <v>572281.12009351701</v>
      </c>
      <c r="AM436" s="7">
        <f t="shared" si="181"/>
        <v>-424047.30033074383</v>
      </c>
      <c r="AO436" s="7">
        <f t="shared" si="182"/>
        <v>572281.12009351701</v>
      </c>
      <c r="AP436" s="7">
        <f t="shared" si="161"/>
        <v>73824264.492063701</v>
      </c>
      <c r="AQ436" s="7">
        <f t="shared" si="162"/>
        <v>3.7291762387132862E-5</v>
      </c>
      <c r="AR436" s="15">
        <f>'FAE(a_mean)'!AQ436</f>
        <v>1.9627163263984728E-4</v>
      </c>
      <c r="AT436" s="7">
        <f t="shared" si="183"/>
        <v>2.1040292975649518E-4</v>
      </c>
      <c r="AX436" s="21"/>
    </row>
    <row r="437" spans="1:50">
      <c r="A437" s="7" t="s">
        <v>494</v>
      </c>
      <c r="B437" s="8" t="s">
        <v>223</v>
      </c>
      <c r="C437" s="8" t="s">
        <v>221</v>
      </c>
      <c r="D437" s="8">
        <v>3</v>
      </c>
      <c r="F437" s="8">
        <v>108000</v>
      </c>
      <c r="G437" s="8">
        <v>846000.00000000012</v>
      </c>
      <c r="H437" s="8">
        <v>2340000</v>
      </c>
      <c r="J437" s="1">
        <v>45.099999999999994</v>
      </c>
      <c r="K437" s="1">
        <v>129</v>
      </c>
      <c r="L437" s="19">
        <v>75.199999999999989</v>
      </c>
      <c r="N437" s="7">
        <f t="shared" si="163"/>
        <v>0.1276595744680851</v>
      </c>
      <c r="P437" s="7">
        <f t="shared" si="164"/>
        <v>0.59973404255319152</v>
      </c>
      <c r="Q437" s="7">
        <f t="shared" si="165"/>
        <v>0.41352413777514108</v>
      </c>
      <c r="S437" s="12">
        <f t="shared" si="166"/>
        <v>863.26295526699494</v>
      </c>
      <c r="T437" s="12">
        <f t="shared" si="167"/>
        <v>519.0633406361469</v>
      </c>
      <c r="U437" s="7">
        <f t="shared" si="168"/>
        <v>677.80432252481512</v>
      </c>
      <c r="V437" s="7">
        <f t="shared" si="169"/>
        <v>704.52197337832672</v>
      </c>
      <c r="W437" s="7">
        <f t="shared" si="170"/>
        <v>287.75431842233161</v>
      </c>
      <c r="X437" s="7">
        <f t="shared" si="171"/>
        <v>185.45863274217979</v>
      </c>
      <c r="Z437" s="7">
        <f t="shared" si="172"/>
        <v>0</v>
      </c>
      <c r="AA437" s="7">
        <f t="shared" si="173"/>
        <v>211465.8169580356</v>
      </c>
      <c r="AC437" s="7">
        <f t="shared" si="174"/>
        <v>-0.45398323145777353</v>
      </c>
      <c r="AD437" s="7">
        <f t="shared" si="175"/>
        <v>0.3771995342033288</v>
      </c>
      <c r="AE437" s="7">
        <f t="shared" si="176"/>
        <v>255.66747473736311</v>
      </c>
      <c r="AG437" s="7">
        <f t="shared" si="177"/>
        <v>1013562.6077766591</v>
      </c>
      <c r="AH437" s="7">
        <f t="shared" si="178"/>
        <v>543963.56087659753</v>
      </c>
      <c r="AI437" s="7">
        <f t="shared" si="179"/>
        <v>361267.65298570582</v>
      </c>
      <c r="AK437" s="7">
        <v>271</v>
      </c>
      <c r="AL437" s="7">
        <f t="shared" si="180"/>
        <v>830866.69988576742</v>
      </c>
      <c r="AM437" s="7">
        <f t="shared" si="181"/>
        <v>115968.08560624391</v>
      </c>
      <c r="AO437" s="7">
        <f t="shared" si="182"/>
        <v>830866.69988576742</v>
      </c>
      <c r="AP437" s="7">
        <f t="shared" si="161"/>
        <v>107181804.285264</v>
      </c>
      <c r="AQ437" s="7">
        <f t="shared" si="162"/>
        <v>5.4142068398933135E-5</v>
      </c>
      <c r="AR437" s="15">
        <f>'FAE(a_mean)'!AQ437</f>
        <v>1.9627163263984728E-4</v>
      </c>
      <c r="AT437" s="7">
        <f t="shared" si="183"/>
        <v>2.1040292975649518E-4</v>
      </c>
      <c r="AX437" s="21"/>
    </row>
    <row r="438" spans="1:50">
      <c r="A438" s="7" t="s">
        <v>495</v>
      </c>
      <c r="B438" s="8" t="s">
        <v>223</v>
      </c>
      <c r="C438" s="8" t="s">
        <v>221</v>
      </c>
      <c r="D438" s="8">
        <v>4</v>
      </c>
      <c r="F438" s="8">
        <v>190000</v>
      </c>
      <c r="G438" s="8">
        <v>846000.00000000012</v>
      </c>
      <c r="H438" s="8">
        <v>2340000</v>
      </c>
      <c r="J438" s="1">
        <v>50.599999999999994</v>
      </c>
      <c r="K438" s="1">
        <v>129</v>
      </c>
      <c r="L438" s="19">
        <v>75.199999999999989</v>
      </c>
      <c r="N438" s="7">
        <f t="shared" si="163"/>
        <v>0.22458628841607561</v>
      </c>
      <c r="P438" s="7">
        <f t="shared" si="164"/>
        <v>0.6728723404255319</v>
      </c>
      <c r="Q438" s="7">
        <f t="shared" si="165"/>
        <v>0.49266191296612016</v>
      </c>
      <c r="S438" s="12">
        <f t="shared" si="166"/>
        <v>863.26295526699494</v>
      </c>
      <c r="T438" s="12">
        <f t="shared" si="167"/>
        <v>519.0633406361469</v>
      </c>
      <c r="U438" s="7">
        <f t="shared" si="168"/>
        <v>617.2760569570903</v>
      </c>
      <c r="V438" s="7">
        <f t="shared" si="169"/>
        <v>765.05023894605165</v>
      </c>
      <c r="W438" s="7">
        <f t="shared" si="170"/>
        <v>287.75431842233161</v>
      </c>
      <c r="X438" s="7">
        <f t="shared" si="171"/>
        <v>245.98689830990469</v>
      </c>
      <c r="Z438" s="7">
        <f t="shared" si="172"/>
        <v>0</v>
      </c>
      <c r="AA438" s="7">
        <f t="shared" si="173"/>
        <v>211465.8169580356</v>
      </c>
      <c r="AC438" s="7">
        <f t="shared" si="174"/>
        <v>-0.60809768065290526</v>
      </c>
      <c r="AD438" s="7">
        <f t="shared" si="175"/>
        <v>0.17866132942571716</v>
      </c>
      <c r="AE438" s="7">
        <f t="shared" si="176"/>
        <v>110.28336095861846</v>
      </c>
      <c r="AG438" s="7">
        <f t="shared" si="177"/>
        <v>1301979.6734914153</v>
      </c>
      <c r="AH438" s="7">
        <f t="shared" si="178"/>
        <v>530077.36077651975</v>
      </c>
      <c r="AI438" s="7">
        <f t="shared" si="179"/>
        <v>349531.99065371306</v>
      </c>
      <c r="AK438" s="7">
        <v>272</v>
      </c>
      <c r="AL438" s="7">
        <f t="shared" si="180"/>
        <v>1121434.3033686087</v>
      </c>
      <c r="AM438" s="7">
        <f t="shared" si="181"/>
        <v>641414.51212340174</v>
      </c>
      <c r="AO438" s="7">
        <f t="shared" si="182"/>
        <v>1121434.3033686087</v>
      </c>
      <c r="AP438" s="7">
        <f t="shared" si="161"/>
        <v>144665025.13455051</v>
      </c>
      <c r="AQ438" s="7">
        <f t="shared" si="162"/>
        <v>7.3076430631099847E-5</v>
      </c>
      <c r="AR438" s="15">
        <f>'FAE(a_mean)'!AQ438</f>
        <v>1.9627163263984728E-4</v>
      </c>
      <c r="AT438" s="7">
        <f t="shared" si="183"/>
        <v>2.1040292975649518E-4</v>
      </c>
      <c r="AX438" s="21"/>
    </row>
    <row r="439" spans="1:50">
      <c r="A439" s="7" t="s">
        <v>496</v>
      </c>
      <c r="B439" s="8" t="s">
        <v>223</v>
      </c>
      <c r="C439" s="8" t="s">
        <v>221</v>
      </c>
      <c r="D439" s="8">
        <v>5</v>
      </c>
      <c r="F439" s="8">
        <v>299000</v>
      </c>
      <c r="G439" s="8">
        <v>846000.00000000012</v>
      </c>
      <c r="H439" s="8">
        <v>2340000</v>
      </c>
      <c r="J439" s="1">
        <v>56</v>
      </c>
      <c r="K439" s="1">
        <v>129</v>
      </c>
      <c r="L439" s="19">
        <v>75.199999999999989</v>
      </c>
      <c r="N439" s="7">
        <f t="shared" si="163"/>
        <v>0.35342789598108743</v>
      </c>
      <c r="P439" s="7">
        <f t="shared" si="164"/>
        <v>0.74468085106382986</v>
      </c>
      <c r="Q439" s="7">
        <f t="shared" si="165"/>
        <v>0.58309657186295971</v>
      </c>
      <c r="S439" s="12">
        <f t="shared" si="166"/>
        <v>863.26295526699494</v>
      </c>
      <c r="T439" s="12">
        <f t="shared" si="167"/>
        <v>519.0633406361469</v>
      </c>
      <c r="U439" s="7">
        <f t="shared" si="168"/>
        <v>554.68082691814561</v>
      </c>
      <c r="V439" s="7">
        <f t="shared" si="169"/>
        <v>827.64546898499623</v>
      </c>
      <c r="W439" s="7">
        <f t="shared" si="170"/>
        <v>287.75431842233161</v>
      </c>
      <c r="X439" s="7">
        <f t="shared" si="171"/>
        <v>308.58212834884932</v>
      </c>
      <c r="Z439" s="7">
        <f t="shared" si="172"/>
        <v>0</v>
      </c>
      <c r="AA439" s="7">
        <f t="shared" si="173"/>
        <v>211465.8169580356</v>
      </c>
      <c r="AC439" s="7">
        <f t="shared" si="174"/>
        <v>-0.74376541424753451</v>
      </c>
      <c r="AD439" s="7">
        <f t="shared" si="175"/>
        <v>-7.2231518200591746E-2</v>
      </c>
      <c r="AE439" s="7">
        <f t="shared" si="176"/>
        <v>-40.065438245057315</v>
      </c>
      <c r="AG439" s="7">
        <f t="shared" si="177"/>
        <v>1650488.2018204795</v>
      </c>
      <c r="AH439" s="7">
        <f t="shared" si="178"/>
        <v>505531.09426798898</v>
      </c>
      <c r="AI439" s="7">
        <f t="shared" si="179"/>
        <v>318389.76015424432</v>
      </c>
      <c r="AK439" s="7">
        <v>273</v>
      </c>
      <c r="AL439" s="7">
        <f t="shared" si="180"/>
        <v>1463346.8677067347</v>
      </c>
      <c r="AM439" s="7">
        <f t="shared" si="181"/>
        <v>1184804.2761037012</v>
      </c>
      <c r="AO439" s="7">
        <f t="shared" si="182"/>
        <v>1463346.8677067347</v>
      </c>
      <c r="AP439" s="7">
        <f t="shared" si="161"/>
        <v>188771745.93416879</v>
      </c>
      <c r="AQ439" s="7">
        <f t="shared" si="162"/>
        <v>9.5356603187533477E-5</v>
      </c>
      <c r="AR439" s="15">
        <f>'FAE(a_mean)'!AQ439</f>
        <v>1.9627163263984728E-4</v>
      </c>
      <c r="AT439" s="7">
        <f t="shared" si="183"/>
        <v>2.1040292975649518E-4</v>
      </c>
      <c r="AX439" s="21"/>
    </row>
    <row r="440" spans="1:50">
      <c r="A440" s="7" t="s">
        <v>497</v>
      </c>
      <c r="B440" s="8" t="s">
        <v>223</v>
      </c>
      <c r="C440" s="8" t="s">
        <v>221</v>
      </c>
      <c r="D440" s="8">
        <v>6</v>
      </c>
      <c r="F440" s="8">
        <v>424000</v>
      </c>
      <c r="G440" s="8">
        <v>846000.00000000012</v>
      </c>
      <c r="H440" s="8">
        <v>2340000</v>
      </c>
      <c r="J440" s="1">
        <v>62.1</v>
      </c>
      <c r="K440" s="1">
        <v>129</v>
      </c>
      <c r="L440" s="19">
        <v>75.199999999999989</v>
      </c>
      <c r="N440" s="7">
        <f t="shared" si="163"/>
        <v>0.50118203309692666</v>
      </c>
      <c r="P440" s="7">
        <f t="shared" si="164"/>
        <v>0.82579787234042568</v>
      </c>
      <c r="Q440" s="7">
        <f t="shared" si="165"/>
        <v>0.6806577917035499</v>
      </c>
      <c r="S440" s="12">
        <f t="shared" si="166"/>
        <v>863.26295526699494</v>
      </c>
      <c r="T440" s="12">
        <f t="shared" si="167"/>
        <v>519.0633406361469</v>
      </c>
      <c r="U440" s="7">
        <f t="shared" si="168"/>
        <v>495.79615794544378</v>
      </c>
      <c r="V440" s="7">
        <f t="shared" si="169"/>
        <v>886.53013795769812</v>
      </c>
      <c r="W440" s="7">
        <f t="shared" si="170"/>
        <v>287.75431842233161</v>
      </c>
      <c r="X440" s="7">
        <f t="shared" si="171"/>
        <v>367.46679732155116</v>
      </c>
      <c r="Z440" s="7">
        <f t="shared" si="172"/>
        <v>0</v>
      </c>
      <c r="AA440" s="7">
        <f t="shared" si="173"/>
        <v>211465.8169580356</v>
      </c>
      <c r="AC440" s="7">
        <f t="shared" si="174"/>
        <v>-0.85390261112988353</v>
      </c>
      <c r="AD440" s="7">
        <f t="shared" si="175"/>
        <v>-0.36608142256463999</v>
      </c>
      <c r="AE440" s="7">
        <f t="shared" si="176"/>
        <v>-181.50176280275099</v>
      </c>
      <c r="AG440" s="7">
        <f t="shared" si="177"/>
        <v>2038901.7817149949</v>
      </c>
      <c r="AH440" s="7">
        <f t="shared" si="178"/>
        <v>478253.16503891576</v>
      </c>
      <c r="AI440" s="7">
        <f t="shared" si="179"/>
        <v>265527.82306879759</v>
      </c>
      <c r="AK440" s="7">
        <v>274</v>
      </c>
      <c r="AL440" s="7">
        <f t="shared" si="180"/>
        <v>1826176.4397448767</v>
      </c>
      <c r="AM440" s="7">
        <f t="shared" si="181"/>
        <v>1695982.6255598322</v>
      </c>
      <c r="AO440" s="7">
        <f t="shared" si="182"/>
        <v>1826176.4397448767</v>
      </c>
      <c r="AP440" s="7">
        <f t="shared" si="161"/>
        <v>235576760.72708911</v>
      </c>
      <c r="AQ440" s="7">
        <f t="shared" si="162"/>
        <v>1.1899979831034385E-4</v>
      </c>
      <c r="AR440" s="15">
        <f>'FAE(a_mean)'!AQ440</f>
        <v>1.9627163263984728E-4</v>
      </c>
      <c r="AT440" s="7">
        <f t="shared" si="183"/>
        <v>2.1040292975649518E-4</v>
      </c>
      <c r="AX440" s="21"/>
    </row>
    <row r="441" spans="1:50">
      <c r="A441" s="7" t="s">
        <v>498</v>
      </c>
      <c r="B441" s="8" t="s">
        <v>223</v>
      </c>
      <c r="C441" s="8" t="s">
        <v>221</v>
      </c>
      <c r="D441" s="8">
        <v>7</v>
      </c>
      <c r="F441" s="8">
        <v>580000</v>
      </c>
      <c r="G441" s="8">
        <v>846000.00000000012</v>
      </c>
      <c r="H441" s="8">
        <v>2340000</v>
      </c>
      <c r="J441" s="1">
        <v>67.2</v>
      </c>
      <c r="K441" s="1">
        <v>129</v>
      </c>
      <c r="L441" s="19">
        <v>75.199999999999989</v>
      </c>
      <c r="N441" s="7">
        <f t="shared" si="163"/>
        <v>0.68557919621749397</v>
      </c>
      <c r="P441" s="7">
        <f t="shared" si="164"/>
        <v>0.89361702127659592</v>
      </c>
      <c r="Q441" s="7">
        <f t="shared" si="165"/>
        <v>0.79557757046585453</v>
      </c>
      <c r="S441" s="12">
        <f t="shared" si="166"/>
        <v>863.26295526699494</v>
      </c>
      <c r="T441" s="12">
        <f t="shared" si="167"/>
        <v>519.0633406361469</v>
      </c>
      <c r="U441" s="7">
        <f t="shared" si="168"/>
        <v>433.48001493992899</v>
      </c>
      <c r="V441" s="7">
        <f t="shared" si="169"/>
        <v>948.84628096321285</v>
      </c>
      <c r="W441" s="7">
        <f t="shared" si="170"/>
        <v>287.75431842233161</v>
      </c>
      <c r="X441" s="7">
        <f t="shared" si="171"/>
        <v>429.78294032706594</v>
      </c>
      <c r="Z441" s="7">
        <f t="shared" si="172"/>
        <v>0</v>
      </c>
      <c r="AA441" s="7">
        <f t="shared" si="173"/>
        <v>211465.8169580356</v>
      </c>
      <c r="AC441" s="7">
        <f t="shared" si="174"/>
        <v>-0.95556980306313621</v>
      </c>
      <c r="AD441" s="7">
        <f t="shared" si="175"/>
        <v>-0.76400342709787361</v>
      </c>
      <c r="AE441" s="7">
        <f t="shared" si="176"/>
        <v>-331.18021699254319</v>
      </c>
      <c r="AG441" s="7">
        <f t="shared" si="177"/>
        <v>2559023.8989547933</v>
      </c>
      <c r="AH441" s="7">
        <f t="shared" si="178"/>
        <v>458542.82022394659</v>
      </c>
      <c r="AI441" s="7">
        <f t="shared" si="179"/>
        <v>160962.04671349216</v>
      </c>
      <c r="AK441" s="7">
        <v>275</v>
      </c>
      <c r="AL441" s="7">
        <f t="shared" si="180"/>
        <v>2261443.1254443391</v>
      </c>
      <c r="AM441" s="7">
        <f t="shared" si="181"/>
        <v>2236949.6324525536</v>
      </c>
      <c r="AO441" s="7">
        <f t="shared" si="182"/>
        <v>2261443.1254443391</v>
      </c>
      <c r="AP441" s="7">
        <f t="shared" si="161"/>
        <v>291726163.18231976</v>
      </c>
      <c r="AQ441" s="7">
        <f t="shared" si="162"/>
        <v>1.4736323936792535E-4</v>
      </c>
      <c r="AR441" s="15">
        <f>'FAE(a_mean)'!AQ441</f>
        <v>1.9627163263984728E-4</v>
      </c>
      <c r="AT441" s="7">
        <f t="shared" si="183"/>
        <v>2.1040292975649518E-4</v>
      </c>
      <c r="AX441" s="21"/>
    </row>
    <row r="442" spans="1:50">
      <c r="A442" s="7" t="s">
        <v>499</v>
      </c>
      <c r="B442" s="8" t="s">
        <v>223</v>
      </c>
      <c r="C442" s="8" t="s">
        <v>221</v>
      </c>
      <c r="D442" s="8">
        <v>8</v>
      </c>
      <c r="F442" s="8">
        <v>757000</v>
      </c>
      <c r="G442" s="8">
        <v>846000.00000000012</v>
      </c>
      <c r="H442" s="8">
        <v>2340000</v>
      </c>
      <c r="J442" s="1">
        <v>74.5</v>
      </c>
      <c r="K442" s="1">
        <v>129</v>
      </c>
      <c r="L442" s="19">
        <v>75.199999999999989</v>
      </c>
      <c r="N442" s="7">
        <f t="shared" si="163"/>
        <v>0.89479905437352236</v>
      </c>
      <c r="P442" s="7">
        <f t="shared" si="164"/>
        <v>0.99069148936170226</v>
      </c>
      <c r="Q442" s="7">
        <f t="shared" si="165"/>
        <v>0.93522088270953696</v>
      </c>
      <c r="S442" s="12">
        <f t="shared" si="166"/>
        <v>863.26295526699494</v>
      </c>
      <c r="T442" s="12">
        <f t="shared" si="167"/>
        <v>519.0633406361469</v>
      </c>
      <c r="U442" s="7">
        <f t="shared" si="168"/>
        <v>372.26111968206487</v>
      </c>
      <c r="V442" s="7">
        <f t="shared" si="169"/>
        <v>1010.065176221077</v>
      </c>
      <c r="W442" s="7">
        <f t="shared" si="170"/>
        <v>287.75431842233161</v>
      </c>
      <c r="X442" s="7">
        <f t="shared" si="171"/>
        <v>491.00183558493006</v>
      </c>
      <c r="Z442" s="7">
        <f t="shared" si="172"/>
        <v>0</v>
      </c>
      <c r="AA442" s="7">
        <f t="shared" si="173"/>
        <v>211465.8169580356</v>
      </c>
      <c r="AC442" s="7">
        <f t="shared" si="174"/>
        <v>-1.043231496736353</v>
      </c>
      <c r="AD442" s="7">
        <f t="shared" si="175"/>
        <v>-1.2846444161403492</v>
      </c>
      <c r="AE442" s="7">
        <f t="shared" si="176"/>
        <v>-478.22316874571885</v>
      </c>
      <c r="AG442" s="7" t="e">
        <f t="shared" si="177"/>
        <v>#NUM!</v>
      </c>
      <c r="AH442" s="7" t="e">
        <f t="shared" si="178"/>
        <v>#NUM!</v>
      </c>
      <c r="AI442" s="7" t="e">
        <f t="shared" si="179"/>
        <v>#NUM!</v>
      </c>
      <c r="AK442" s="7">
        <v>276</v>
      </c>
      <c r="AL442" s="7" t="e">
        <f t="shared" si="180"/>
        <v>#NUM!</v>
      </c>
      <c r="AM442" s="7">
        <f t="shared" si="181"/>
        <v>2768391.421620972</v>
      </c>
      <c r="AO442" s="7">
        <f t="shared" si="182"/>
        <v>2768391.421620972</v>
      </c>
      <c r="AP442" s="7">
        <f t="shared" si="161"/>
        <v>357122493.38910538</v>
      </c>
      <c r="AQ442" s="7">
        <f t="shared" si="162"/>
        <v>1.8039769523201456E-4</v>
      </c>
      <c r="AR442" s="15">
        <f>'FAE(a_mean)'!AQ442</f>
        <v>1.9627163263984728E-4</v>
      </c>
      <c r="AT442" s="7">
        <f t="shared" si="183"/>
        <v>2.1040292975649518E-4</v>
      </c>
      <c r="AX442" s="21"/>
    </row>
    <row r="443" spans="1:50">
      <c r="A443" s="7" t="s">
        <v>500</v>
      </c>
      <c r="B443" s="8" t="s">
        <v>223</v>
      </c>
      <c r="C443" s="8" t="s">
        <v>221</v>
      </c>
      <c r="D443" s="8">
        <v>9</v>
      </c>
      <c r="F443" s="8">
        <v>968000</v>
      </c>
      <c r="G443" s="8">
        <v>846000.00000000012</v>
      </c>
      <c r="H443" s="8">
        <v>2340000</v>
      </c>
      <c r="J443" s="1">
        <v>79.7</v>
      </c>
      <c r="K443" s="1">
        <v>129</v>
      </c>
      <c r="L443" s="19">
        <v>75.199999999999989</v>
      </c>
      <c r="N443" s="7">
        <f t="shared" si="163"/>
        <v>1.144208037825059</v>
      </c>
      <c r="P443" s="7">
        <f t="shared" si="164"/>
        <v>1.0598404255319152</v>
      </c>
      <c r="Q443" s="7">
        <f t="shared" si="165"/>
        <v>1.087082613333519</v>
      </c>
      <c r="S443" s="12">
        <f t="shared" si="166"/>
        <v>863.26295526699494</v>
      </c>
      <c r="T443" s="12">
        <f t="shared" si="167"/>
        <v>519.0633406361469</v>
      </c>
      <c r="U443" s="7">
        <f t="shared" si="168"/>
        <v>308.03304362941924</v>
      </c>
      <c r="V443" s="7">
        <f t="shared" si="169"/>
        <v>1074.2932522737226</v>
      </c>
      <c r="W443" s="7">
        <f t="shared" si="170"/>
        <v>287.75431842233161</v>
      </c>
      <c r="X443" s="7">
        <f t="shared" si="171"/>
        <v>555.2299116375757</v>
      </c>
      <c r="Z443" s="7">
        <f t="shared" si="172"/>
        <v>0</v>
      </c>
      <c r="AA443" s="7">
        <f t="shared" si="173"/>
        <v>211465.8169580356</v>
      </c>
      <c r="AC443" s="7">
        <f t="shared" si="174"/>
        <v>-1.1244625891590272</v>
      </c>
      <c r="AD443" s="7">
        <f t="shared" si="175"/>
        <v>-2.0533314467523294</v>
      </c>
      <c r="AE443" s="7">
        <f t="shared" si="176"/>
        <v>-632.49393512311883</v>
      </c>
      <c r="AG443" s="7" t="e">
        <f t="shared" si="177"/>
        <v>#NUM!</v>
      </c>
      <c r="AH443" s="7" t="e">
        <f t="shared" si="178"/>
        <v>#NUM!</v>
      </c>
      <c r="AI443" s="7" t="e">
        <f t="shared" si="179"/>
        <v>#NUM!</v>
      </c>
      <c r="AK443" s="7">
        <v>277</v>
      </c>
      <c r="AL443" s="7" t="e">
        <f t="shared" si="180"/>
        <v>#NUM!</v>
      </c>
      <c r="AM443" s="7">
        <f t="shared" si="181"/>
        <v>3325955.9367676009</v>
      </c>
      <c r="AO443" s="7">
        <f t="shared" si="182"/>
        <v>3325955.9367676009</v>
      </c>
      <c r="AP443" s="7">
        <f t="shared" si="161"/>
        <v>429048315.8430205</v>
      </c>
      <c r="AQ443" s="7">
        <f t="shared" si="162"/>
        <v>2.1673047414834032E-4</v>
      </c>
      <c r="AR443" s="15">
        <f>'FAE(a_mean)'!AQ443</f>
        <v>1.9627163263984728E-4</v>
      </c>
      <c r="AT443" s="7">
        <f t="shared" si="183"/>
        <v>2.1040292975649518E-4</v>
      </c>
      <c r="AX443" s="21"/>
    </row>
    <row r="444" spans="1:50">
      <c r="A444" s="7" t="s">
        <v>501</v>
      </c>
      <c r="B444" s="8" t="s">
        <v>223</v>
      </c>
      <c r="C444" s="8" t="s">
        <v>221</v>
      </c>
      <c r="D444" s="8">
        <v>10</v>
      </c>
      <c r="F444" s="8">
        <v>1190000</v>
      </c>
      <c r="G444" s="8">
        <v>846000.00000000012</v>
      </c>
      <c r="H444" s="8">
        <v>2340000</v>
      </c>
      <c r="J444" s="1">
        <v>90.399999999999991</v>
      </c>
      <c r="K444" s="1">
        <v>129</v>
      </c>
      <c r="L444" s="19">
        <v>75.199999999999989</v>
      </c>
      <c r="N444" s="7">
        <f t="shared" si="163"/>
        <v>1.4066193853427893</v>
      </c>
      <c r="P444" s="7">
        <f t="shared" si="164"/>
        <v>1.2021276595744681</v>
      </c>
      <c r="Q444" s="7">
        <f t="shared" si="165"/>
        <v>1.234216928200162</v>
      </c>
      <c r="S444" s="12">
        <f t="shared" si="166"/>
        <v>863.26295526699494</v>
      </c>
      <c r="T444" s="12">
        <f t="shared" si="167"/>
        <v>519.0633406361469</v>
      </c>
      <c r="U444" s="7">
        <f t="shared" si="168"/>
        <v>247.64871589322513</v>
      </c>
      <c r="V444" s="7">
        <f t="shared" si="169"/>
        <v>1134.6775800099167</v>
      </c>
      <c r="W444" s="7">
        <f t="shared" si="170"/>
        <v>287.75431842233161</v>
      </c>
      <c r="X444" s="7">
        <f t="shared" si="171"/>
        <v>615.61423937376981</v>
      </c>
      <c r="Z444" s="7">
        <f t="shared" si="172"/>
        <v>0</v>
      </c>
      <c r="AA444" s="7">
        <f t="shared" si="173"/>
        <v>211465.8169580356</v>
      </c>
      <c r="AC444" s="7">
        <f t="shared" si="174"/>
        <v>-1.1924453098214964</v>
      </c>
      <c r="AD444" s="7">
        <f t="shared" si="175"/>
        <v>-3.1396582000974482</v>
      </c>
      <c r="AE444" s="7">
        <f t="shared" si="176"/>
        <v>-777.53232159776746</v>
      </c>
      <c r="AG444" s="7" t="e">
        <f t="shared" si="177"/>
        <v>#NUM!</v>
      </c>
      <c r="AH444" s="7" t="e">
        <f t="shared" si="178"/>
        <v>#NUM!</v>
      </c>
      <c r="AI444" s="7" t="e">
        <f t="shared" si="179"/>
        <v>#NUM!</v>
      </c>
      <c r="AK444" s="7">
        <v>278</v>
      </c>
      <c r="AL444" s="7" t="e">
        <f t="shared" si="180"/>
        <v>#NUM!</v>
      </c>
      <c r="AM444" s="7">
        <f t="shared" si="181"/>
        <v>3850152.8376538968</v>
      </c>
      <c r="AO444" s="7">
        <f t="shared" si="182"/>
        <v>3850152.8376538968</v>
      </c>
      <c r="AP444" s="7">
        <f t="shared" si="161"/>
        <v>496669716.05735266</v>
      </c>
      <c r="AQ444" s="7">
        <f t="shared" si="162"/>
        <v>2.5088890710298469E-4</v>
      </c>
      <c r="AR444" s="15">
        <f>'FAE(a_mean)'!AQ444</f>
        <v>1.9627163263984728E-4</v>
      </c>
      <c r="AT444" s="7">
        <f t="shared" si="183"/>
        <v>2.1040292975649518E-4</v>
      </c>
      <c r="AX444" s="21"/>
    </row>
    <row r="445" spans="1:50">
      <c r="A445" s="7" t="s">
        <v>502</v>
      </c>
      <c r="B445" s="8" t="s">
        <v>223</v>
      </c>
      <c r="C445" s="8" t="s">
        <v>221</v>
      </c>
      <c r="D445" s="8">
        <v>11</v>
      </c>
      <c r="F445" s="8">
        <v>1450000</v>
      </c>
      <c r="G445" s="8">
        <v>846000.00000000012</v>
      </c>
      <c r="H445" s="8">
        <v>2340000</v>
      </c>
      <c r="J445" s="1">
        <v>98</v>
      </c>
      <c r="K445" s="1">
        <v>129</v>
      </c>
      <c r="L445" s="19">
        <v>75.199999999999989</v>
      </c>
      <c r="N445" s="7">
        <f t="shared" si="163"/>
        <v>1.7139479905437349</v>
      </c>
      <c r="P445" s="7">
        <f t="shared" si="164"/>
        <v>1.3031914893617023</v>
      </c>
      <c r="Q445" s="7">
        <f>(J445*((1/G445)^0.5-(N445/H445)^0.5)^2+AQ445)/AT445</f>
        <v>1.3892429969026048</v>
      </c>
      <c r="S445" s="12">
        <f t="shared" si="166"/>
        <v>863.26295526699494</v>
      </c>
      <c r="T445" s="12">
        <f t="shared" si="167"/>
        <v>519.0633406361469</v>
      </c>
      <c r="U445" s="7">
        <f t="shared" si="168"/>
        <v>183.71645980811479</v>
      </c>
      <c r="V445" s="7">
        <f t="shared" si="169"/>
        <v>1198.609836095027</v>
      </c>
      <c r="W445" s="7">
        <f t="shared" si="170"/>
        <v>287.75431842233161</v>
      </c>
      <c r="X445" s="7">
        <f t="shared" si="171"/>
        <v>679.54649545888014</v>
      </c>
      <c r="Z445" s="7">
        <f t="shared" si="172"/>
        <v>0</v>
      </c>
      <c r="AA445" s="7">
        <f t="shared" si="173"/>
        <v>211465.8169580356</v>
      </c>
      <c r="AC445" s="7">
        <f t="shared" si="174"/>
        <v>-1.2569571375520028</v>
      </c>
      <c r="AD445" s="7">
        <f t="shared" si="175"/>
        <v>-5.0680954376516381</v>
      </c>
      <c r="AE445" s="7">
        <f t="shared" si="176"/>
        <v>-931.09255177501711</v>
      </c>
      <c r="AG445" s="7" t="e">
        <f t="shared" si="177"/>
        <v>#NUM!</v>
      </c>
      <c r="AH445" s="7" t="e">
        <f t="shared" si="178"/>
        <v>#NUM!</v>
      </c>
      <c r="AI445" s="7" t="e">
        <f t="shared" si="179"/>
        <v>#NUM!</v>
      </c>
      <c r="AK445" s="7">
        <v>279</v>
      </c>
      <c r="AL445" s="7" t="e">
        <f t="shared" si="180"/>
        <v>#NUM!</v>
      </c>
      <c r="AM445" s="7">
        <f t="shared" si="181"/>
        <v>4405149.3369590687</v>
      </c>
      <c r="AO445" s="7">
        <f t="shared" si="182"/>
        <v>4405149.3369590687</v>
      </c>
      <c r="AP445" s="7">
        <f t="shared" si="161"/>
        <v>568264264.46771991</v>
      </c>
      <c r="AQ445" s="7">
        <f t="shared" si="162"/>
        <v>2.8705434547075218E-4</v>
      </c>
      <c r="AR445" s="15">
        <f>'FAE(a_mean)'!AQ445</f>
        <v>1.9627163263984728E-4</v>
      </c>
      <c r="AT445" s="7">
        <f t="shared" si="183"/>
        <v>2.1040292975649518E-4</v>
      </c>
      <c r="AX445" s="21"/>
    </row>
    <row r="446" spans="1:50">
      <c r="A446" s="7" t="s">
        <v>503</v>
      </c>
      <c r="B446" s="8" t="s">
        <v>223</v>
      </c>
      <c r="C446" s="8" t="s">
        <v>221</v>
      </c>
      <c r="D446" s="8">
        <v>12</v>
      </c>
      <c r="F446" s="8">
        <v>1710000</v>
      </c>
      <c r="G446" s="8">
        <v>846000.00000000012</v>
      </c>
      <c r="H446" s="8">
        <v>2340000</v>
      </c>
      <c r="J446" s="1">
        <v>109.00000000000001</v>
      </c>
      <c r="K446" s="1">
        <v>129</v>
      </c>
      <c r="L446" s="19">
        <v>75.199999999999989</v>
      </c>
      <c r="N446" s="7">
        <f t="shared" si="163"/>
        <v>2.0212765957446805</v>
      </c>
      <c r="P446" s="7">
        <f t="shared" si="164"/>
        <v>1.4494680851063835</v>
      </c>
      <c r="Q446" s="7">
        <f t="shared" si="165"/>
        <v>1.5342599842463194</v>
      </c>
      <c r="S446" s="12">
        <f t="shared" si="166"/>
        <v>863.26295526699494</v>
      </c>
      <c r="T446" s="12">
        <f t="shared" si="167"/>
        <v>519.0633406361469</v>
      </c>
      <c r="U446" s="7">
        <f t="shared" si="168"/>
        <v>125.30226033728093</v>
      </c>
      <c r="V446" s="7">
        <f t="shared" si="169"/>
        <v>1257.0240355658609</v>
      </c>
      <c r="W446" s="7">
        <f t="shared" si="170"/>
        <v>287.75431842233161</v>
      </c>
      <c r="X446" s="7">
        <f t="shared" si="171"/>
        <v>737.96069492971401</v>
      </c>
      <c r="Z446" s="7">
        <f t="shared" si="172"/>
        <v>0</v>
      </c>
      <c r="AA446" s="7">
        <f t="shared" si="173"/>
        <v>211465.8169580356</v>
      </c>
      <c r="AC446" s="7">
        <f t="shared" si="174"/>
        <v>-1.3101638759413463</v>
      </c>
      <c r="AD446" s="7">
        <f t="shared" si="175"/>
        <v>-8.5505149137757943</v>
      </c>
      <c r="AE446" s="7">
        <f t="shared" si="176"/>
        <v>-1071.3988457437376</v>
      </c>
      <c r="AG446" s="7" t="e">
        <f t="shared" si="177"/>
        <v>#NUM!</v>
      </c>
      <c r="AH446" s="7" t="e">
        <f t="shared" si="178"/>
        <v>#NUM!</v>
      </c>
      <c r="AI446" s="7" t="e">
        <f t="shared" si="179"/>
        <v>#NUM!</v>
      </c>
      <c r="AK446" s="7">
        <v>280</v>
      </c>
      <c r="AL446" s="7" t="e">
        <f t="shared" si="180"/>
        <v>#NUM!</v>
      </c>
      <c r="AM446" s="7">
        <f t="shared" si="181"/>
        <v>4912243.5363702048</v>
      </c>
      <c r="AO446" s="7">
        <f t="shared" si="182"/>
        <v>4912243.5363702048</v>
      </c>
      <c r="AP446" s="7">
        <f t="shared" si="161"/>
        <v>633679416.19175637</v>
      </c>
      <c r="AQ446" s="7">
        <f t="shared" si="162"/>
        <v>3.2009830888027937E-4</v>
      </c>
      <c r="AR446" s="15">
        <f>'FAE(a_mean)'!AQ446</f>
        <v>1.9627163263984728E-4</v>
      </c>
      <c r="AT446" s="7">
        <f t="shared" si="183"/>
        <v>2.1040292975649518E-4</v>
      </c>
      <c r="AX446" s="21"/>
    </row>
    <row r="447" spans="1:50">
      <c r="A447" s="7" t="s">
        <v>504</v>
      </c>
      <c r="B447" s="8" t="s">
        <v>223</v>
      </c>
      <c r="C447" s="8" t="s">
        <v>221</v>
      </c>
      <c r="D447" s="8">
        <v>13</v>
      </c>
      <c r="F447" s="8">
        <v>2020000</v>
      </c>
      <c r="G447" s="8">
        <v>846000.00000000012</v>
      </c>
      <c r="H447" s="8">
        <v>2340000</v>
      </c>
      <c r="J447" s="1">
        <v>119</v>
      </c>
      <c r="K447" s="1">
        <v>129</v>
      </c>
      <c r="L447" s="19">
        <v>75.199999999999989</v>
      </c>
      <c r="N447" s="7">
        <f t="shared" si="163"/>
        <v>2.3877068557919618</v>
      </c>
      <c r="P447" s="7">
        <f t="shared" si="164"/>
        <v>1.5824468085106385</v>
      </c>
      <c r="Q447" s="7">
        <f t="shared" si="165"/>
        <v>1.6970737107970713</v>
      </c>
      <c r="S447" s="12">
        <f t="shared" si="166"/>
        <v>863.26295526699494</v>
      </c>
      <c r="T447" s="12">
        <f t="shared" si="167"/>
        <v>519.0633406361469</v>
      </c>
      <c r="U447" s="7">
        <f t="shared" si="168"/>
        <v>61.195562892246926</v>
      </c>
      <c r="V447" s="7">
        <f t="shared" si="169"/>
        <v>1321.1307330108948</v>
      </c>
      <c r="W447" s="7">
        <f t="shared" si="170"/>
        <v>287.75431842233161</v>
      </c>
      <c r="X447" s="7">
        <f t="shared" si="171"/>
        <v>802.06739237474801</v>
      </c>
      <c r="Z447" s="7">
        <f t="shared" si="172"/>
        <v>0</v>
      </c>
      <c r="AA447" s="7">
        <f t="shared" si="173"/>
        <v>211465.8169580356</v>
      </c>
      <c r="AC447" s="7">
        <f t="shared" si="174"/>
        <v>-1.3631404236821518</v>
      </c>
      <c r="AD447" s="7">
        <f t="shared" si="175"/>
        <v>-20.023969261447334</v>
      </c>
      <c r="AE447" s="7">
        <f t="shared" si="176"/>
        <v>-1225.3780702913195</v>
      </c>
      <c r="AG447" s="7" t="e">
        <f t="shared" si="177"/>
        <v>#NUM!</v>
      </c>
      <c r="AH447" s="7" t="e">
        <f t="shared" si="178"/>
        <v>#NUM!</v>
      </c>
      <c r="AI447" s="7" t="e">
        <f t="shared" si="179"/>
        <v>#NUM!</v>
      </c>
      <c r="AK447" s="7">
        <v>281</v>
      </c>
      <c r="AL447" s="7" t="e">
        <f t="shared" si="180"/>
        <v>#NUM!</v>
      </c>
      <c r="AM447" s="7">
        <f t="shared" si="181"/>
        <v>5468754.3627149649</v>
      </c>
      <c r="AO447" s="7">
        <f t="shared" si="182"/>
        <v>5468754.3627149649</v>
      </c>
      <c r="AP447" s="7">
        <f t="shared" si="161"/>
        <v>705469312.79023051</v>
      </c>
      <c r="AQ447" s="7">
        <f t="shared" si="162"/>
        <v>3.5636242589068235E-4</v>
      </c>
      <c r="AR447" s="15">
        <f>'FAE(a_mean)'!AQ447</f>
        <v>1.9627163263984728E-4</v>
      </c>
      <c r="AT447" s="7">
        <f t="shared" si="183"/>
        <v>2.1040292975649518E-4</v>
      </c>
      <c r="AX447" s="21"/>
    </row>
    <row r="448" spans="1:50">
      <c r="A448" s="7" t="s">
        <v>505</v>
      </c>
      <c r="B448" s="8" t="s">
        <v>223</v>
      </c>
      <c r="C448" s="8" t="s">
        <v>221</v>
      </c>
      <c r="D448" s="8">
        <v>14</v>
      </c>
      <c r="F448" s="8">
        <v>2340000</v>
      </c>
      <c r="G448" s="8">
        <v>846000.00000000012</v>
      </c>
      <c r="H448" s="8">
        <v>2340000</v>
      </c>
      <c r="J448" s="1">
        <v>129</v>
      </c>
      <c r="K448" s="1">
        <v>129</v>
      </c>
      <c r="L448" s="19">
        <v>75.199999999999989</v>
      </c>
      <c r="N448" s="7">
        <f t="shared" si="163"/>
        <v>2.7659574468085104</v>
      </c>
      <c r="P448" s="7">
        <f t="shared" si="164"/>
        <v>1.7154255319148939</v>
      </c>
      <c r="Q448" s="7">
        <f>(J448*((1/G448)^0.5-(N448/H448)^0.5)^2+AQ448)/AT448</f>
        <v>1.8582429524295139</v>
      </c>
      <c r="S448" s="12">
        <f t="shared" si="166"/>
        <v>863.26295526699494</v>
      </c>
      <c r="T448" s="12">
        <f t="shared" si="167"/>
        <v>519.0633406361469</v>
      </c>
      <c r="U448" s="7">
        <f t="shared" si="168"/>
        <v>0</v>
      </c>
      <c r="V448" s="7">
        <f t="shared" si="169"/>
        <v>1382.3262959031417</v>
      </c>
      <c r="W448" s="7">
        <f t="shared" si="170"/>
        <v>287.75431842233161</v>
      </c>
      <c r="X448" s="7">
        <f t="shared" si="171"/>
        <v>863.26295526699494</v>
      </c>
      <c r="Z448" s="7">
        <f t="shared" si="172"/>
        <v>0</v>
      </c>
      <c r="AA448" s="7">
        <f t="shared" si="173"/>
        <v>211465.8169580356</v>
      </c>
      <c r="AC448" s="7">
        <f t="shared" si="174"/>
        <v>-1.409127224275899</v>
      </c>
      <c r="AD448" s="7" t="e">
        <f t="shared" si="175"/>
        <v>#DIV/0!</v>
      </c>
      <c r="AE448" s="7">
        <f t="shared" si="176"/>
        <v>-1372.3649795449157</v>
      </c>
      <c r="AG448" s="7" t="e">
        <f t="shared" si="177"/>
        <v>#NUM!</v>
      </c>
      <c r="AH448" s="7" t="e">
        <f t="shared" si="178"/>
        <v>#DIV/0!</v>
      </c>
      <c r="AI448" s="7" t="e">
        <f t="shared" si="179"/>
        <v>#NUM!</v>
      </c>
      <c r="AK448" s="7">
        <v>282</v>
      </c>
      <c r="AL448" s="7" t="e">
        <f t="shared" si="180"/>
        <v>#NUM!</v>
      </c>
      <c r="AM448" s="7">
        <f t="shared" si="181"/>
        <v>5999993.6034042425</v>
      </c>
      <c r="AO448" s="7">
        <f t="shared" si="182"/>
        <v>5999993.6034042425</v>
      </c>
      <c r="AP448" s="7">
        <f t="shared" si="161"/>
        <v>773999174.83914733</v>
      </c>
      <c r="AQ448" s="7">
        <f t="shared" si="162"/>
        <v>3.909797613905292E-4</v>
      </c>
      <c r="AR448" s="15">
        <f>'FAE(a_mean)'!AQ448</f>
        <v>1.9627163263984728E-4</v>
      </c>
      <c r="AT448" s="7">
        <f>L448*((1/G448)^0.5-(1/H448)^0.5)^2+AR448</f>
        <v>2.1040292975649518E-4</v>
      </c>
      <c r="AX448" s="21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73"/>
  <sheetViews>
    <sheetView zoomScale="89" zoomScaleNormal="89" workbookViewId="0">
      <pane xSplit="5" ySplit="1" topLeftCell="F2" activePane="bottomRight" state="frozen"/>
      <selection pane="topRight" activeCell="E1" sqref="E1"/>
      <selection pane="bottomLeft" activeCell="A2" sqref="A2"/>
      <selection pane="bottomRight" activeCell="G17" sqref="G17"/>
    </sheetView>
  </sheetViews>
  <sheetFormatPr defaultRowHeight="15"/>
  <cols>
    <col min="1" max="1" width="9.140625" style="7"/>
    <col min="2" max="2" width="16.7109375" style="7" customWidth="1"/>
    <col min="3" max="4" width="9.140625" style="7"/>
    <col min="5" max="5" width="2" style="5" customWidth="1"/>
    <col min="6" max="8" width="9.140625" style="7"/>
    <col min="9" max="9" width="2" style="5" customWidth="1"/>
    <col min="10" max="10" width="6.28515625" style="7" customWidth="1"/>
    <col min="11" max="11" width="9.140625" style="7"/>
    <col min="12" max="12" width="19" style="9" customWidth="1"/>
    <col min="13" max="13" width="2" style="5" customWidth="1"/>
    <col min="14" max="14" width="7.7109375" style="7" customWidth="1"/>
    <col min="15" max="15" width="2" style="5" customWidth="1"/>
    <col min="16" max="17" width="6.28515625" style="7" customWidth="1"/>
    <col min="18" max="18" width="2" style="5" customWidth="1"/>
    <col min="19" max="20" width="14" style="7" customWidth="1"/>
    <col min="21" max="21" width="17.7109375" style="7" customWidth="1"/>
    <col min="22" max="24" width="9.140625" style="7"/>
    <col min="25" max="25" width="2" style="5" customWidth="1"/>
    <col min="26" max="26" width="14.140625" style="7" customWidth="1"/>
    <col min="27" max="27" width="18.42578125" style="7" customWidth="1"/>
    <col min="28" max="28" width="2" style="7" customWidth="1"/>
    <col min="29" max="31" width="9.140625" style="7"/>
    <col min="32" max="32" width="2" style="5" customWidth="1"/>
    <col min="33" max="35" width="9.140625" style="7"/>
    <col min="36" max="36" width="2" style="5" customWidth="1"/>
    <col min="37" max="39" width="9.140625" style="7"/>
    <col min="40" max="40" width="2" style="5" customWidth="1"/>
    <col min="41" max="41" width="16.5703125" style="7" customWidth="1"/>
    <col min="42" max="43" width="9.140625" style="7"/>
    <col min="44" max="44" width="17.7109375" style="7" customWidth="1"/>
    <col min="45" max="16384" width="9.140625" style="7"/>
  </cols>
  <sheetData>
    <row r="1" spans="1:43" s="6" customFormat="1">
      <c r="A1" s="6" t="s">
        <v>50</v>
      </c>
      <c r="B1" s="6" t="s">
        <v>28</v>
      </c>
      <c r="C1" s="6" t="s">
        <v>46</v>
      </c>
      <c r="D1" s="6" t="s">
        <v>29</v>
      </c>
      <c r="E1" s="4"/>
      <c r="F1" s="6" t="s">
        <v>30</v>
      </c>
      <c r="G1" s="6" t="s">
        <v>35</v>
      </c>
      <c r="H1" s="6" t="s">
        <v>1</v>
      </c>
      <c r="I1" s="4"/>
      <c r="J1" s="6" t="s">
        <v>0</v>
      </c>
      <c r="K1" s="6" t="s">
        <v>16</v>
      </c>
      <c r="L1" s="25" t="s">
        <v>34</v>
      </c>
      <c r="M1" s="4"/>
      <c r="N1" s="6" t="s">
        <v>31</v>
      </c>
      <c r="O1" s="4"/>
      <c r="P1" s="6" t="s">
        <v>32</v>
      </c>
      <c r="Q1" s="6" t="s">
        <v>33</v>
      </c>
      <c r="R1" s="4"/>
      <c r="S1" s="6" t="s">
        <v>37</v>
      </c>
      <c r="T1" s="6" t="s">
        <v>38</v>
      </c>
      <c r="U1" s="6" t="s">
        <v>2</v>
      </c>
      <c r="V1" s="6" t="s">
        <v>3</v>
      </c>
      <c r="W1" s="6" t="s">
        <v>36</v>
      </c>
      <c r="X1" s="6" t="s">
        <v>4</v>
      </c>
      <c r="Y1" s="4"/>
      <c r="Z1" s="6" t="s">
        <v>15</v>
      </c>
      <c r="AA1" s="6" t="s">
        <v>14</v>
      </c>
      <c r="AC1" s="6" t="s">
        <v>5</v>
      </c>
      <c r="AD1" s="6" t="s">
        <v>6</v>
      </c>
      <c r="AE1" s="6" t="s">
        <v>7</v>
      </c>
      <c r="AF1" s="4"/>
      <c r="AG1" s="6" t="s">
        <v>8</v>
      </c>
      <c r="AH1" s="6" t="s">
        <v>9</v>
      </c>
      <c r="AI1" s="6" t="s">
        <v>10</v>
      </c>
      <c r="AJ1" s="4"/>
      <c r="AK1" s="6" t="s">
        <v>12</v>
      </c>
      <c r="AL1" s="6" t="s">
        <v>11</v>
      </c>
      <c r="AM1" s="6" t="s">
        <v>13</v>
      </c>
      <c r="AN1" s="4"/>
      <c r="AO1" s="6" t="s">
        <v>43</v>
      </c>
      <c r="AP1" s="6" t="s">
        <v>44</v>
      </c>
      <c r="AQ1" s="6" t="s">
        <v>42</v>
      </c>
    </row>
    <row r="2" spans="1:43" s="3" customFormat="1">
      <c r="A2" s="3" t="str">
        <f>'S rescaled computation'!A2</f>
        <v>Lazarina et al. 2013</v>
      </c>
      <c r="B2" s="2" t="str">
        <f>'S rescaled computation'!B2</f>
        <v>BA plants</v>
      </c>
      <c r="C2" s="3" t="str">
        <f>'S rescaled computation'!C2</f>
        <v>plants</v>
      </c>
      <c r="D2" s="2">
        <f>'S rescaled computation'!D2</f>
        <v>1</v>
      </c>
      <c r="E2" s="4"/>
      <c r="F2" s="2">
        <f>G2</f>
        <v>8934</v>
      </c>
      <c r="G2" s="2">
        <f>'S rescaled computation'!G2</f>
        <v>8934</v>
      </c>
      <c r="H2" s="2">
        <f>'S rescaled computation'!H2</f>
        <v>4788.0608849363798</v>
      </c>
      <c r="I2" s="4"/>
      <c r="J2" s="2">
        <f>'S rescaled computation'!J2</f>
        <v>789.89892941314758</v>
      </c>
      <c r="K2" s="2">
        <f>'S rescaled computation'!K2</f>
        <v>2556</v>
      </c>
      <c r="L2" s="11">
        <f>'S rescaled computation'!L2</f>
        <v>2943.8135383343538</v>
      </c>
      <c r="M2" s="4"/>
      <c r="N2" s="3">
        <f>F2/G2</f>
        <v>1</v>
      </c>
      <c r="O2" s="4"/>
      <c r="P2" s="3">
        <f>J2/L2</f>
        <v>0.26832505494219655</v>
      </c>
      <c r="R2" s="4"/>
      <c r="S2" s="22">
        <f>(H2/3.14)^0.5</f>
        <v>39.04945779954361</v>
      </c>
      <c r="T2" s="22">
        <f>(G2/3.14)^0.5</f>
        <v>53.340631135526564</v>
      </c>
      <c r="U2" s="3">
        <f>S2-X2</f>
        <v>-14.291173335982954</v>
      </c>
      <c r="V2" s="3">
        <f>T2+X2</f>
        <v>106.68126227105313</v>
      </c>
      <c r="W2" s="3">
        <f t="shared" ref="W2:W33" si="0">(1/3)*(H2/3.14)^0.5</f>
        <v>13.016485933181203</v>
      </c>
      <c r="X2" s="3">
        <f t="shared" ref="X2:X33" si="1">(F2/3.14)^0.5</f>
        <v>53.340631135526564</v>
      </c>
      <c r="Y2" s="4"/>
      <c r="Z2" s="3">
        <f>MAX(0,SIGN(W2-T2)*((W2-T2)/2)^2)</f>
        <v>0</v>
      </c>
      <c r="AA2" s="3">
        <f>MAX(0,SIGN(2*S2-T2-W2)*((2*S2-T2-W2)/2)^2)</f>
        <v>34.467458182005274</v>
      </c>
      <c r="AB2" s="26"/>
      <c r="AC2" s="3">
        <f>(U2^2-V2^2-(S2-W2)^2)/(2*(S2-W2)*V2)</f>
        <v>-2.1342071831976828</v>
      </c>
      <c r="AD2" s="3">
        <f>(U2^2-V2^2+(S2-W2)^2)/(2*(S2-W2)*U2)</f>
        <v>14.109894243420831</v>
      </c>
      <c r="AE2" s="3">
        <f>(U2^2-V2^2+(S2-W2)^2)/(2*(S2-W2))</f>
        <v>-201.64694438511515</v>
      </c>
      <c r="AF2" s="4"/>
      <c r="AG2" s="3" t="e">
        <f>V2^2*ACOS(AC2)</f>
        <v>#NUM!</v>
      </c>
      <c r="AH2" s="3" t="e">
        <f>U2^2*ACOS(AD2)</f>
        <v>#NUM!</v>
      </c>
      <c r="AI2" s="3" t="e">
        <f>(S2-W2)*(U2^2-AE2^2)^0.5</f>
        <v>#NUM!</v>
      </c>
      <c r="AJ2" s="4"/>
      <c r="AK2" s="3">
        <v>0</v>
      </c>
      <c r="AL2" s="3" t="e">
        <f>AG2-AH2+AI2</f>
        <v>#NUM!</v>
      </c>
      <c r="AM2" s="3">
        <f>3.14*(V2^2-U2^2)</f>
        <v>35094.693825097995</v>
      </c>
      <c r="AN2" s="4"/>
      <c r="AO2" s="3">
        <f>IF(X2^2&lt;=Z2,AK2,IF(X2^2&lt;=AA2,AL2,AM2))</f>
        <v>35094.693825097995</v>
      </c>
      <c r="AP2" s="3">
        <f>AO2*K2</f>
        <v>89702037.416950479</v>
      </c>
      <c r="AQ2" s="3">
        <f>AP2/(H2*G2)</f>
        <v>2.0969916201289114</v>
      </c>
    </row>
    <row r="3" spans="1:43" s="3" customFormat="1">
      <c r="A3" s="3" t="str">
        <f>'S rescaled computation'!A3</f>
        <v>Lazarina et al. 2014</v>
      </c>
      <c r="B3" s="2" t="str">
        <f>'S rescaled computation'!B3</f>
        <v>BA plants</v>
      </c>
      <c r="C3" s="3" t="str">
        <f>'S rescaled computation'!C3</f>
        <v>plants</v>
      </c>
      <c r="D3" s="2">
        <f>'S rescaled computation'!D3</f>
        <v>2</v>
      </c>
      <c r="E3" s="4"/>
      <c r="F3" s="2">
        <f t="shared" ref="F3:F66" si="2">G3</f>
        <v>8934</v>
      </c>
      <c r="G3" s="2">
        <f>'S rescaled computation'!G3</f>
        <v>8934</v>
      </c>
      <c r="H3" s="2">
        <f>'S rescaled computation'!H3</f>
        <v>4788.0608849363807</v>
      </c>
      <c r="I3" s="4"/>
      <c r="J3" s="2">
        <f>'S rescaled computation'!J3</f>
        <v>1123.0586231543373</v>
      </c>
      <c r="K3" s="2">
        <f>'S rescaled computation'!K3</f>
        <v>2556</v>
      </c>
      <c r="L3" s="11">
        <f>'S rescaled computation'!L3</f>
        <v>2943.8135383343538</v>
      </c>
      <c r="M3" s="4"/>
      <c r="N3" s="3">
        <f t="shared" ref="N3:N66" si="3">F3/G3</f>
        <v>1</v>
      </c>
      <c r="O3" s="4"/>
      <c r="P3" s="3">
        <f t="shared" ref="P3:P66" si="4">J3/L3</f>
        <v>0.38149787971617855</v>
      </c>
      <c r="R3" s="4"/>
      <c r="S3" s="22">
        <f t="shared" ref="S3:S66" si="5">(H3/3.14)^0.5</f>
        <v>39.049457799543617</v>
      </c>
      <c r="T3" s="22">
        <f>(G3/3.14)^0.5</f>
        <v>53.340631135526564</v>
      </c>
      <c r="U3" s="3">
        <f>S3-X3</f>
        <v>-14.291173335982947</v>
      </c>
      <c r="V3" s="3">
        <f t="shared" ref="V3:V66" si="6">T3+X3</f>
        <v>106.68126227105313</v>
      </c>
      <c r="W3" s="3">
        <f t="shared" si="0"/>
        <v>13.016485933181205</v>
      </c>
      <c r="X3" s="3">
        <f t="shared" si="1"/>
        <v>53.340631135526564</v>
      </c>
      <c r="Y3" s="4"/>
      <c r="Z3" s="3">
        <f t="shared" ref="Z3:Z66" si="7">MAX(0,SIGN(W3-T3)*((W3-T3)/2)^2)</f>
        <v>0</v>
      </c>
      <c r="AA3" s="3">
        <f t="shared" ref="AA3:AA66" si="8">MAX(0,SIGN(2*S3-T3-W3)*((2*S3-T3-W3)/2)^2)</f>
        <v>34.467458182005345</v>
      </c>
      <c r="AB3" s="26"/>
      <c r="AC3" s="3">
        <f t="shared" ref="AC3:AC66" si="9">(U3^2-V3^2-(U3+X3-W3)^2)/(2*(U3+X3-W3)*V3)</f>
        <v>-2.1342071831976828</v>
      </c>
      <c r="AD3" s="3">
        <f t="shared" ref="AD3:AD66" si="10">(U3^2-V3^2+(U3+X3-W3)^2)/(2*(U3+X3-W3)*U3)</f>
        <v>14.109894243420836</v>
      </c>
      <c r="AE3" s="3">
        <f t="shared" ref="AE3:AE66" si="11">(U3^2-V3^2+(U3+X3-W3)^2)/(2*(U3+X3-W3))</f>
        <v>-201.64694438511512</v>
      </c>
      <c r="AF3" s="4"/>
      <c r="AG3" s="3" t="e">
        <f t="shared" ref="AG3:AG66" si="12">V3^2*ACOS(AC3)</f>
        <v>#NUM!</v>
      </c>
      <c r="AH3" s="3" t="e">
        <f t="shared" ref="AH3:AH66" si="13">U3^2*ACOS(AD3)</f>
        <v>#NUM!</v>
      </c>
      <c r="AI3" s="3" t="e">
        <f t="shared" ref="AI3:AI66" si="14">(S3-W3)*(U3^2-AE3^2)^0.5</f>
        <v>#NUM!</v>
      </c>
      <c r="AJ3" s="4"/>
      <c r="AK3" s="3">
        <v>0</v>
      </c>
      <c r="AL3" s="3" t="e">
        <f t="shared" ref="AL3:AL66" si="15">AG3-AH3+AI3</f>
        <v>#NUM!</v>
      </c>
      <c r="AM3" s="3">
        <f t="shared" ref="AM3:AM66" si="16">3.14*(V3^2-U3^2)</f>
        <v>35094.693825097995</v>
      </c>
      <c r="AN3" s="4"/>
      <c r="AO3" s="3">
        <f t="shared" ref="AO3:AO66" si="17">IF(X3^2&lt;=Z3,AK3,IF(X3^2&lt;=AA3,AL3,AM3))</f>
        <v>35094.693825097995</v>
      </c>
      <c r="AP3" s="3">
        <f t="shared" ref="AP3:AP66" si="18">AO3*K3</f>
        <v>89702037.416950479</v>
      </c>
      <c r="AQ3" s="3">
        <f t="shared" ref="AQ3:AQ66" si="19">AP3/(H3*G3)</f>
        <v>2.0969916201289109</v>
      </c>
    </row>
    <row r="4" spans="1:43" s="3" customFormat="1">
      <c r="A4" s="3" t="str">
        <f>'S rescaled computation'!A4</f>
        <v>Lazarina et al. 2015</v>
      </c>
      <c r="B4" s="2" t="str">
        <f>'S rescaled computation'!B4</f>
        <v>BA plants</v>
      </c>
      <c r="C4" s="3" t="str">
        <f>'S rescaled computation'!C4</f>
        <v>plants</v>
      </c>
      <c r="D4" s="2">
        <f>'S rescaled computation'!D4</f>
        <v>3</v>
      </c>
      <c r="E4" s="4"/>
      <c r="F4" s="2">
        <f t="shared" si="2"/>
        <v>8934</v>
      </c>
      <c r="G4" s="2">
        <f>'S rescaled computation'!G4</f>
        <v>8934</v>
      </c>
      <c r="H4" s="2">
        <f>'S rescaled computation'!H4</f>
        <v>4788.0608849363807</v>
      </c>
      <c r="I4" s="4"/>
      <c r="J4" s="2">
        <f>'S rescaled computation'!J4</f>
        <v>1336.0321013184296</v>
      </c>
      <c r="K4" s="2">
        <f>'S rescaled computation'!K4</f>
        <v>2556</v>
      </c>
      <c r="L4" s="11">
        <f>'S rescaled computation'!L4</f>
        <v>2943.8135383343538</v>
      </c>
      <c r="M4" s="4"/>
      <c r="N4" s="3">
        <f t="shared" si="3"/>
        <v>1</v>
      </c>
      <c r="O4" s="4"/>
      <c r="P4" s="3">
        <f t="shared" si="4"/>
        <v>0.45384399654414698</v>
      </c>
      <c r="R4" s="4"/>
      <c r="S4" s="22">
        <f t="shared" si="5"/>
        <v>39.049457799543617</v>
      </c>
      <c r="T4" s="22">
        <f t="shared" ref="T4:T67" si="20">(G4/3.14)^0.5</f>
        <v>53.340631135526564</v>
      </c>
      <c r="U4" s="3">
        <f t="shared" ref="U4:U67" si="21">S4-X4</f>
        <v>-14.291173335982947</v>
      </c>
      <c r="V4" s="3">
        <f t="shared" si="6"/>
        <v>106.68126227105313</v>
      </c>
      <c r="W4" s="3">
        <f t="shared" si="0"/>
        <v>13.016485933181205</v>
      </c>
      <c r="X4" s="3">
        <f t="shared" si="1"/>
        <v>53.340631135526564</v>
      </c>
      <c r="Y4" s="4"/>
      <c r="Z4" s="3">
        <f t="shared" si="7"/>
        <v>0</v>
      </c>
      <c r="AA4" s="3">
        <f t="shared" si="8"/>
        <v>34.467458182005345</v>
      </c>
      <c r="AB4" s="26"/>
      <c r="AC4" s="3">
        <f t="shared" si="9"/>
        <v>-2.1342071831976828</v>
      </c>
      <c r="AD4" s="3">
        <f t="shared" si="10"/>
        <v>14.109894243420836</v>
      </c>
      <c r="AE4" s="3">
        <f t="shared" si="11"/>
        <v>-201.64694438511512</v>
      </c>
      <c r="AF4" s="4"/>
      <c r="AG4" s="3" t="e">
        <f t="shared" si="12"/>
        <v>#NUM!</v>
      </c>
      <c r="AH4" s="3" t="e">
        <f t="shared" si="13"/>
        <v>#NUM!</v>
      </c>
      <c r="AI4" s="3" t="e">
        <f t="shared" si="14"/>
        <v>#NUM!</v>
      </c>
      <c r="AJ4" s="4"/>
      <c r="AK4" s="3">
        <v>0</v>
      </c>
      <c r="AL4" s="3" t="e">
        <f t="shared" si="15"/>
        <v>#NUM!</v>
      </c>
      <c r="AM4" s="3">
        <f t="shared" si="16"/>
        <v>35094.693825097995</v>
      </c>
      <c r="AN4" s="4"/>
      <c r="AO4" s="3">
        <f t="shared" si="17"/>
        <v>35094.693825097995</v>
      </c>
      <c r="AP4" s="3">
        <f t="shared" si="18"/>
        <v>89702037.416950479</v>
      </c>
      <c r="AQ4" s="3">
        <f t="shared" si="19"/>
        <v>2.0969916201289109</v>
      </c>
    </row>
    <row r="5" spans="1:43" s="3" customFormat="1">
      <c r="A5" s="3" t="str">
        <f>'S rescaled computation'!A5</f>
        <v>Lazarina et al. 2016</v>
      </c>
      <c r="B5" s="2" t="str">
        <f>'S rescaled computation'!B5</f>
        <v>BA plants</v>
      </c>
      <c r="C5" s="3" t="str">
        <f>'S rescaled computation'!C5</f>
        <v>plants</v>
      </c>
      <c r="D5" s="2">
        <f>'S rescaled computation'!D5</f>
        <v>4</v>
      </c>
      <c r="E5" s="4"/>
      <c r="F5" s="2">
        <f t="shared" si="2"/>
        <v>8934</v>
      </c>
      <c r="G5" s="2">
        <f>'S rescaled computation'!G5</f>
        <v>8934</v>
      </c>
      <c r="H5" s="2">
        <f>'S rescaled computation'!H5</f>
        <v>4788.0608849363807</v>
      </c>
      <c r="I5" s="4"/>
      <c r="J5" s="2">
        <f>'S rescaled computation'!J5</f>
        <v>1516.363705245391</v>
      </c>
      <c r="K5" s="2">
        <f>'S rescaled computation'!K5</f>
        <v>2556</v>
      </c>
      <c r="L5" s="11">
        <f>'S rescaled computation'!L5</f>
        <v>2943.8135383343538</v>
      </c>
      <c r="M5" s="4"/>
      <c r="N5" s="3">
        <f t="shared" si="3"/>
        <v>1</v>
      </c>
      <c r="O5" s="4"/>
      <c r="P5" s="3">
        <f t="shared" si="4"/>
        <v>0.51510181793082188</v>
      </c>
      <c r="R5" s="4"/>
      <c r="S5" s="22">
        <f t="shared" si="5"/>
        <v>39.049457799543617</v>
      </c>
      <c r="T5" s="22">
        <f t="shared" si="20"/>
        <v>53.340631135526564</v>
      </c>
      <c r="U5" s="3">
        <f t="shared" si="21"/>
        <v>-14.291173335982947</v>
      </c>
      <c r="V5" s="3">
        <f t="shared" si="6"/>
        <v>106.68126227105313</v>
      </c>
      <c r="W5" s="3">
        <f t="shared" si="0"/>
        <v>13.016485933181205</v>
      </c>
      <c r="X5" s="3">
        <f t="shared" si="1"/>
        <v>53.340631135526564</v>
      </c>
      <c r="Y5" s="4"/>
      <c r="Z5" s="3">
        <f t="shared" si="7"/>
        <v>0</v>
      </c>
      <c r="AA5" s="3">
        <f t="shared" si="8"/>
        <v>34.467458182005345</v>
      </c>
      <c r="AB5" s="26"/>
      <c r="AC5" s="3">
        <f t="shared" si="9"/>
        <v>-2.1342071831976828</v>
      </c>
      <c r="AD5" s="3">
        <f t="shared" si="10"/>
        <v>14.109894243420836</v>
      </c>
      <c r="AE5" s="3">
        <f t="shared" si="11"/>
        <v>-201.64694438511512</v>
      </c>
      <c r="AF5" s="4"/>
      <c r="AG5" s="3" t="e">
        <f t="shared" si="12"/>
        <v>#NUM!</v>
      </c>
      <c r="AH5" s="3" t="e">
        <f t="shared" si="13"/>
        <v>#NUM!</v>
      </c>
      <c r="AI5" s="3" t="e">
        <f t="shared" si="14"/>
        <v>#NUM!</v>
      </c>
      <c r="AJ5" s="4"/>
      <c r="AK5" s="3">
        <v>0</v>
      </c>
      <c r="AL5" s="3" t="e">
        <f t="shared" si="15"/>
        <v>#NUM!</v>
      </c>
      <c r="AM5" s="3">
        <f t="shared" si="16"/>
        <v>35094.693825097995</v>
      </c>
      <c r="AN5" s="4"/>
      <c r="AO5" s="3">
        <f t="shared" si="17"/>
        <v>35094.693825097995</v>
      </c>
      <c r="AP5" s="3">
        <f t="shared" si="18"/>
        <v>89702037.416950479</v>
      </c>
      <c r="AQ5" s="3">
        <f t="shared" si="19"/>
        <v>2.0969916201289109</v>
      </c>
    </row>
    <row r="6" spans="1:43" s="3" customFormat="1">
      <c r="A6" s="3" t="str">
        <f>'S rescaled computation'!A6</f>
        <v>Lazarina et al. 2017</v>
      </c>
      <c r="B6" s="2" t="str">
        <f>'S rescaled computation'!B6</f>
        <v>BA plants</v>
      </c>
      <c r="C6" s="3" t="str">
        <f>'S rescaled computation'!C6</f>
        <v>plants</v>
      </c>
      <c r="D6" s="2">
        <f>'S rescaled computation'!D6</f>
        <v>5</v>
      </c>
      <c r="E6" s="4"/>
      <c r="F6" s="2">
        <f t="shared" si="2"/>
        <v>8934</v>
      </c>
      <c r="G6" s="2">
        <f>'S rescaled computation'!G6</f>
        <v>8934</v>
      </c>
      <c r="H6" s="2">
        <f>'S rescaled computation'!H6</f>
        <v>4788.0608849363807</v>
      </c>
      <c r="I6" s="4"/>
      <c r="J6" s="2">
        <f>'S rescaled computation'!J6</f>
        <v>1648.9426650951384</v>
      </c>
      <c r="K6" s="2">
        <f>'S rescaled computation'!K6</f>
        <v>2556</v>
      </c>
      <c r="L6" s="11">
        <f>'S rescaled computation'!L6</f>
        <v>2943.8135383343538</v>
      </c>
      <c r="M6" s="4"/>
      <c r="N6" s="3">
        <f t="shared" si="3"/>
        <v>1</v>
      </c>
      <c r="O6" s="4"/>
      <c r="P6" s="3">
        <f t="shared" si="4"/>
        <v>0.56013828444723124</v>
      </c>
      <c r="R6" s="4"/>
      <c r="S6" s="22">
        <f t="shared" si="5"/>
        <v>39.049457799543617</v>
      </c>
      <c r="T6" s="22">
        <f t="shared" si="20"/>
        <v>53.340631135526564</v>
      </c>
      <c r="U6" s="3">
        <f t="shared" si="21"/>
        <v>-14.291173335982947</v>
      </c>
      <c r="V6" s="3">
        <f t="shared" si="6"/>
        <v>106.68126227105313</v>
      </c>
      <c r="W6" s="3">
        <f t="shared" si="0"/>
        <v>13.016485933181205</v>
      </c>
      <c r="X6" s="3">
        <f t="shared" si="1"/>
        <v>53.340631135526564</v>
      </c>
      <c r="Y6" s="4"/>
      <c r="Z6" s="3">
        <f t="shared" si="7"/>
        <v>0</v>
      </c>
      <c r="AA6" s="3">
        <f t="shared" si="8"/>
        <v>34.467458182005345</v>
      </c>
      <c r="AB6" s="26"/>
      <c r="AC6" s="3">
        <f t="shared" si="9"/>
        <v>-2.1342071831976828</v>
      </c>
      <c r="AD6" s="3">
        <f t="shared" si="10"/>
        <v>14.109894243420836</v>
      </c>
      <c r="AE6" s="3">
        <f t="shared" si="11"/>
        <v>-201.64694438511512</v>
      </c>
      <c r="AF6" s="4"/>
      <c r="AG6" s="3" t="e">
        <f t="shared" si="12"/>
        <v>#NUM!</v>
      </c>
      <c r="AH6" s="3" t="e">
        <f t="shared" si="13"/>
        <v>#NUM!</v>
      </c>
      <c r="AI6" s="3" t="e">
        <f t="shared" si="14"/>
        <v>#NUM!</v>
      </c>
      <c r="AJ6" s="4"/>
      <c r="AK6" s="3">
        <v>0</v>
      </c>
      <c r="AL6" s="3" t="e">
        <f t="shared" si="15"/>
        <v>#NUM!</v>
      </c>
      <c r="AM6" s="3">
        <f t="shared" si="16"/>
        <v>35094.693825097995</v>
      </c>
      <c r="AN6" s="4"/>
      <c r="AO6" s="3">
        <f t="shared" si="17"/>
        <v>35094.693825097995</v>
      </c>
      <c r="AP6" s="3">
        <f t="shared" si="18"/>
        <v>89702037.416950479</v>
      </c>
      <c r="AQ6" s="3">
        <f t="shared" si="19"/>
        <v>2.0969916201289109</v>
      </c>
    </row>
    <row r="7" spans="1:43" s="3" customFormat="1">
      <c r="A7" s="3" t="str">
        <f>'S rescaled computation'!A7</f>
        <v>Lazarina et al. 2018</v>
      </c>
      <c r="B7" s="2" t="str">
        <f>'S rescaled computation'!B7</f>
        <v>BA plants</v>
      </c>
      <c r="C7" s="3" t="str">
        <f>'S rescaled computation'!C7</f>
        <v>plants</v>
      </c>
      <c r="D7" s="2">
        <f>'S rescaled computation'!D7</f>
        <v>6</v>
      </c>
      <c r="E7" s="4"/>
      <c r="F7" s="2">
        <f t="shared" si="2"/>
        <v>8934</v>
      </c>
      <c r="G7" s="2">
        <f>'S rescaled computation'!G7</f>
        <v>8934</v>
      </c>
      <c r="H7" s="2">
        <f>'S rescaled computation'!H7</f>
        <v>4788.0608849363807</v>
      </c>
      <c r="I7" s="4"/>
      <c r="J7" s="2">
        <f>'S rescaled computation'!J7</f>
        <v>1772.9229621826139</v>
      </c>
      <c r="K7" s="2">
        <f>'S rescaled computation'!K7</f>
        <v>2556</v>
      </c>
      <c r="L7" s="11">
        <f>'S rescaled computation'!L7</f>
        <v>2943.8135383343538</v>
      </c>
      <c r="M7" s="4"/>
      <c r="N7" s="3">
        <f t="shared" si="3"/>
        <v>1</v>
      </c>
      <c r="O7" s="4"/>
      <c r="P7" s="3">
        <f t="shared" si="4"/>
        <v>0.60225382453596421</v>
      </c>
      <c r="R7" s="4"/>
      <c r="S7" s="22">
        <f t="shared" si="5"/>
        <v>39.049457799543617</v>
      </c>
      <c r="T7" s="22">
        <f t="shared" si="20"/>
        <v>53.340631135526564</v>
      </c>
      <c r="U7" s="3">
        <f t="shared" si="21"/>
        <v>-14.291173335982947</v>
      </c>
      <c r="V7" s="3">
        <f t="shared" si="6"/>
        <v>106.68126227105313</v>
      </c>
      <c r="W7" s="3">
        <f t="shared" si="0"/>
        <v>13.016485933181205</v>
      </c>
      <c r="X7" s="3">
        <f t="shared" si="1"/>
        <v>53.340631135526564</v>
      </c>
      <c r="Y7" s="4"/>
      <c r="Z7" s="3">
        <f t="shared" si="7"/>
        <v>0</v>
      </c>
      <c r="AA7" s="3">
        <f t="shared" si="8"/>
        <v>34.467458182005345</v>
      </c>
      <c r="AB7" s="26"/>
      <c r="AC7" s="3">
        <f t="shared" si="9"/>
        <v>-2.1342071831976828</v>
      </c>
      <c r="AD7" s="3">
        <f t="shared" si="10"/>
        <v>14.109894243420836</v>
      </c>
      <c r="AE7" s="3">
        <f t="shared" si="11"/>
        <v>-201.64694438511512</v>
      </c>
      <c r="AF7" s="4"/>
      <c r="AG7" s="3" t="e">
        <f t="shared" si="12"/>
        <v>#NUM!</v>
      </c>
      <c r="AH7" s="3" t="e">
        <f t="shared" si="13"/>
        <v>#NUM!</v>
      </c>
      <c r="AI7" s="3" t="e">
        <f t="shared" si="14"/>
        <v>#NUM!</v>
      </c>
      <c r="AJ7" s="4"/>
      <c r="AK7" s="3">
        <v>0</v>
      </c>
      <c r="AL7" s="3" t="e">
        <f t="shared" si="15"/>
        <v>#NUM!</v>
      </c>
      <c r="AM7" s="3">
        <f t="shared" si="16"/>
        <v>35094.693825097995</v>
      </c>
      <c r="AN7" s="4"/>
      <c r="AO7" s="3">
        <f t="shared" si="17"/>
        <v>35094.693825097995</v>
      </c>
      <c r="AP7" s="3">
        <f t="shared" si="18"/>
        <v>89702037.416950479</v>
      </c>
      <c r="AQ7" s="3">
        <f t="shared" si="19"/>
        <v>2.0969916201289109</v>
      </c>
    </row>
    <row r="8" spans="1:43" s="3" customFormat="1">
      <c r="A8" s="3" t="str">
        <f>'S rescaled computation'!A8</f>
        <v>Lazarina et al. 2019</v>
      </c>
      <c r="B8" s="2" t="str">
        <f>'S rescaled computation'!B8</f>
        <v>BA plants</v>
      </c>
      <c r="C8" s="3" t="str">
        <f>'S rescaled computation'!C8</f>
        <v>plants</v>
      </c>
      <c r="D8" s="2">
        <f>'S rescaled computation'!D8</f>
        <v>7</v>
      </c>
      <c r="E8" s="4"/>
      <c r="F8" s="2">
        <f t="shared" si="2"/>
        <v>8934</v>
      </c>
      <c r="G8" s="2">
        <f>'S rescaled computation'!G8</f>
        <v>8934</v>
      </c>
      <c r="H8" s="2">
        <f>'S rescaled computation'!H8</f>
        <v>4788.0608849363807</v>
      </c>
      <c r="I8" s="4"/>
      <c r="J8" s="2">
        <f>'S rescaled computation'!J8</f>
        <v>1861.8503871742259</v>
      </c>
      <c r="K8" s="2">
        <f>'S rescaled computation'!K8</f>
        <v>2556</v>
      </c>
      <c r="L8" s="11">
        <f>'S rescaled computation'!L8</f>
        <v>2943.8135383343538</v>
      </c>
      <c r="M8" s="4"/>
      <c r="N8" s="3">
        <f t="shared" si="3"/>
        <v>1</v>
      </c>
      <c r="O8" s="4"/>
      <c r="P8" s="3">
        <f t="shared" si="4"/>
        <v>0.63246206423375717</v>
      </c>
      <c r="R8" s="4"/>
      <c r="S8" s="22">
        <f t="shared" si="5"/>
        <v>39.049457799543617</v>
      </c>
      <c r="T8" s="22">
        <f t="shared" si="20"/>
        <v>53.340631135526564</v>
      </c>
      <c r="U8" s="3">
        <f t="shared" si="21"/>
        <v>-14.291173335982947</v>
      </c>
      <c r="V8" s="3">
        <f t="shared" si="6"/>
        <v>106.68126227105313</v>
      </c>
      <c r="W8" s="3">
        <f t="shared" si="0"/>
        <v>13.016485933181205</v>
      </c>
      <c r="X8" s="3">
        <f t="shared" si="1"/>
        <v>53.340631135526564</v>
      </c>
      <c r="Y8" s="4"/>
      <c r="Z8" s="3">
        <f t="shared" si="7"/>
        <v>0</v>
      </c>
      <c r="AA8" s="3">
        <f t="shared" si="8"/>
        <v>34.467458182005345</v>
      </c>
      <c r="AB8" s="26"/>
      <c r="AC8" s="3">
        <f t="shared" si="9"/>
        <v>-2.1342071831976828</v>
      </c>
      <c r="AD8" s="3">
        <f t="shared" si="10"/>
        <v>14.109894243420836</v>
      </c>
      <c r="AE8" s="3">
        <f t="shared" si="11"/>
        <v>-201.64694438511512</v>
      </c>
      <c r="AF8" s="4"/>
      <c r="AG8" s="3" t="e">
        <f t="shared" si="12"/>
        <v>#NUM!</v>
      </c>
      <c r="AH8" s="3" t="e">
        <f t="shared" si="13"/>
        <v>#NUM!</v>
      </c>
      <c r="AI8" s="3" t="e">
        <f t="shared" si="14"/>
        <v>#NUM!</v>
      </c>
      <c r="AJ8" s="4"/>
      <c r="AK8" s="3">
        <v>0</v>
      </c>
      <c r="AL8" s="3" t="e">
        <f t="shared" si="15"/>
        <v>#NUM!</v>
      </c>
      <c r="AM8" s="3">
        <f t="shared" si="16"/>
        <v>35094.693825097995</v>
      </c>
      <c r="AN8" s="4"/>
      <c r="AO8" s="3">
        <f t="shared" si="17"/>
        <v>35094.693825097995</v>
      </c>
      <c r="AP8" s="3">
        <f t="shared" si="18"/>
        <v>89702037.416950479</v>
      </c>
      <c r="AQ8" s="3">
        <f t="shared" si="19"/>
        <v>2.0969916201289109</v>
      </c>
    </row>
    <row r="9" spans="1:43" s="3" customFormat="1">
      <c r="A9" s="3" t="str">
        <f>'S rescaled computation'!A9</f>
        <v>Lazarina et al. 2020</v>
      </c>
      <c r="B9" s="2" t="str">
        <f>'S rescaled computation'!B9</f>
        <v>BA plants</v>
      </c>
      <c r="C9" s="3" t="str">
        <f>'S rescaled computation'!C9</f>
        <v>plants</v>
      </c>
      <c r="D9" s="2">
        <f>'S rescaled computation'!D9</f>
        <v>8</v>
      </c>
      <c r="E9" s="4"/>
      <c r="F9" s="2">
        <f t="shared" si="2"/>
        <v>8934</v>
      </c>
      <c r="G9" s="2">
        <f>'S rescaled computation'!G9</f>
        <v>8934</v>
      </c>
      <c r="H9" s="2">
        <f>'S rescaled computation'!H9</f>
        <v>4788.0608849363807</v>
      </c>
      <c r="I9" s="4"/>
      <c r="J9" s="2">
        <f>'S rescaled computation'!J9</f>
        <v>1954.069691457943</v>
      </c>
      <c r="K9" s="2">
        <f>'S rescaled computation'!K9</f>
        <v>2556</v>
      </c>
      <c r="L9" s="11">
        <f>'S rescaled computation'!L9</f>
        <v>2943.8135383343538</v>
      </c>
      <c r="M9" s="4"/>
      <c r="N9" s="3">
        <f t="shared" si="3"/>
        <v>1</v>
      </c>
      <c r="O9" s="4"/>
      <c r="P9" s="3">
        <f t="shared" si="4"/>
        <v>0.66378854027676626</v>
      </c>
      <c r="R9" s="4"/>
      <c r="S9" s="22">
        <f t="shared" si="5"/>
        <v>39.049457799543617</v>
      </c>
      <c r="T9" s="22">
        <f t="shared" si="20"/>
        <v>53.340631135526564</v>
      </c>
      <c r="U9" s="3">
        <f t="shared" si="21"/>
        <v>-14.291173335982947</v>
      </c>
      <c r="V9" s="3">
        <f t="shared" si="6"/>
        <v>106.68126227105313</v>
      </c>
      <c r="W9" s="3">
        <f t="shared" si="0"/>
        <v>13.016485933181205</v>
      </c>
      <c r="X9" s="3">
        <f t="shared" si="1"/>
        <v>53.340631135526564</v>
      </c>
      <c r="Y9" s="4"/>
      <c r="Z9" s="3">
        <f t="shared" si="7"/>
        <v>0</v>
      </c>
      <c r="AA9" s="3">
        <f t="shared" si="8"/>
        <v>34.467458182005345</v>
      </c>
      <c r="AB9" s="26"/>
      <c r="AC9" s="3">
        <f t="shared" si="9"/>
        <v>-2.1342071831976828</v>
      </c>
      <c r="AD9" s="3">
        <f t="shared" si="10"/>
        <v>14.109894243420836</v>
      </c>
      <c r="AE9" s="3">
        <f t="shared" si="11"/>
        <v>-201.64694438511512</v>
      </c>
      <c r="AF9" s="4"/>
      <c r="AG9" s="3" t="e">
        <f t="shared" si="12"/>
        <v>#NUM!</v>
      </c>
      <c r="AH9" s="3" t="e">
        <f t="shared" si="13"/>
        <v>#NUM!</v>
      </c>
      <c r="AI9" s="3" t="e">
        <f t="shared" si="14"/>
        <v>#NUM!</v>
      </c>
      <c r="AJ9" s="4"/>
      <c r="AK9" s="3">
        <v>0</v>
      </c>
      <c r="AL9" s="3" t="e">
        <f t="shared" si="15"/>
        <v>#NUM!</v>
      </c>
      <c r="AM9" s="3">
        <f t="shared" si="16"/>
        <v>35094.693825097995</v>
      </c>
      <c r="AN9" s="4"/>
      <c r="AO9" s="3">
        <f t="shared" si="17"/>
        <v>35094.693825097995</v>
      </c>
      <c r="AP9" s="3">
        <f t="shared" si="18"/>
        <v>89702037.416950479</v>
      </c>
      <c r="AQ9" s="3">
        <f t="shared" si="19"/>
        <v>2.0969916201289109</v>
      </c>
    </row>
    <row r="10" spans="1:43" s="3" customFormat="1">
      <c r="A10" s="3" t="str">
        <f>'S rescaled computation'!A10</f>
        <v>Lazarina et al. 2021</v>
      </c>
      <c r="B10" s="2" t="str">
        <f>'S rescaled computation'!B10</f>
        <v>BA plants</v>
      </c>
      <c r="C10" s="3" t="str">
        <f>'S rescaled computation'!C10</f>
        <v>plants</v>
      </c>
      <c r="D10" s="2">
        <f>'S rescaled computation'!D10</f>
        <v>9</v>
      </c>
      <c r="E10" s="4"/>
      <c r="F10" s="2">
        <f t="shared" si="2"/>
        <v>8934</v>
      </c>
      <c r="G10" s="2">
        <f>'S rescaled computation'!G10</f>
        <v>8934</v>
      </c>
      <c r="H10" s="2">
        <f>'S rescaled computation'!H10</f>
        <v>4788.0608849363807</v>
      </c>
      <c r="I10" s="4"/>
      <c r="J10" s="2">
        <f>'S rescaled computation'!J10</f>
        <v>2049.774854005158</v>
      </c>
      <c r="K10" s="2">
        <f>'S rescaled computation'!K10</f>
        <v>2556</v>
      </c>
      <c r="L10" s="11">
        <f>'S rescaled computation'!L10</f>
        <v>2943.8135383343538</v>
      </c>
      <c r="M10" s="4"/>
      <c r="N10" s="3">
        <f t="shared" si="3"/>
        <v>1</v>
      </c>
      <c r="O10" s="4"/>
      <c r="P10" s="3">
        <f t="shared" si="4"/>
        <v>0.69629914643471136</v>
      </c>
      <c r="R10" s="4"/>
      <c r="S10" s="22">
        <f t="shared" si="5"/>
        <v>39.049457799543617</v>
      </c>
      <c r="T10" s="22">
        <f t="shared" si="20"/>
        <v>53.340631135526564</v>
      </c>
      <c r="U10" s="3">
        <f t="shared" si="21"/>
        <v>-14.291173335982947</v>
      </c>
      <c r="V10" s="3">
        <f t="shared" si="6"/>
        <v>106.68126227105313</v>
      </c>
      <c r="W10" s="3">
        <f t="shared" si="0"/>
        <v>13.016485933181205</v>
      </c>
      <c r="X10" s="3">
        <f t="shared" si="1"/>
        <v>53.340631135526564</v>
      </c>
      <c r="Y10" s="4"/>
      <c r="Z10" s="3">
        <f t="shared" si="7"/>
        <v>0</v>
      </c>
      <c r="AA10" s="3">
        <f t="shared" si="8"/>
        <v>34.467458182005345</v>
      </c>
      <c r="AB10" s="26"/>
      <c r="AC10" s="3">
        <f t="shared" si="9"/>
        <v>-2.1342071831976828</v>
      </c>
      <c r="AD10" s="3">
        <f t="shared" si="10"/>
        <v>14.109894243420836</v>
      </c>
      <c r="AE10" s="3">
        <f t="shared" si="11"/>
        <v>-201.64694438511512</v>
      </c>
      <c r="AF10" s="4"/>
      <c r="AG10" s="3" t="e">
        <f t="shared" si="12"/>
        <v>#NUM!</v>
      </c>
      <c r="AH10" s="3" t="e">
        <f t="shared" si="13"/>
        <v>#NUM!</v>
      </c>
      <c r="AI10" s="3" t="e">
        <f t="shared" si="14"/>
        <v>#NUM!</v>
      </c>
      <c r="AJ10" s="4"/>
      <c r="AK10" s="3">
        <v>0</v>
      </c>
      <c r="AL10" s="3" t="e">
        <f t="shared" si="15"/>
        <v>#NUM!</v>
      </c>
      <c r="AM10" s="3">
        <f t="shared" si="16"/>
        <v>35094.693825097995</v>
      </c>
      <c r="AN10" s="4"/>
      <c r="AO10" s="3">
        <f t="shared" si="17"/>
        <v>35094.693825097995</v>
      </c>
      <c r="AP10" s="3">
        <f t="shared" si="18"/>
        <v>89702037.416950479</v>
      </c>
      <c r="AQ10" s="3">
        <f t="shared" si="19"/>
        <v>2.0969916201289109</v>
      </c>
    </row>
    <row r="11" spans="1:43" s="3" customFormat="1">
      <c r="A11" s="3" t="str">
        <f>'S rescaled computation'!A11</f>
        <v>Lazarina et al. 2022</v>
      </c>
      <c r="B11" s="2" t="str">
        <f>'S rescaled computation'!B11</f>
        <v>BA plants</v>
      </c>
      <c r="C11" s="3" t="str">
        <f>'S rescaled computation'!C11</f>
        <v>plants</v>
      </c>
      <c r="D11" s="2">
        <f>'S rescaled computation'!D11</f>
        <v>10</v>
      </c>
      <c r="E11" s="4"/>
      <c r="F11" s="2">
        <f t="shared" si="2"/>
        <v>8934</v>
      </c>
      <c r="G11" s="2">
        <f>'S rescaled computation'!G11</f>
        <v>8934</v>
      </c>
      <c r="H11" s="2">
        <f>'S rescaled computation'!H11</f>
        <v>4788.0608849363807</v>
      </c>
      <c r="I11" s="4"/>
      <c r="J11" s="2">
        <f>'S rescaled computation'!J11</f>
        <v>2130.868855145156</v>
      </c>
      <c r="K11" s="2">
        <f>'S rescaled computation'!K11</f>
        <v>2556</v>
      </c>
      <c r="L11" s="11">
        <f>'S rescaled computation'!L11</f>
        <v>2943.8135383343538</v>
      </c>
      <c r="M11" s="4"/>
      <c r="N11" s="3">
        <f t="shared" si="3"/>
        <v>1</v>
      </c>
      <c r="O11" s="4"/>
      <c r="P11" s="3">
        <f t="shared" si="4"/>
        <v>0.72384640786414345</v>
      </c>
      <c r="R11" s="4"/>
      <c r="S11" s="22">
        <f t="shared" si="5"/>
        <v>39.049457799543617</v>
      </c>
      <c r="T11" s="22">
        <f t="shared" si="20"/>
        <v>53.340631135526564</v>
      </c>
      <c r="U11" s="3">
        <f t="shared" si="21"/>
        <v>-14.291173335982947</v>
      </c>
      <c r="V11" s="3">
        <f t="shared" si="6"/>
        <v>106.68126227105313</v>
      </c>
      <c r="W11" s="3">
        <f t="shared" si="0"/>
        <v>13.016485933181205</v>
      </c>
      <c r="X11" s="3">
        <f t="shared" si="1"/>
        <v>53.340631135526564</v>
      </c>
      <c r="Y11" s="4"/>
      <c r="Z11" s="3">
        <f t="shared" si="7"/>
        <v>0</v>
      </c>
      <c r="AA11" s="3">
        <f t="shared" si="8"/>
        <v>34.467458182005345</v>
      </c>
      <c r="AB11" s="26"/>
      <c r="AC11" s="3">
        <f t="shared" si="9"/>
        <v>-2.1342071831976828</v>
      </c>
      <c r="AD11" s="3">
        <f t="shared" si="10"/>
        <v>14.109894243420836</v>
      </c>
      <c r="AE11" s="3">
        <f t="shared" si="11"/>
        <v>-201.64694438511512</v>
      </c>
      <c r="AF11" s="4"/>
      <c r="AG11" s="3" t="e">
        <f t="shared" si="12"/>
        <v>#NUM!</v>
      </c>
      <c r="AH11" s="3" t="e">
        <f t="shared" si="13"/>
        <v>#NUM!</v>
      </c>
      <c r="AI11" s="3" t="e">
        <f t="shared" si="14"/>
        <v>#NUM!</v>
      </c>
      <c r="AJ11" s="4"/>
      <c r="AK11" s="3">
        <v>0</v>
      </c>
      <c r="AL11" s="3" t="e">
        <f t="shared" si="15"/>
        <v>#NUM!</v>
      </c>
      <c r="AM11" s="3">
        <f t="shared" si="16"/>
        <v>35094.693825097995</v>
      </c>
      <c r="AN11" s="4"/>
      <c r="AO11" s="3">
        <f t="shared" si="17"/>
        <v>35094.693825097995</v>
      </c>
      <c r="AP11" s="3">
        <f t="shared" si="18"/>
        <v>89702037.416950479</v>
      </c>
      <c r="AQ11" s="3">
        <f t="shared" si="19"/>
        <v>2.0969916201289109</v>
      </c>
    </row>
    <row r="12" spans="1:43" s="3" customFormat="1">
      <c r="A12" s="3" t="str">
        <f>'S rescaled computation'!A12</f>
        <v>Lazarina et al. 2023</v>
      </c>
      <c r="B12" s="2" t="str">
        <f>'S rescaled computation'!B12</f>
        <v>BA plants</v>
      </c>
      <c r="C12" s="3" t="str">
        <f>'S rescaled computation'!C12</f>
        <v>plants</v>
      </c>
      <c r="D12" s="2">
        <f>'S rescaled computation'!D12</f>
        <v>11</v>
      </c>
      <c r="E12" s="4"/>
      <c r="F12" s="2">
        <f t="shared" si="2"/>
        <v>8934</v>
      </c>
      <c r="G12" s="2">
        <f>'S rescaled computation'!G12</f>
        <v>8934</v>
      </c>
      <c r="H12" s="2">
        <f>'S rescaled computation'!H12</f>
        <v>4788.0608849363807</v>
      </c>
      <c r="I12" s="4"/>
      <c r="J12" s="2">
        <f>'S rescaled computation'!J12</f>
        <v>2195.7164147465915</v>
      </c>
      <c r="K12" s="2">
        <f>'S rescaled computation'!K12</f>
        <v>2556</v>
      </c>
      <c r="L12" s="11">
        <f>'S rescaled computation'!L12</f>
        <v>2943.8135383343538</v>
      </c>
      <c r="M12" s="4"/>
      <c r="N12" s="3">
        <f t="shared" si="3"/>
        <v>1</v>
      </c>
      <c r="O12" s="4"/>
      <c r="P12" s="3">
        <f t="shared" si="4"/>
        <v>0.74587482738086563</v>
      </c>
      <c r="R12" s="4"/>
      <c r="S12" s="22">
        <f t="shared" si="5"/>
        <v>39.049457799543617</v>
      </c>
      <c r="T12" s="22">
        <f t="shared" si="20"/>
        <v>53.340631135526564</v>
      </c>
      <c r="U12" s="3">
        <f t="shared" si="21"/>
        <v>-14.291173335982947</v>
      </c>
      <c r="V12" s="3">
        <f t="shared" si="6"/>
        <v>106.68126227105313</v>
      </c>
      <c r="W12" s="3">
        <f t="shared" si="0"/>
        <v>13.016485933181205</v>
      </c>
      <c r="X12" s="3">
        <f t="shared" si="1"/>
        <v>53.340631135526564</v>
      </c>
      <c r="Y12" s="4"/>
      <c r="Z12" s="3">
        <f t="shared" si="7"/>
        <v>0</v>
      </c>
      <c r="AA12" s="3">
        <f t="shared" si="8"/>
        <v>34.467458182005345</v>
      </c>
      <c r="AB12" s="26"/>
      <c r="AC12" s="3">
        <f t="shared" si="9"/>
        <v>-2.1342071831976828</v>
      </c>
      <c r="AD12" s="3">
        <f t="shared" si="10"/>
        <v>14.109894243420836</v>
      </c>
      <c r="AE12" s="3">
        <f t="shared" si="11"/>
        <v>-201.64694438511512</v>
      </c>
      <c r="AF12" s="4"/>
      <c r="AG12" s="3" t="e">
        <f t="shared" si="12"/>
        <v>#NUM!</v>
      </c>
      <c r="AH12" s="3" t="e">
        <f t="shared" si="13"/>
        <v>#NUM!</v>
      </c>
      <c r="AI12" s="3" t="e">
        <f t="shared" si="14"/>
        <v>#NUM!</v>
      </c>
      <c r="AJ12" s="4"/>
      <c r="AK12" s="3">
        <v>0</v>
      </c>
      <c r="AL12" s="3" t="e">
        <f t="shared" si="15"/>
        <v>#NUM!</v>
      </c>
      <c r="AM12" s="3">
        <f t="shared" si="16"/>
        <v>35094.693825097995</v>
      </c>
      <c r="AN12" s="4"/>
      <c r="AO12" s="3">
        <f t="shared" si="17"/>
        <v>35094.693825097995</v>
      </c>
      <c r="AP12" s="3">
        <f t="shared" si="18"/>
        <v>89702037.416950479</v>
      </c>
      <c r="AQ12" s="3">
        <f t="shared" si="19"/>
        <v>2.0969916201289109</v>
      </c>
    </row>
    <row r="13" spans="1:43" s="3" customFormat="1">
      <c r="A13" s="3" t="str">
        <f>'S rescaled computation'!A13</f>
        <v>Lazarina et al. 2024</v>
      </c>
      <c r="B13" s="2" t="str">
        <f>'S rescaled computation'!B13</f>
        <v>BA plants</v>
      </c>
      <c r="C13" s="3" t="str">
        <f>'S rescaled computation'!C13</f>
        <v>plants</v>
      </c>
      <c r="D13" s="2">
        <f>'S rescaled computation'!D13</f>
        <v>12</v>
      </c>
      <c r="E13" s="4"/>
      <c r="F13" s="2">
        <f t="shared" si="2"/>
        <v>8934</v>
      </c>
      <c r="G13" s="2">
        <f>'S rescaled computation'!G13</f>
        <v>8934</v>
      </c>
      <c r="H13" s="2">
        <f>'S rescaled computation'!H13</f>
        <v>4788.0608849363807</v>
      </c>
      <c r="I13" s="4"/>
      <c r="J13" s="2">
        <f>'S rescaled computation'!J13</f>
        <v>2262.1712763440505</v>
      </c>
      <c r="K13" s="2">
        <f>'S rescaled computation'!K13</f>
        <v>2556</v>
      </c>
      <c r="L13" s="11">
        <f>'S rescaled computation'!L13</f>
        <v>2943.8135383343538</v>
      </c>
      <c r="M13" s="4"/>
      <c r="N13" s="3">
        <f t="shared" si="3"/>
        <v>1</v>
      </c>
      <c r="O13" s="4"/>
      <c r="P13" s="3">
        <f t="shared" si="4"/>
        <v>0.76844924003713055</v>
      </c>
      <c r="R13" s="4"/>
      <c r="S13" s="22">
        <f t="shared" si="5"/>
        <v>39.049457799543617</v>
      </c>
      <c r="T13" s="22">
        <f t="shared" si="20"/>
        <v>53.340631135526564</v>
      </c>
      <c r="U13" s="3">
        <f t="shared" si="21"/>
        <v>-14.291173335982947</v>
      </c>
      <c r="V13" s="3">
        <f t="shared" si="6"/>
        <v>106.68126227105313</v>
      </c>
      <c r="W13" s="3">
        <f t="shared" si="0"/>
        <v>13.016485933181205</v>
      </c>
      <c r="X13" s="3">
        <f t="shared" si="1"/>
        <v>53.340631135526564</v>
      </c>
      <c r="Y13" s="4"/>
      <c r="Z13" s="3">
        <f t="shared" si="7"/>
        <v>0</v>
      </c>
      <c r="AA13" s="3">
        <f t="shared" si="8"/>
        <v>34.467458182005345</v>
      </c>
      <c r="AB13" s="26"/>
      <c r="AC13" s="3">
        <f t="shared" si="9"/>
        <v>-2.1342071831976828</v>
      </c>
      <c r="AD13" s="3">
        <f t="shared" si="10"/>
        <v>14.109894243420836</v>
      </c>
      <c r="AE13" s="3">
        <f t="shared" si="11"/>
        <v>-201.64694438511512</v>
      </c>
      <c r="AF13" s="4"/>
      <c r="AG13" s="3" t="e">
        <f t="shared" si="12"/>
        <v>#NUM!</v>
      </c>
      <c r="AH13" s="3" t="e">
        <f t="shared" si="13"/>
        <v>#NUM!</v>
      </c>
      <c r="AI13" s="3" t="e">
        <f t="shared" si="14"/>
        <v>#NUM!</v>
      </c>
      <c r="AJ13" s="4"/>
      <c r="AK13" s="3">
        <v>0</v>
      </c>
      <c r="AL13" s="3" t="e">
        <f t="shared" si="15"/>
        <v>#NUM!</v>
      </c>
      <c r="AM13" s="3">
        <f t="shared" si="16"/>
        <v>35094.693825097995</v>
      </c>
      <c r="AN13" s="4"/>
      <c r="AO13" s="3">
        <f t="shared" si="17"/>
        <v>35094.693825097995</v>
      </c>
      <c r="AP13" s="3">
        <f t="shared" si="18"/>
        <v>89702037.416950479</v>
      </c>
      <c r="AQ13" s="3">
        <f t="shared" si="19"/>
        <v>2.0969916201289109</v>
      </c>
    </row>
    <row r="14" spans="1:43" s="3" customFormat="1">
      <c r="A14" s="3" t="str">
        <f>'S rescaled computation'!A14</f>
        <v>Lazarina et al. 2025</v>
      </c>
      <c r="B14" s="2" t="str">
        <f>'S rescaled computation'!B14</f>
        <v>BA plants</v>
      </c>
      <c r="C14" s="3" t="str">
        <f>'S rescaled computation'!C14</f>
        <v>plants</v>
      </c>
      <c r="D14" s="2">
        <f>'S rescaled computation'!D14</f>
        <v>13</v>
      </c>
      <c r="E14" s="4"/>
      <c r="F14" s="2">
        <f t="shared" si="2"/>
        <v>8934</v>
      </c>
      <c r="G14" s="2">
        <f>'S rescaled computation'!G14</f>
        <v>8934</v>
      </c>
      <c r="H14" s="2">
        <f>'S rescaled computation'!H14</f>
        <v>4788.0608849363807</v>
      </c>
      <c r="I14" s="4"/>
      <c r="J14" s="2">
        <f>'S rescaled computation'!J14</f>
        <v>2300.9038821891422</v>
      </c>
      <c r="K14" s="2">
        <f>'S rescaled computation'!K14</f>
        <v>2556</v>
      </c>
      <c r="L14" s="11">
        <f>'S rescaled computation'!L14</f>
        <v>2943.8135383343538</v>
      </c>
      <c r="M14" s="4"/>
      <c r="N14" s="3">
        <f t="shared" si="3"/>
        <v>1</v>
      </c>
      <c r="O14" s="4"/>
      <c r="P14" s="3">
        <f t="shared" si="4"/>
        <v>0.78160652915911999</v>
      </c>
      <c r="R14" s="4"/>
      <c r="S14" s="22">
        <f t="shared" si="5"/>
        <v>39.049457799543617</v>
      </c>
      <c r="T14" s="22">
        <f t="shared" si="20"/>
        <v>53.340631135526564</v>
      </c>
      <c r="U14" s="3">
        <f t="shared" si="21"/>
        <v>-14.291173335982947</v>
      </c>
      <c r="V14" s="3">
        <f t="shared" si="6"/>
        <v>106.68126227105313</v>
      </c>
      <c r="W14" s="3">
        <f t="shared" si="0"/>
        <v>13.016485933181205</v>
      </c>
      <c r="X14" s="3">
        <f t="shared" si="1"/>
        <v>53.340631135526564</v>
      </c>
      <c r="Y14" s="4"/>
      <c r="Z14" s="3">
        <f t="shared" si="7"/>
        <v>0</v>
      </c>
      <c r="AA14" s="3">
        <f t="shared" si="8"/>
        <v>34.467458182005345</v>
      </c>
      <c r="AB14" s="26"/>
      <c r="AC14" s="3">
        <f t="shared" si="9"/>
        <v>-2.1342071831976828</v>
      </c>
      <c r="AD14" s="3">
        <f t="shared" si="10"/>
        <v>14.109894243420836</v>
      </c>
      <c r="AE14" s="3">
        <f t="shared" si="11"/>
        <v>-201.64694438511512</v>
      </c>
      <c r="AF14" s="4"/>
      <c r="AG14" s="3" t="e">
        <f t="shared" si="12"/>
        <v>#NUM!</v>
      </c>
      <c r="AH14" s="3" t="e">
        <f t="shared" si="13"/>
        <v>#NUM!</v>
      </c>
      <c r="AI14" s="3" t="e">
        <f t="shared" si="14"/>
        <v>#NUM!</v>
      </c>
      <c r="AJ14" s="4"/>
      <c r="AK14" s="3">
        <v>0</v>
      </c>
      <c r="AL14" s="3" t="e">
        <f t="shared" si="15"/>
        <v>#NUM!</v>
      </c>
      <c r="AM14" s="3">
        <f t="shared" si="16"/>
        <v>35094.693825097995</v>
      </c>
      <c r="AN14" s="4"/>
      <c r="AO14" s="3">
        <f t="shared" si="17"/>
        <v>35094.693825097995</v>
      </c>
      <c r="AP14" s="3">
        <f t="shared" si="18"/>
        <v>89702037.416950479</v>
      </c>
      <c r="AQ14" s="3">
        <f t="shared" si="19"/>
        <v>2.0969916201289109</v>
      </c>
    </row>
    <row r="15" spans="1:43" s="3" customFormat="1">
      <c r="A15" s="3" t="str">
        <f>'S rescaled computation'!A15</f>
        <v>Lazarina et al. 2026</v>
      </c>
      <c r="B15" s="2" t="str">
        <f>'S rescaled computation'!B15</f>
        <v>BA plants</v>
      </c>
      <c r="C15" s="3" t="str">
        <f>'S rescaled computation'!C15</f>
        <v>plants</v>
      </c>
      <c r="D15" s="2">
        <f>'S rescaled computation'!D15</f>
        <v>14</v>
      </c>
      <c r="E15" s="4"/>
      <c r="F15" s="2">
        <f t="shared" si="2"/>
        <v>8934</v>
      </c>
      <c r="G15" s="2">
        <f>'S rescaled computation'!G15</f>
        <v>8934</v>
      </c>
      <c r="H15" s="2">
        <f>'S rescaled computation'!H15</f>
        <v>4788.0608849363807</v>
      </c>
      <c r="I15" s="4"/>
      <c r="J15" s="2">
        <f>'S rescaled computation'!J15</f>
        <v>2370.0179785007258</v>
      </c>
      <c r="K15" s="2">
        <f>'S rescaled computation'!K15</f>
        <v>2556</v>
      </c>
      <c r="L15" s="11">
        <f>'S rescaled computation'!L15</f>
        <v>2943.8135383343538</v>
      </c>
      <c r="M15" s="4"/>
      <c r="N15" s="3">
        <f t="shared" si="3"/>
        <v>1</v>
      </c>
      <c r="O15" s="4"/>
      <c r="P15" s="3">
        <f t="shared" si="4"/>
        <v>0.80508427168988139</v>
      </c>
      <c r="R15" s="4"/>
      <c r="S15" s="22">
        <f t="shared" si="5"/>
        <v>39.049457799543617</v>
      </c>
      <c r="T15" s="22">
        <f t="shared" si="20"/>
        <v>53.340631135526564</v>
      </c>
      <c r="U15" s="3">
        <f t="shared" si="21"/>
        <v>-14.291173335982947</v>
      </c>
      <c r="V15" s="3">
        <f t="shared" si="6"/>
        <v>106.68126227105313</v>
      </c>
      <c r="W15" s="3">
        <f t="shared" si="0"/>
        <v>13.016485933181205</v>
      </c>
      <c r="X15" s="3">
        <f t="shared" si="1"/>
        <v>53.340631135526564</v>
      </c>
      <c r="Y15" s="4"/>
      <c r="Z15" s="3">
        <f t="shared" si="7"/>
        <v>0</v>
      </c>
      <c r="AA15" s="3">
        <f t="shared" si="8"/>
        <v>34.467458182005345</v>
      </c>
      <c r="AB15" s="26"/>
      <c r="AC15" s="3">
        <f t="shared" si="9"/>
        <v>-2.1342071831976828</v>
      </c>
      <c r="AD15" s="3">
        <f t="shared" si="10"/>
        <v>14.109894243420836</v>
      </c>
      <c r="AE15" s="3">
        <f t="shared" si="11"/>
        <v>-201.64694438511512</v>
      </c>
      <c r="AF15" s="4"/>
      <c r="AG15" s="3" t="e">
        <f t="shared" si="12"/>
        <v>#NUM!</v>
      </c>
      <c r="AH15" s="3" t="e">
        <f t="shared" si="13"/>
        <v>#NUM!</v>
      </c>
      <c r="AI15" s="3" t="e">
        <f t="shared" si="14"/>
        <v>#NUM!</v>
      </c>
      <c r="AJ15" s="4"/>
      <c r="AK15" s="3">
        <v>0</v>
      </c>
      <c r="AL15" s="3" t="e">
        <f t="shared" si="15"/>
        <v>#NUM!</v>
      </c>
      <c r="AM15" s="3">
        <f t="shared" si="16"/>
        <v>35094.693825097995</v>
      </c>
      <c r="AN15" s="4"/>
      <c r="AO15" s="3">
        <f t="shared" si="17"/>
        <v>35094.693825097995</v>
      </c>
      <c r="AP15" s="3">
        <f t="shared" si="18"/>
        <v>89702037.416950479</v>
      </c>
      <c r="AQ15" s="3">
        <f t="shared" si="19"/>
        <v>2.0969916201289109</v>
      </c>
    </row>
    <row r="16" spans="1:43" s="3" customFormat="1">
      <c r="A16" s="3" t="str">
        <f>'S rescaled computation'!A16</f>
        <v>Lazarina et al. 2027</v>
      </c>
      <c r="B16" s="2" t="str">
        <f>'S rescaled computation'!B16</f>
        <v>BA plants</v>
      </c>
      <c r="C16" s="3" t="str">
        <f>'S rescaled computation'!C16</f>
        <v>plants</v>
      </c>
      <c r="D16" s="2">
        <f>'S rescaled computation'!D16</f>
        <v>15</v>
      </c>
      <c r="E16" s="4"/>
      <c r="F16" s="2">
        <f t="shared" si="2"/>
        <v>8934</v>
      </c>
      <c r="G16" s="2">
        <f>'S rescaled computation'!G16</f>
        <v>8934</v>
      </c>
      <c r="H16" s="2">
        <f>'S rescaled computation'!H16</f>
        <v>4788.0608849363807</v>
      </c>
      <c r="I16" s="4"/>
      <c r="J16" s="2">
        <f>'S rescaled computation'!J16</f>
        <v>2420.4518467600096</v>
      </c>
      <c r="K16" s="2">
        <f>'S rescaled computation'!K16</f>
        <v>2556</v>
      </c>
      <c r="L16" s="11">
        <f>'S rescaled computation'!L16</f>
        <v>2943.8135383343538</v>
      </c>
      <c r="M16" s="4"/>
      <c r="N16" s="3">
        <f t="shared" si="3"/>
        <v>1</v>
      </c>
      <c r="O16" s="4"/>
      <c r="P16" s="3">
        <f t="shared" si="4"/>
        <v>0.8222164261563697</v>
      </c>
      <c r="R16" s="4"/>
      <c r="S16" s="22">
        <f t="shared" si="5"/>
        <v>39.049457799543617</v>
      </c>
      <c r="T16" s="22">
        <f t="shared" si="20"/>
        <v>53.340631135526564</v>
      </c>
      <c r="U16" s="3">
        <f t="shared" si="21"/>
        <v>-14.291173335982947</v>
      </c>
      <c r="V16" s="3">
        <f t="shared" si="6"/>
        <v>106.68126227105313</v>
      </c>
      <c r="W16" s="3">
        <f t="shared" si="0"/>
        <v>13.016485933181205</v>
      </c>
      <c r="X16" s="3">
        <f t="shared" si="1"/>
        <v>53.340631135526564</v>
      </c>
      <c r="Y16" s="4"/>
      <c r="Z16" s="3">
        <f t="shared" si="7"/>
        <v>0</v>
      </c>
      <c r="AA16" s="3">
        <f t="shared" si="8"/>
        <v>34.467458182005345</v>
      </c>
      <c r="AB16" s="26"/>
      <c r="AC16" s="3">
        <f t="shared" si="9"/>
        <v>-2.1342071831976828</v>
      </c>
      <c r="AD16" s="3">
        <f t="shared" si="10"/>
        <v>14.109894243420836</v>
      </c>
      <c r="AE16" s="3">
        <f t="shared" si="11"/>
        <v>-201.64694438511512</v>
      </c>
      <c r="AF16" s="4"/>
      <c r="AG16" s="3" t="e">
        <f t="shared" si="12"/>
        <v>#NUM!</v>
      </c>
      <c r="AH16" s="3" t="e">
        <f t="shared" si="13"/>
        <v>#NUM!</v>
      </c>
      <c r="AI16" s="3" t="e">
        <f t="shared" si="14"/>
        <v>#NUM!</v>
      </c>
      <c r="AJ16" s="4"/>
      <c r="AK16" s="3">
        <v>0</v>
      </c>
      <c r="AL16" s="3" t="e">
        <f t="shared" si="15"/>
        <v>#NUM!</v>
      </c>
      <c r="AM16" s="3">
        <f t="shared" si="16"/>
        <v>35094.693825097995</v>
      </c>
      <c r="AN16" s="4"/>
      <c r="AO16" s="3">
        <f t="shared" si="17"/>
        <v>35094.693825097995</v>
      </c>
      <c r="AP16" s="3">
        <f t="shared" si="18"/>
        <v>89702037.416950479</v>
      </c>
      <c r="AQ16" s="3">
        <f t="shared" si="19"/>
        <v>2.0969916201289109</v>
      </c>
    </row>
    <row r="17" spans="1:43" s="3" customFormat="1">
      <c r="A17" s="3" t="str">
        <f>'S rescaled computation'!A17</f>
        <v>Lazarina et al. 2028</v>
      </c>
      <c r="B17" s="2" t="str">
        <f>'S rescaled computation'!B17</f>
        <v>BA plants</v>
      </c>
      <c r="C17" s="3" t="str">
        <f>'S rescaled computation'!C17</f>
        <v>plants</v>
      </c>
      <c r="D17" s="2">
        <f>'S rescaled computation'!D17</f>
        <v>16</v>
      </c>
      <c r="E17" s="4"/>
      <c r="F17" s="2">
        <f t="shared" si="2"/>
        <v>8934</v>
      </c>
      <c r="G17" s="2">
        <f>'S rescaled computation'!G17</f>
        <v>8934</v>
      </c>
      <c r="H17" s="2">
        <f>'S rescaled computation'!H17</f>
        <v>4788.0608849363807</v>
      </c>
      <c r="I17" s="4"/>
      <c r="J17" s="2">
        <f>'S rescaled computation'!J17</f>
        <v>2461.4409406902805</v>
      </c>
      <c r="K17" s="2">
        <f>'S rescaled computation'!K17</f>
        <v>2556</v>
      </c>
      <c r="L17" s="11">
        <f>'S rescaled computation'!L17</f>
        <v>2943.8135383343538</v>
      </c>
      <c r="M17" s="4"/>
      <c r="N17" s="3">
        <f t="shared" si="3"/>
        <v>1</v>
      </c>
      <c r="O17" s="4"/>
      <c r="P17" s="3">
        <f t="shared" si="4"/>
        <v>0.83614023396434078</v>
      </c>
      <c r="R17" s="4"/>
      <c r="S17" s="22">
        <f t="shared" si="5"/>
        <v>39.049457799543617</v>
      </c>
      <c r="T17" s="22">
        <f t="shared" si="20"/>
        <v>53.340631135526564</v>
      </c>
      <c r="U17" s="3">
        <f t="shared" si="21"/>
        <v>-14.291173335982947</v>
      </c>
      <c r="V17" s="3">
        <f t="shared" si="6"/>
        <v>106.68126227105313</v>
      </c>
      <c r="W17" s="3">
        <f t="shared" si="0"/>
        <v>13.016485933181205</v>
      </c>
      <c r="X17" s="3">
        <f t="shared" si="1"/>
        <v>53.340631135526564</v>
      </c>
      <c r="Y17" s="4"/>
      <c r="Z17" s="3">
        <f t="shared" si="7"/>
        <v>0</v>
      </c>
      <c r="AA17" s="3">
        <f t="shared" si="8"/>
        <v>34.467458182005345</v>
      </c>
      <c r="AB17" s="26"/>
      <c r="AC17" s="3">
        <f t="shared" si="9"/>
        <v>-2.1342071831976828</v>
      </c>
      <c r="AD17" s="3">
        <f t="shared" si="10"/>
        <v>14.109894243420836</v>
      </c>
      <c r="AE17" s="3">
        <f t="shared" si="11"/>
        <v>-201.64694438511512</v>
      </c>
      <c r="AF17" s="4"/>
      <c r="AG17" s="3" t="e">
        <f t="shared" si="12"/>
        <v>#NUM!</v>
      </c>
      <c r="AH17" s="3" t="e">
        <f t="shared" si="13"/>
        <v>#NUM!</v>
      </c>
      <c r="AI17" s="3" t="e">
        <f t="shared" si="14"/>
        <v>#NUM!</v>
      </c>
      <c r="AJ17" s="4"/>
      <c r="AK17" s="3">
        <v>0</v>
      </c>
      <c r="AL17" s="3" t="e">
        <f t="shared" si="15"/>
        <v>#NUM!</v>
      </c>
      <c r="AM17" s="3">
        <f t="shared" si="16"/>
        <v>35094.693825097995</v>
      </c>
      <c r="AN17" s="4"/>
      <c r="AO17" s="3">
        <f t="shared" si="17"/>
        <v>35094.693825097995</v>
      </c>
      <c r="AP17" s="3">
        <f t="shared" si="18"/>
        <v>89702037.416950479</v>
      </c>
      <c r="AQ17" s="3">
        <f t="shared" si="19"/>
        <v>2.0969916201289109</v>
      </c>
    </row>
    <row r="18" spans="1:43" s="3" customFormat="1">
      <c r="A18" s="3" t="str">
        <f>'S rescaled computation'!A18</f>
        <v>Lazarina et al. 2029</v>
      </c>
      <c r="B18" s="2" t="str">
        <f>'S rescaled computation'!B18</f>
        <v>BA plants</v>
      </c>
      <c r="C18" s="3" t="str">
        <f>'S rescaled computation'!C18</f>
        <v>plants</v>
      </c>
      <c r="D18" s="2">
        <f>'S rescaled computation'!D18</f>
        <v>17</v>
      </c>
      <c r="E18" s="4"/>
      <c r="F18" s="2">
        <f t="shared" si="2"/>
        <v>8934</v>
      </c>
      <c r="G18" s="2">
        <f>'S rescaled computation'!G18</f>
        <v>8934</v>
      </c>
      <c r="H18" s="2">
        <f>'S rescaled computation'!H18</f>
        <v>4788.0608849363807</v>
      </c>
      <c r="I18" s="4"/>
      <c r="J18" s="2">
        <f>'S rescaled computation'!J18</f>
        <v>2513.4798989325855</v>
      </c>
      <c r="K18" s="2">
        <f>'S rescaled computation'!K18</f>
        <v>2556</v>
      </c>
      <c r="L18" s="11">
        <f>'S rescaled computation'!L18</f>
        <v>2943.8135383343538</v>
      </c>
      <c r="M18" s="4"/>
      <c r="N18" s="3">
        <f t="shared" si="3"/>
        <v>1</v>
      </c>
      <c r="O18" s="4"/>
      <c r="P18" s="3">
        <f t="shared" si="4"/>
        <v>0.85381763015966816</v>
      </c>
      <c r="R18" s="4"/>
      <c r="S18" s="22">
        <f t="shared" si="5"/>
        <v>39.049457799543617</v>
      </c>
      <c r="T18" s="22">
        <f t="shared" si="20"/>
        <v>53.340631135526564</v>
      </c>
      <c r="U18" s="3">
        <f t="shared" si="21"/>
        <v>-14.291173335982947</v>
      </c>
      <c r="V18" s="3">
        <f t="shared" si="6"/>
        <v>106.68126227105313</v>
      </c>
      <c r="W18" s="3">
        <f t="shared" si="0"/>
        <v>13.016485933181205</v>
      </c>
      <c r="X18" s="3">
        <f t="shared" si="1"/>
        <v>53.340631135526564</v>
      </c>
      <c r="Y18" s="4"/>
      <c r="Z18" s="3">
        <f t="shared" si="7"/>
        <v>0</v>
      </c>
      <c r="AA18" s="3">
        <f t="shared" si="8"/>
        <v>34.467458182005345</v>
      </c>
      <c r="AB18" s="26"/>
      <c r="AC18" s="3">
        <f t="shared" si="9"/>
        <v>-2.1342071831976828</v>
      </c>
      <c r="AD18" s="3">
        <f t="shared" si="10"/>
        <v>14.109894243420836</v>
      </c>
      <c r="AE18" s="3">
        <f t="shared" si="11"/>
        <v>-201.64694438511512</v>
      </c>
      <c r="AF18" s="4"/>
      <c r="AG18" s="3" t="e">
        <f t="shared" si="12"/>
        <v>#NUM!</v>
      </c>
      <c r="AH18" s="3" t="e">
        <f t="shared" si="13"/>
        <v>#NUM!</v>
      </c>
      <c r="AI18" s="3" t="e">
        <f t="shared" si="14"/>
        <v>#NUM!</v>
      </c>
      <c r="AJ18" s="4"/>
      <c r="AK18" s="3">
        <v>0</v>
      </c>
      <c r="AL18" s="3" t="e">
        <f t="shared" si="15"/>
        <v>#NUM!</v>
      </c>
      <c r="AM18" s="3">
        <f t="shared" si="16"/>
        <v>35094.693825097995</v>
      </c>
      <c r="AN18" s="4"/>
      <c r="AO18" s="3">
        <f t="shared" si="17"/>
        <v>35094.693825097995</v>
      </c>
      <c r="AP18" s="3">
        <f t="shared" si="18"/>
        <v>89702037.416950479</v>
      </c>
      <c r="AQ18" s="3">
        <f t="shared" si="19"/>
        <v>2.0969916201289109</v>
      </c>
    </row>
    <row r="19" spans="1:43" s="3" customFormat="1">
      <c r="A19" s="3" t="str">
        <f>'S rescaled computation'!A19</f>
        <v>Lazarina et al. 2030</v>
      </c>
      <c r="B19" s="2" t="str">
        <f>'S rescaled computation'!B19</f>
        <v>BA plants</v>
      </c>
      <c r="C19" s="3" t="str">
        <f>'S rescaled computation'!C19</f>
        <v>plants</v>
      </c>
      <c r="D19" s="2">
        <f>'S rescaled computation'!D19</f>
        <v>18</v>
      </c>
      <c r="E19" s="4"/>
      <c r="F19" s="2">
        <f t="shared" si="2"/>
        <v>8934</v>
      </c>
      <c r="G19" s="2">
        <f>'S rescaled computation'!G19</f>
        <v>8934</v>
      </c>
      <c r="H19" s="2">
        <f>'S rescaled computation'!H19</f>
        <v>4788.0608849363807</v>
      </c>
      <c r="I19" s="4"/>
      <c r="J19" s="2">
        <f>'S rescaled computation'!J19</f>
        <v>2555.7981648765144</v>
      </c>
      <c r="K19" s="2">
        <f>'S rescaled computation'!K19</f>
        <v>2556</v>
      </c>
      <c r="L19" s="11">
        <f>'S rescaled computation'!L19</f>
        <v>2943.8135383343538</v>
      </c>
      <c r="M19" s="4"/>
      <c r="N19" s="3">
        <f t="shared" si="3"/>
        <v>1</v>
      </c>
      <c r="O19" s="4"/>
      <c r="P19" s="3">
        <f t="shared" si="4"/>
        <v>0.86819295162376919</v>
      </c>
      <c r="R19" s="4"/>
      <c r="S19" s="22">
        <f t="shared" si="5"/>
        <v>39.049457799543617</v>
      </c>
      <c r="T19" s="22">
        <f t="shared" si="20"/>
        <v>53.340631135526564</v>
      </c>
      <c r="U19" s="3">
        <f t="shared" si="21"/>
        <v>-14.291173335982947</v>
      </c>
      <c r="V19" s="3">
        <f t="shared" si="6"/>
        <v>106.68126227105313</v>
      </c>
      <c r="W19" s="3">
        <f t="shared" si="0"/>
        <v>13.016485933181205</v>
      </c>
      <c r="X19" s="3">
        <f t="shared" si="1"/>
        <v>53.340631135526564</v>
      </c>
      <c r="Y19" s="4"/>
      <c r="Z19" s="3">
        <f t="shared" si="7"/>
        <v>0</v>
      </c>
      <c r="AA19" s="3">
        <f t="shared" si="8"/>
        <v>34.467458182005345</v>
      </c>
      <c r="AB19" s="26"/>
      <c r="AC19" s="3">
        <f t="shared" si="9"/>
        <v>-2.1342071831976828</v>
      </c>
      <c r="AD19" s="3">
        <f t="shared" si="10"/>
        <v>14.109894243420836</v>
      </c>
      <c r="AE19" s="3">
        <f t="shared" si="11"/>
        <v>-201.64694438511512</v>
      </c>
      <c r="AF19" s="4"/>
      <c r="AG19" s="3" t="e">
        <f t="shared" si="12"/>
        <v>#NUM!</v>
      </c>
      <c r="AH19" s="3" t="e">
        <f t="shared" si="13"/>
        <v>#NUM!</v>
      </c>
      <c r="AI19" s="3" t="e">
        <f t="shared" si="14"/>
        <v>#NUM!</v>
      </c>
      <c r="AJ19" s="4"/>
      <c r="AK19" s="3">
        <v>0</v>
      </c>
      <c r="AL19" s="3" t="e">
        <f t="shared" si="15"/>
        <v>#NUM!</v>
      </c>
      <c r="AM19" s="3">
        <f t="shared" si="16"/>
        <v>35094.693825097995</v>
      </c>
      <c r="AN19" s="4"/>
      <c r="AO19" s="3">
        <f t="shared" si="17"/>
        <v>35094.693825097995</v>
      </c>
      <c r="AP19" s="3">
        <f t="shared" si="18"/>
        <v>89702037.416950479</v>
      </c>
      <c r="AQ19" s="3">
        <f t="shared" si="19"/>
        <v>2.0969916201289109</v>
      </c>
    </row>
    <row r="20" spans="1:43">
      <c r="A20" s="7" t="str">
        <f>'S rescaled computation'!A20</f>
        <v>Lazarina et al. 2031</v>
      </c>
      <c r="B20" s="8" t="str">
        <f>'S rescaled computation'!B20</f>
        <v>SD plants</v>
      </c>
      <c r="C20" s="7" t="str">
        <f>'S rescaled computation'!C20</f>
        <v>plants</v>
      </c>
      <c r="D20" s="8">
        <f>'S rescaled computation'!D20</f>
        <v>1</v>
      </c>
      <c r="E20" s="4"/>
      <c r="F20" s="8">
        <f t="shared" si="2"/>
        <v>35.8386</v>
      </c>
      <c r="G20" s="8">
        <f>'S rescaled computation'!G20</f>
        <v>35.8386</v>
      </c>
      <c r="H20" s="8">
        <f>'S rescaled computation'!H20</f>
        <v>219.15696324236652</v>
      </c>
      <c r="I20" s="4"/>
      <c r="J20" s="8">
        <f>'S rescaled computation'!J20</f>
        <v>77.244193205322887</v>
      </c>
      <c r="K20" s="8">
        <f>'S rescaled computation'!K20</f>
        <v>1276</v>
      </c>
      <c r="L20" s="10">
        <f>'S rescaled computation'!L20</f>
        <v>344.25774833612195</v>
      </c>
      <c r="M20" s="4"/>
      <c r="N20" s="7">
        <f t="shared" si="3"/>
        <v>1</v>
      </c>
      <c r="O20" s="4"/>
      <c r="P20" s="7">
        <f t="shared" si="4"/>
        <v>0.22437895320776977</v>
      </c>
      <c r="R20" s="4"/>
      <c r="S20" s="12">
        <f t="shared" si="5"/>
        <v>8.3543528309309263</v>
      </c>
      <c r="T20" s="12">
        <f t="shared" si="20"/>
        <v>3.3783970872265581</v>
      </c>
      <c r="U20" s="7">
        <f t="shared" si="21"/>
        <v>4.9759557437043682</v>
      </c>
      <c r="V20" s="7">
        <f t="shared" si="6"/>
        <v>6.7567941744531161</v>
      </c>
      <c r="W20" s="7">
        <f t="shared" si="0"/>
        <v>2.7847842769769753</v>
      </c>
      <c r="X20" s="7">
        <f t="shared" si="1"/>
        <v>3.3783970872265581</v>
      </c>
      <c r="Y20" s="4"/>
      <c r="Z20" s="7">
        <f t="shared" si="7"/>
        <v>0</v>
      </c>
      <c r="AA20" s="7">
        <f t="shared" si="8"/>
        <v>27.802020678125498</v>
      </c>
      <c r="AB20" s="6"/>
      <c r="AC20" s="7">
        <f t="shared" si="9"/>
        <v>-0.6897538651210281</v>
      </c>
      <c r="AD20" s="7">
        <f t="shared" si="10"/>
        <v>0.18268724705757283</v>
      </c>
      <c r="AE20" s="7">
        <f t="shared" si="11"/>
        <v>0.90904365629766859</v>
      </c>
      <c r="AF20" s="4"/>
      <c r="AG20" s="7">
        <f t="shared" si="12"/>
        <v>106.46325820170333</v>
      </c>
      <c r="AH20" s="7">
        <f t="shared" si="13"/>
        <v>34.344222511057062</v>
      </c>
      <c r="AI20" s="7">
        <f t="shared" si="14"/>
        <v>27.24753114249517</v>
      </c>
      <c r="AJ20" s="4"/>
      <c r="AK20" s="7">
        <v>0</v>
      </c>
      <c r="AL20" s="7">
        <f t="shared" si="15"/>
        <v>99.366566833141434</v>
      </c>
      <c r="AM20" s="7">
        <f t="shared" si="16"/>
        <v>65.607574331223887</v>
      </c>
      <c r="AN20" s="4"/>
      <c r="AO20" s="7">
        <f t="shared" si="17"/>
        <v>99.366566833141434</v>
      </c>
      <c r="AP20" s="7">
        <f t="shared" si="18"/>
        <v>126791.73927908846</v>
      </c>
      <c r="AQ20" s="7">
        <f t="shared" si="19"/>
        <v>16.14301496421729</v>
      </c>
    </row>
    <row r="21" spans="1:43">
      <c r="A21" s="7" t="str">
        <f>'S rescaled computation'!A21</f>
        <v>Lazarina et al. 2032</v>
      </c>
      <c r="B21" s="8" t="str">
        <f>'S rescaled computation'!B21</f>
        <v>SD plants</v>
      </c>
      <c r="C21" s="7" t="str">
        <f>'S rescaled computation'!C21</f>
        <v>plants</v>
      </c>
      <c r="D21" s="8">
        <f>'S rescaled computation'!D21</f>
        <v>2</v>
      </c>
      <c r="E21" s="4"/>
      <c r="F21" s="8">
        <f t="shared" si="2"/>
        <v>35.8386</v>
      </c>
      <c r="G21" s="8">
        <f>'S rescaled computation'!G21</f>
        <v>35.8386</v>
      </c>
      <c r="H21" s="8">
        <f>'S rescaled computation'!H21</f>
        <v>219.15696324236652</v>
      </c>
      <c r="I21" s="4"/>
      <c r="J21" s="8">
        <f>'S rescaled computation'!J21</f>
        <v>221.41913554144895</v>
      </c>
      <c r="K21" s="8">
        <f>'S rescaled computation'!K21</f>
        <v>1276</v>
      </c>
      <c r="L21" s="10">
        <f>'S rescaled computation'!L21</f>
        <v>344.25774833612195</v>
      </c>
      <c r="M21" s="4"/>
      <c r="N21" s="7">
        <f t="shared" si="3"/>
        <v>1</v>
      </c>
      <c r="O21" s="4"/>
      <c r="P21" s="7">
        <f t="shared" si="4"/>
        <v>0.64317836450049215</v>
      </c>
      <c r="R21" s="4"/>
      <c r="S21" s="12">
        <f t="shared" si="5"/>
        <v>8.3543528309309263</v>
      </c>
      <c r="T21" s="12">
        <f t="shared" si="20"/>
        <v>3.3783970872265581</v>
      </c>
      <c r="U21" s="7">
        <f t="shared" si="21"/>
        <v>4.9759557437043682</v>
      </c>
      <c r="V21" s="7">
        <f t="shared" si="6"/>
        <v>6.7567941744531161</v>
      </c>
      <c r="W21" s="7">
        <f t="shared" si="0"/>
        <v>2.7847842769769753</v>
      </c>
      <c r="X21" s="7">
        <f t="shared" si="1"/>
        <v>3.3783970872265581</v>
      </c>
      <c r="Y21" s="4"/>
      <c r="Z21" s="7">
        <f t="shared" si="7"/>
        <v>0</v>
      </c>
      <c r="AA21" s="7">
        <f t="shared" si="8"/>
        <v>27.802020678125498</v>
      </c>
      <c r="AB21" s="6"/>
      <c r="AC21" s="7">
        <f t="shared" si="9"/>
        <v>-0.6897538651210281</v>
      </c>
      <c r="AD21" s="7">
        <f t="shared" si="10"/>
        <v>0.18268724705757283</v>
      </c>
      <c r="AE21" s="7">
        <f t="shared" si="11"/>
        <v>0.90904365629766859</v>
      </c>
      <c r="AF21" s="4"/>
      <c r="AG21" s="7">
        <f t="shared" si="12"/>
        <v>106.46325820170333</v>
      </c>
      <c r="AH21" s="7">
        <f t="shared" si="13"/>
        <v>34.344222511057062</v>
      </c>
      <c r="AI21" s="7">
        <f t="shared" si="14"/>
        <v>27.24753114249517</v>
      </c>
      <c r="AJ21" s="4"/>
      <c r="AK21" s="7">
        <v>0</v>
      </c>
      <c r="AL21" s="7">
        <f t="shared" si="15"/>
        <v>99.366566833141434</v>
      </c>
      <c r="AM21" s="7">
        <f t="shared" si="16"/>
        <v>65.607574331223887</v>
      </c>
      <c r="AN21" s="4"/>
      <c r="AO21" s="7">
        <f t="shared" si="17"/>
        <v>99.366566833141434</v>
      </c>
      <c r="AP21" s="7">
        <f t="shared" si="18"/>
        <v>126791.73927908846</v>
      </c>
      <c r="AQ21" s="7">
        <f t="shared" si="19"/>
        <v>16.14301496421729</v>
      </c>
    </row>
    <row r="22" spans="1:43">
      <c r="A22" s="7" t="str">
        <f>'S rescaled computation'!A22</f>
        <v>Lazarina et al. 2033</v>
      </c>
      <c r="B22" s="8" t="str">
        <f>'S rescaled computation'!B22</f>
        <v>SD plants</v>
      </c>
      <c r="C22" s="7" t="str">
        <f>'S rescaled computation'!C22</f>
        <v>plants</v>
      </c>
      <c r="D22" s="8">
        <f>'S rescaled computation'!D22</f>
        <v>3</v>
      </c>
      <c r="E22" s="4"/>
      <c r="F22" s="8">
        <f t="shared" si="2"/>
        <v>35.8386</v>
      </c>
      <c r="G22" s="8">
        <f>'S rescaled computation'!G22</f>
        <v>35.8386</v>
      </c>
      <c r="H22" s="8">
        <f>'S rescaled computation'!H22</f>
        <v>219.15696324236652</v>
      </c>
      <c r="I22" s="4"/>
      <c r="J22" s="8">
        <f>'S rescaled computation'!J22</f>
        <v>343.84158518230282</v>
      </c>
      <c r="K22" s="8">
        <f>'S rescaled computation'!K22</f>
        <v>1276</v>
      </c>
      <c r="L22" s="10">
        <f>'S rescaled computation'!L22</f>
        <v>344.25774833612195</v>
      </c>
      <c r="M22" s="4"/>
      <c r="N22" s="7">
        <f t="shared" si="3"/>
        <v>1</v>
      </c>
      <c r="O22" s="4"/>
      <c r="P22" s="7">
        <f t="shared" si="4"/>
        <v>0.99879112915880464</v>
      </c>
      <c r="R22" s="4"/>
      <c r="S22" s="12">
        <f t="shared" si="5"/>
        <v>8.3543528309309263</v>
      </c>
      <c r="T22" s="12">
        <f t="shared" si="20"/>
        <v>3.3783970872265581</v>
      </c>
      <c r="U22" s="7">
        <f t="shared" si="21"/>
        <v>4.9759557437043682</v>
      </c>
      <c r="V22" s="7">
        <f t="shared" si="6"/>
        <v>6.7567941744531161</v>
      </c>
      <c r="W22" s="7">
        <f t="shared" si="0"/>
        <v>2.7847842769769753</v>
      </c>
      <c r="X22" s="7">
        <f t="shared" si="1"/>
        <v>3.3783970872265581</v>
      </c>
      <c r="Y22" s="4"/>
      <c r="Z22" s="7">
        <f t="shared" si="7"/>
        <v>0</v>
      </c>
      <c r="AA22" s="7">
        <f t="shared" si="8"/>
        <v>27.802020678125498</v>
      </c>
      <c r="AB22" s="6"/>
      <c r="AC22" s="7">
        <f t="shared" si="9"/>
        <v>-0.6897538651210281</v>
      </c>
      <c r="AD22" s="7">
        <f t="shared" si="10"/>
        <v>0.18268724705757283</v>
      </c>
      <c r="AE22" s="7">
        <f t="shared" si="11"/>
        <v>0.90904365629766859</v>
      </c>
      <c r="AF22" s="4"/>
      <c r="AG22" s="7">
        <f t="shared" si="12"/>
        <v>106.46325820170333</v>
      </c>
      <c r="AH22" s="7">
        <f t="shared" si="13"/>
        <v>34.344222511057062</v>
      </c>
      <c r="AI22" s="7">
        <f t="shared" si="14"/>
        <v>27.24753114249517</v>
      </c>
      <c r="AJ22" s="4"/>
      <c r="AK22" s="7">
        <v>0</v>
      </c>
      <c r="AL22" s="7">
        <f t="shared" si="15"/>
        <v>99.366566833141434</v>
      </c>
      <c r="AM22" s="7">
        <f t="shared" si="16"/>
        <v>65.607574331223887</v>
      </c>
      <c r="AN22" s="4"/>
      <c r="AO22" s="7">
        <f t="shared" si="17"/>
        <v>99.366566833141434</v>
      </c>
      <c r="AP22" s="7">
        <f t="shared" si="18"/>
        <v>126791.73927908846</v>
      </c>
      <c r="AQ22" s="7">
        <f t="shared" si="19"/>
        <v>16.14301496421729</v>
      </c>
    </row>
    <row r="23" spans="1:43">
      <c r="A23" s="7" t="str">
        <f>'S rescaled computation'!A23</f>
        <v>Lazarina et al. 2034</v>
      </c>
      <c r="B23" s="8" t="str">
        <f>'S rescaled computation'!B23</f>
        <v>SD plants</v>
      </c>
      <c r="C23" s="7" t="str">
        <f>'S rescaled computation'!C23</f>
        <v>plants</v>
      </c>
      <c r="D23" s="8">
        <f>'S rescaled computation'!D23</f>
        <v>4</v>
      </c>
      <c r="E23" s="4"/>
      <c r="F23" s="8">
        <f t="shared" si="2"/>
        <v>35.8386</v>
      </c>
      <c r="G23" s="8">
        <f>'S rescaled computation'!G23</f>
        <v>35.8386</v>
      </c>
      <c r="H23" s="8">
        <f>'S rescaled computation'!H23</f>
        <v>219.15696324236652</v>
      </c>
      <c r="I23" s="4"/>
      <c r="J23" s="8">
        <f>'S rescaled computation'!J23</f>
        <v>483.4460144005667</v>
      </c>
      <c r="K23" s="8">
        <f>'S rescaled computation'!K23</f>
        <v>1276</v>
      </c>
      <c r="L23" s="10">
        <f>'S rescaled computation'!L23</f>
        <v>344.25774833612195</v>
      </c>
      <c r="M23" s="4"/>
      <c r="N23" s="7">
        <f t="shared" si="3"/>
        <v>1</v>
      </c>
      <c r="O23" s="4"/>
      <c r="P23" s="7">
        <f t="shared" si="4"/>
        <v>1.4043141127169225</v>
      </c>
      <c r="R23" s="4"/>
      <c r="S23" s="12">
        <f t="shared" si="5"/>
        <v>8.3543528309309263</v>
      </c>
      <c r="T23" s="12">
        <f t="shared" si="20"/>
        <v>3.3783970872265581</v>
      </c>
      <c r="U23" s="7">
        <f t="shared" si="21"/>
        <v>4.9759557437043682</v>
      </c>
      <c r="V23" s="7">
        <f t="shared" si="6"/>
        <v>6.7567941744531161</v>
      </c>
      <c r="W23" s="7">
        <f t="shared" si="0"/>
        <v>2.7847842769769753</v>
      </c>
      <c r="X23" s="7">
        <f t="shared" si="1"/>
        <v>3.3783970872265581</v>
      </c>
      <c r="Y23" s="4"/>
      <c r="Z23" s="7">
        <f t="shared" si="7"/>
        <v>0</v>
      </c>
      <c r="AA23" s="7">
        <f t="shared" si="8"/>
        <v>27.802020678125498</v>
      </c>
      <c r="AB23" s="6"/>
      <c r="AC23" s="7">
        <f t="shared" si="9"/>
        <v>-0.6897538651210281</v>
      </c>
      <c r="AD23" s="7">
        <f t="shared" si="10"/>
        <v>0.18268724705757283</v>
      </c>
      <c r="AE23" s="7">
        <f t="shared" si="11"/>
        <v>0.90904365629766859</v>
      </c>
      <c r="AF23" s="4"/>
      <c r="AG23" s="7">
        <f t="shared" si="12"/>
        <v>106.46325820170333</v>
      </c>
      <c r="AH23" s="7">
        <f t="shared" si="13"/>
        <v>34.344222511057062</v>
      </c>
      <c r="AI23" s="7">
        <f t="shared" si="14"/>
        <v>27.24753114249517</v>
      </c>
      <c r="AJ23" s="4"/>
      <c r="AK23" s="7">
        <v>0</v>
      </c>
      <c r="AL23" s="7">
        <f t="shared" si="15"/>
        <v>99.366566833141434</v>
      </c>
      <c r="AM23" s="7">
        <f t="shared" si="16"/>
        <v>65.607574331223887</v>
      </c>
      <c r="AN23" s="4"/>
      <c r="AO23" s="7">
        <f t="shared" si="17"/>
        <v>99.366566833141434</v>
      </c>
      <c r="AP23" s="7">
        <f t="shared" si="18"/>
        <v>126791.73927908846</v>
      </c>
      <c r="AQ23" s="7">
        <f t="shared" si="19"/>
        <v>16.14301496421729</v>
      </c>
    </row>
    <row r="24" spans="1:43">
      <c r="A24" s="7" t="str">
        <f>'S rescaled computation'!A24</f>
        <v>Lazarina et al. 2035</v>
      </c>
      <c r="B24" s="8" t="str">
        <f>'S rescaled computation'!B24</f>
        <v>SD plants</v>
      </c>
      <c r="C24" s="7" t="str">
        <f>'S rescaled computation'!C24</f>
        <v>plants</v>
      </c>
      <c r="D24" s="8">
        <f>'S rescaled computation'!D24</f>
        <v>5</v>
      </c>
      <c r="E24" s="4"/>
      <c r="F24" s="8">
        <f t="shared" si="2"/>
        <v>35.8386</v>
      </c>
      <c r="G24" s="8">
        <f>'S rescaled computation'!G24</f>
        <v>35.8386</v>
      </c>
      <c r="H24" s="8">
        <f>'S rescaled computation'!H24</f>
        <v>219.15696324236652</v>
      </c>
      <c r="I24" s="4"/>
      <c r="J24" s="8">
        <f>'S rescaled computation'!J24</f>
        <v>617.67829897109993</v>
      </c>
      <c r="K24" s="8">
        <f>'S rescaled computation'!K24</f>
        <v>1276</v>
      </c>
      <c r="L24" s="10">
        <f>'S rescaled computation'!L24</f>
        <v>344.25774833612195</v>
      </c>
      <c r="M24" s="4"/>
      <c r="N24" s="7">
        <f t="shared" si="3"/>
        <v>1</v>
      </c>
      <c r="O24" s="4"/>
      <c r="P24" s="7">
        <f t="shared" si="4"/>
        <v>1.7942320890567702</v>
      </c>
      <c r="R24" s="4"/>
      <c r="S24" s="12">
        <f t="shared" si="5"/>
        <v>8.3543528309309263</v>
      </c>
      <c r="T24" s="12">
        <f t="shared" si="20"/>
        <v>3.3783970872265581</v>
      </c>
      <c r="U24" s="7">
        <f t="shared" si="21"/>
        <v>4.9759557437043682</v>
      </c>
      <c r="V24" s="7">
        <f t="shared" si="6"/>
        <v>6.7567941744531161</v>
      </c>
      <c r="W24" s="7">
        <f t="shared" si="0"/>
        <v>2.7847842769769753</v>
      </c>
      <c r="X24" s="7">
        <f t="shared" si="1"/>
        <v>3.3783970872265581</v>
      </c>
      <c r="Y24" s="4"/>
      <c r="Z24" s="7">
        <f t="shared" si="7"/>
        <v>0</v>
      </c>
      <c r="AA24" s="7">
        <f t="shared" si="8"/>
        <v>27.802020678125498</v>
      </c>
      <c r="AB24" s="6"/>
      <c r="AC24" s="7">
        <f t="shared" si="9"/>
        <v>-0.6897538651210281</v>
      </c>
      <c r="AD24" s="7">
        <f t="shared" si="10"/>
        <v>0.18268724705757283</v>
      </c>
      <c r="AE24" s="7">
        <f t="shared" si="11"/>
        <v>0.90904365629766859</v>
      </c>
      <c r="AF24" s="4"/>
      <c r="AG24" s="7">
        <f t="shared" si="12"/>
        <v>106.46325820170333</v>
      </c>
      <c r="AH24" s="7">
        <f t="shared" si="13"/>
        <v>34.344222511057062</v>
      </c>
      <c r="AI24" s="7">
        <f t="shared" si="14"/>
        <v>27.24753114249517</v>
      </c>
      <c r="AJ24" s="4"/>
      <c r="AK24" s="7">
        <v>0</v>
      </c>
      <c r="AL24" s="7">
        <f t="shared" si="15"/>
        <v>99.366566833141434</v>
      </c>
      <c r="AM24" s="7">
        <f t="shared" si="16"/>
        <v>65.607574331223887</v>
      </c>
      <c r="AN24" s="4"/>
      <c r="AO24" s="7">
        <f t="shared" si="17"/>
        <v>99.366566833141434</v>
      </c>
      <c r="AP24" s="7">
        <f t="shared" si="18"/>
        <v>126791.73927908846</v>
      </c>
      <c r="AQ24" s="7">
        <f t="shared" si="19"/>
        <v>16.14301496421729</v>
      </c>
    </row>
    <row r="25" spans="1:43">
      <c r="A25" s="7" t="str">
        <f>'S rescaled computation'!A25</f>
        <v>Lazarina et al. 2036</v>
      </c>
      <c r="B25" s="8" t="str">
        <f>'S rescaled computation'!B25</f>
        <v>SD plants</v>
      </c>
      <c r="C25" s="7" t="str">
        <f>'S rescaled computation'!C25</f>
        <v>plants</v>
      </c>
      <c r="D25" s="8">
        <f>'S rescaled computation'!D25</f>
        <v>6</v>
      </c>
      <c r="E25" s="4"/>
      <c r="F25" s="8">
        <f t="shared" si="2"/>
        <v>35.8386</v>
      </c>
      <c r="G25" s="8">
        <f>'S rescaled computation'!G25</f>
        <v>35.8386</v>
      </c>
      <c r="H25" s="8">
        <f>'S rescaled computation'!H25</f>
        <v>219.15696324236652</v>
      </c>
      <c r="I25" s="4"/>
      <c r="J25" s="8">
        <f>'S rescaled computation'!J25</f>
        <v>768.01995504520642</v>
      </c>
      <c r="K25" s="8">
        <f>'S rescaled computation'!K25</f>
        <v>1276</v>
      </c>
      <c r="L25" s="10">
        <f>'S rescaled computation'!L25</f>
        <v>344.25774833612195</v>
      </c>
      <c r="M25" s="4"/>
      <c r="N25" s="7">
        <f t="shared" si="3"/>
        <v>1</v>
      </c>
      <c r="O25" s="4"/>
      <c r="P25" s="7">
        <f t="shared" si="4"/>
        <v>2.2309445720749239</v>
      </c>
      <c r="R25" s="4"/>
      <c r="S25" s="12">
        <f t="shared" si="5"/>
        <v>8.3543528309309263</v>
      </c>
      <c r="T25" s="12">
        <f t="shared" si="20"/>
        <v>3.3783970872265581</v>
      </c>
      <c r="U25" s="7">
        <f t="shared" si="21"/>
        <v>4.9759557437043682</v>
      </c>
      <c r="V25" s="7">
        <f t="shared" si="6"/>
        <v>6.7567941744531161</v>
      </c>
      <c r="W25" s="7">
        <f t="shared" si="0"/>
        <v>2.7847842769769753</v>
      </c>
      <c r="X25" s="7">
        <f t="shared" si="1"/>
        <v>3.3783970872265581</v>
      </c>
      <c r="Y25" s="4"/>
      <c r="Z25" s="7">
        <f t="shared" si="7"/>
        <v>0</v>
      </c>
      <c r="AA25" s="7">
        <f t="shared" si="8"/>
        <v>27.802020678125498</v>
      </c>
      <c r="AB25" s="6"/>
      <c r="AC25" s="7">
        <f t="shared" si="9"/>
        <v>-0.6897538651210281</v>
      </c>
      <c r="AD25" s="7">
        <f t="shared" si="10"/>
        <v>0.18268724705757283</v>
      </c>
      <c r="AE25" s="7">
        <f t="shared" si="11"/>
        <v>0.90904365629766859</v>
      </c>
      <c r="AF25" s="4"/>
      <c r="AG25" s="7">
        <f t="shared" si="12"/>
        <v>106.46325820170333</v>
      </c>
      <c r="AH25" s="7">
        <f t="shared" si="13"/>
        <v>34.344222511057062</v>
      </c>
      <c r="AI25" s="7">
        <f t="shared" si="14"/>
        <v>27.24753114249517</v>
      </c>
      <c r="AJ25" s="4"/>
      <c r="AK25" s="7">
        <v>0</v>
      </c>
      <c r="AL25" s="7">
        <f t="shared" si="15"/>
        <v>99.366566833141434</v>
      </c>
      <c r="AM25" s="7">
        <f t="shared" si="16"/>
        <v>65.607574331223887</v>
      </c>
      <c r="AN25" s="4"/>
      <c r="AO25" s="7">
        <f t="shared" si="17"/>
        <v>99.366566833141434</v>
      </c>
      <c r="AP25" s="7">
        <f t="shared" si="18"/>
        <v>126791.73927908846</v>
      </c>
      <c r="AQ25" s="7">
        <f t="shared" si="19"/>
        <v>16.14301496421729</v>
      </c>
    </row>
    <row r="26" spans="1:43">
      <c r="A26" s="7" t="str">
        <f>'S rescaled computation'!A26</f>
        <v>Lazarina et al. 2037</v>
      </c>
      <c r="B26" s="8" t="str">
        <f>'S rescaled computation'!B26</f>
        <v>SD plants</v>
      </c>
      <c r="C26" s="7" t="str">
        <f>'S rescaled computation'!C26</f>
        <v>plants</v>
      </c>
      <c r="D26" s="8">
        <f>'S rescaled computation'!D26</f>
        <v>7</v>
      </c>
      <c r="E26" s="4"/>
      <c r="F26" s="8">
        <f t="shared" si="2"/>
        <v>35.8386</v>
      </c>
      <c r="G26" s="8">
        <f>'S rescaled computation'!G26</f>
        <v>35.8386</v>
      </c>
      <c r="H26" s="8">
        <f>'S rescaled computation'!H26</f>
        <v>219.15696324236652</v>
      </c>
      <c r="I26" s="4"/>
      <c r="J26" s="8">
        <f>'S rescaled computation'!J26</f>
        <v>908.13621707617904</v>
      </c>
      <c r="K26" s="8">
        <f>'S rescaled computation'!K26</f>
        <v>1276</v>
      </c>
      <c r="L26" s="10">
        <f>'S rescaled computation'!L26</f>
        <v>344.25774833612195</v>
      </c>
      <c r="M26" s="4"/>
      <c r="N26" s="7">
        <f t="shared" si="3"/>
        <v>1</v>
      </c>
      <c r="O26" s="4"/>
      <c r="P26" s="7">
        <f t="shared" si="4"/>
        <v>2.6379543277251227</v>
      </c>
      <c r="R26" s="4"/>
      <c r="S26" s="12">
        <f t="shared" si="5"/>
        <v>8.3543528309309263</v>
      </c>
      <c r="T26" s="12">
        <f t="shared" si="20"/>
        <v>3.3783970872265581</v>
      </c>
      <c r="U26" s="7">
        <f t="shared" si="21"/>
        <v>4.9759557437043682</v>
      </c>
      <c r="V26" s="7">
        <f t="shared" si="6"/>
        <v>6.7567941744531161</v>
      </c>
      <c r="W26" s="7">
        <f t="shared" si="0"/>
        <v>2.7847842769769753</v>
      </c>
      <c r="X26" s="7">
        <f t="shared" si="1"/>
        <v>3.3783970872265581</v>
      </c>
      <c r="Y26" s="4"/>
      <c r="Z26" s="7">
        <f t="shared" si="7"/>
        <v>0</v>
      </c>
      <c r="AA26" s="7">
        <f t="shared" si="8"/>
        <v>27.802020678125498</v>
      </c>
      <c r="AB26" s="6"/>
      <c r="AC26" s="7">
        <f t="shared" si="9"/>
        <v>-0.6897538651210281</v>
      </c>
      <c r="AD26" s="7">
        <f t="shared" si="10"/>
        <v>0.18268724705757283</v>
      </c>
      <c r="AE26" s="7">
        <f t="shared" si="11"/>
        <v>0.90904365629766859</v>
      </c>
      <c r="AF26" s="4"/>
      <c r="AG26" s="7">
        <f t="shared" si="12"/>
        <v>106.46325820170333</v>
      </c>
      <c r="AH26" s="7">
        <f t="shared" si="13"/>
        <v>34.344222511057062</v>
      </c>
      <c r="AI26" s="7">
        <f t="shared" si="14"/>
        <v>27.24753114249517</v>
      </c>
      <c r="AJ26" s="4"/>
      <c r="AK26" s="7">
        <v>0</v>
      </c>
      <c r="AL26" s="7">
        <f t="shared" si="15"/>
        <v>99.366566833141434</v>
      </c>
      <c r="AM26" s="7">
        <f t="shared" si="16"/>
        <v>65.607574331223887</v>
      </c>
      <c r="AN26" s="4"/>
      <c r="AO26" s="7">
        <f t="shared" si="17"/>
        <v>99.366566833141434</v>
      </c>
      <c r="AP26" s="7">
        <f t="shared" si="18"/>
        <v>126791.73927908846</v>
      </c>
      <c r="AQ26" s="7">
        <f t="shared" si="19"/>
        <v>16.14301496421729</v>
      </c>
    </row>
    <row r="27" spans="1:43">
      <c r="A27" s="7" t="str">
        <f>'S rescaled computation'!A27</f>
        <v>Lazarina et al. 2038</v>
      </c>
      <c r="B27" s="8" t="str">
        <f>'S rescaled computation'!B27</f>
        <v>SD plants</v>
      </c>
      <c r="C27" s="7" t="str">
        <f>'S rescaled computation'!C27</f>
        <v>plants</v>
      </c>
      <c r="D27" s="8">
        <f>'S rescaled computation'!D27</f>
        <v>8</v>
      </c>
      <c r="E27" s="4"/>
      <c r="F27" s="8">
        <f t="shared" si="2"/>
        <v>35.8386</v>
      </c>
      <c r="G27" s="8">
        <f>'S rescaled computation'!G27</f>
        <v>35.8386</v>
      </c>
      <c r="H27" s="8">
        <f>'S rescaled computation'!H27</f>
        <v>219.15696324236652</v>
      </c>
      <c r="I27" s="4"/>
      <c r="J27" s="8">
        <f>'S rescaled computation'!J27</f>
        <v>1070.7741409916703</v>
      </c>
      <c r="K27" s="8">
        <f>'S rescaled computation'!K27</f>
        <v>1276</v>
      </c>
      <c r="L27" s="10">
        <f>'S rescaled computation'!L27</f>
        <v>344.25774833612195</v>
      </c>
      <c r="M27" s="4"/>
      <c r="N27" s="7">
        <f t="shared" si="3"/>
        <v>1</v>
      </c>
      <c r="O27" s="4"/>
      <c r="P27" s="7">
        <f t="shared" si="4"/>
        <v>3.1103850128776234</v>
      </c>
      <c r="R27" s="4"/>
      <c r="S27" s="12">
        <f t="shared" si="5"/>
        <v>8.3543528309309263</v>
      </c>
      <c r="T27" s="12">
        <f t="shared" si="20"/>
        <v>3.3783970872265581</v>
      </c>
      <c r="U27" s="7">
        <f t="shared" si="21"/>
        <v>4.9759557437043682</v>
      </c>
      <c r="V27" s="7">
        <f t="shared" si="6"/>
        <v>6.7567941744531161</v>
      </c>
      <c r="W27" s="7">
        <f t="shared" si="0"/>
        <v>2.7847842769769753</v>
      </c>
      <c r="X27" s="7">
        <f t="shared" si="1"/>
        <v>3.3783970872265581</v>
      </c>
      <c r="Y27" s="4"/>
      <c r="Z27" s="7">
        <f t="shared" si="7"/>
        <v>0</v>
      </c>
      <c r="AA27" s="7">
        <f t="shared" si="8"/>
        <v>27.802020678125498</v>
      </c>
      <c r="AB27" s="6"/>
      <c r="AC27" s="7">
        <f t="shared" si="9"/>
        <v>-0.6897538651210281</v>
      </c>
      <c r="AD27" s="7">
        <f t="shared" si="10"/>
        <v>0.18268724705757283</v>
      </c>
      <c r="AE27" s="7">
        <f t="shared" si="11"/>
        <v>0.90904365629766859</v>
      </c>
      <c r="AF27" s="4"/>
      <c r="AG27" s="7">
        <f t="shared" si="12"/>
        <v>106.46325820170333</v>
      </c>
      <c r="AH27" s="7">
        <f t="shared" si="13"/>
        <v>34.344222511057062</v>
      </c>
      <c r="AI27" s="7">
        <f t="shared" si="14"/>
        <v>27.24753114249517</v>
      </c>
      <c r="AJ27" s="4"/>
      <c r="AK27" s="7">
        <v>0</v>
      </c>
      <c r="AL27" s="7">
        <f t="shared" si="15"/>
        <v>99.366566833141434</v>
      </c>
      <c r="AM27" s="7">
        <f t="shared" si="16"/>
        <v>65.607574331223887</v>
      </c>
      <c r="AN27" s="4"/>
      <c r="AO27" s="7">
        <f t="shared" si="17"/>
        <v>99.366566833141434</v>
      </c>
      <c r="AP27" s="7">
        <f t="shared" si="18"/>
        <v>126791.73927908846</v>
      </c>
      <c r="AQ27" s="7">
        <f t="shared" si="19"/>
        <v>16.14301496421729</v>
      </c>
    </row>
    <row r="28" spans="1:43">
      <c r="A28" s="7" t="str">
        <f>'S rescaled computation'!A28</f>
        <v>Lazarina et al. 2039</v>
      </c>
      <c r="B28" s="8" t="str">
        <f>'S rescaled computation'!B28</f>
        <v>SD plants</v>
      </c>
      <c r="C28" s="7" t="str">
        <f>'S rescaled computation'!C28</f>
        <v>plants</v>
      </c>
      <c r="D28" s="8">
        <f>'S rescaled computation'!D28</f>
        <v>9</v>
      </c>
      <c r="E28" s="4"/>
      <c r="F28" s="8">
        <f t="shared" si="2"/>
        <v>35.8386</v>
      </c>
      <c r="G28" s="8">
        <f>'S rescaled computation'!G28</f>
        <v>35.8386</v>
      </c>
      <c r="H28" s="8">
        <f>'S rescaled computation'!H28</f>
        <v>219.15696324236652</v>
      </c>
      <c r="I28" s="4"/>
      <c r="J28" s="8">
        <f>'S rescaled computation'!J28</f>
        <v>1168.5166272446788</v>
      </c>
      <c r="K28" s="8">
        <f>'S rescaled computation'!K28</f>
        <v>1276</v>
      </c>
      <c r="L28" s="10">
        <f>'S rescaled computation'!L28</f>
        <v>344.25774833612195</v>
      </c>
      <c r="M28" s="4"/>
      <c r="N28" s="7">
        <f t="shared" si="3"/>
        <v>1</v>
      </c>
      <c r="O28" s="4"/>
      <c r="P28" s="7">
        <f t="shared" si="4"/>
        <v>3.3943074132460125</v>
      </c>
      <c r="R28" s="4"/>
      <c r="S28" s="12">
        <f t="shared" si="5"/>
        <v>8.3543528309309263</v>
      </c>
      <c r="T28" s="12">
        <f t="shared" si="20"/>
        <v>3.3783970872265581</v>
      </c>
      <c r="U28" s="7">
        <f t="shared" si="21"/>
        <v>4.9759557437043682</v>
      </c>
      <c r="V28" s="7">
        <f t="shared" si="6"/>
        <v>6.7567941744531161</v>
      </c>
      <c r="W28" s="7">
        <f t="shared" si="0"/>
        <v>2.7847842769769753</v>
      </c>
      <c r="X28" s="7">
        <f t="shared" si="1"/>
        <v>3.3783970872265581</v>
      </c>
      <c r="Y28" s="4"/>
      <c r="Z28" s="7">
        <f t="shared" si="7"/>
        <v>0</v>
      </c>
      <c r="AA28" s="7">
        <f t="shared" si="8"/>
        <v>27.802020678125498</v>
      </c>
      <c r="AB28" s="6"/>
      <c r="AC28" s="7">
        <f t="shared" si="9"/>
        <v>-0.6897538651210281</v>
      </c>
      <c r="AD28" s="7">
        <f t="shared" si="10"/>
        <v>0.18268724705757283</v>
      </c>
      <c r="AE28" s="7">
        <f t="shared" si="11"/>
        <v>0.90904365629766859</v>
      </c>
      <c r="AF28" s="4"/>
      <c r="AG28" s="7">
        <f t="shared" si="12"/>
        <v>106.46325820170333</v>
      </c>
      <c r="AH28" s="7">
        <f t="shared" si="13"/>
        <v>34.344222511057062</v>
      </c>
      <c r="AI28" s="7">
        <f t="shared" si="14"/>
        <v>27.24753114249517</v>
      </c>
      <c r="AJ28" s="4"/>
      <c r="AK28" s="7">
        <v>0</v>
      </c>
      <c r="AL28" s="7">
        <f t="shared" si="15"/>
        <v>99.366566833141434</v>
      </c>
      <c r="AM28" s="7">
        <f t="shared" si="16"/>
        <v>65.607574331223887</v>
      </c>
      <c r="AN28" s="4"/>
      <c r="AO28" s="7">
        <f t="shared" si="17"/>
        <v>99.366566833141434</v>
      </c>
      <c r="AP28" s="7">
        <f t="shared" si="18"/>
        <v>126791.73927908846</v>
      </c>
      <c r="AQ28" s="7">
        <f t="shared" si="19"/>
        <v>16.14301496421729</v>
      </c>
    </row>
    <row r="29" spans="1:43">
      <c r="A29" s="7" t="str">
        <f>'S rescaled computation'!A29</f>
        <v>Lazarina et al. 2040</v>
      </c>
      <c r="B29" s="8" t="str">
        <f>'S rescaled computation'!B29</f>
        <v>SD plants</v>
      </c>
      <c r="C29" s="7" t="str">
        <f>'S rescaled computation'!C29</f>
        <v>plants</v>
      </c>
      <c r="D29" s="8">
        <f>'S rescaled computation'!D29</f>
        <v>10</v>
      </c>
      <c r="E29" s="4"/>
      <c r="F29" s="8">
        <f t="shared" si="2"/>
        <v>35.8386</v>
      </c>
      <c r="G29" s="8">
        <f>'S rescaled computation'!G29</f>
        <v>35.8386</v>
      </c>
      <c r="H29" s="8">
        <f>'S rescaled computation'!H29</f>
        <v>219.15696324236652</v>
      </c>
      <c r="I29" s="4"/>
      <c r="J29" s="8">
        <f>'S rescaled computation'!J29</f>
        <v>1275.7764014286811</v>
      </c>
      <c r="K29" s="8">
        <f>'S rescaled computation'!K29</f>
        <v>1276</v>
      </c>
      <c r="L29" s="10">
        <f>'S rescaled computation'!L29</f>
        <v>344.25774833612195</v>
      </c>
      <c r="M29" s="4"/>
      <c r="N29" s="7">
        <f t="shared" si="3"/>
        <v>1</v>
      </c>
      <c r="O29" s="4"/>
      <c r="P29" s="7">
        <f t="shared" si="4"/>
        <v>3.7058756341572736</v>
      </c>
      <c r="R29" s="4"/>
      <c r="S29" s="12">
        <f t="shared" si="5"/>
        <v>8.3543528309309263</v>
      </c>
      <c r="T29" s="12">
        <f t="shared" si="20"/>
        <v>3.3783970872265581</v>
      </c>
      <c r="U29" s="7">
        <f t="shared" si="21"/>
        <v>4.9759557437043682</v>
      </c>
      <c r="V29" s="7">
        <f t="shared" si="6"/>
        <v>6.7567941744531161</v>
      </c>
      <c r="W29" s="7">
        <f t="shared" si="0"/>
        <v>2.7847842769769753</v>
      </c>
      <c r="X29" s="7">
        <f t="shared" si="1"/>
        <v>3.3783970872265581</v>
      </c>
      <c r="Y29" s="4"/>
      <c r="Z29" s="7">
        <f t="shared" si="7"/>
        <v>0</v>
      </c>
      <c r="AA29" s="7">
        <f t="shared" si="8"/>
        <v>27.802020678125498</v>
      </c>
      <c r="AB29" s="6"/>
      <c r="AC29" s="7">
        <f t="shared" si="9"/>
        <v>-0.6897538651210281</v>
      </c>
      <c r="AD29" s="7">
        <f t="shared" si="10"/>
        <v>0.18268724705757283</v>
      </c>
      <c r="AE29" s="7">
        <f t="shared" si="11"/>
        <v>0.90904365629766859</v>
      </c>
      <c r="AF29" s="4"/>
      <c r="AG29" s="7">
        <f t="shared" si="12"/>
        <v>106.46325820170333</v>
      </c>
      <c r="AH29" s="7">
        <f t="shared" si="13"/>
        <v>34.344222511057062</v>
      </c>
      <c r="AI29" s="7">
        <f t="shared" si="14"/>
        <v>27.24753114249517</v>
      </c>
      <c r="AJ29" s="4"/>
      <c r="AK29" s="7">
        <v>0</v>
      </c>
      <c r="AL29" s="7">
        <f t="shared" si="15"/>
        <v>99.366566833141434</v>
      </c>
      <c r="AM29" s="7">
        <f t="shared" si="16"/>
        <v>65.607574331223887</v>
      </c>
      <c r="AN29" s="4"/>
      <c r="AO29" s="7">
        <f t="shared" si="17"/>
        <v>99.366566833141434</v>
      </c>
      <c r="AP29" s="7">
        <f t="shared" si="18"/>
        <v>126791.73927908846</v>
      </c>
      <c r="AQ29" s="7">
        <f t="shared" si="19"/>
        <v>16.14301496421729</v>
      </c>
    </row>
    <row r="30" spans="1:43" s="3" customFormat="1">
      <c r="A30" s="3" t="str">
        <f>'S rescaled computation'!A30</f>
        <v>Lazarina et al. 2041</v>
      </c>
      <c r="B30" s="2" t="str">
        <f>'S rescaled computation'!B30</f>
        <v>SD birds</v>
      </c>
      <c r="C30" s="3" t="str">
        <f>'S rescaled computation'!C30</f>
        <v>birds</v>
      </c>
      <c r="D30" s="2">
        <f>'S rescaled computation'!D30</f>
        <v>1</v>
      </c>
      <c r="E30" s="4"/>
      <c r="F30" s="2">
        <f t="shared" si="2"/>
        <v>402.53220000000005</v>
      </c>
      <c r="G30" s="2">
        <f>'S rescaled computation'!G30</f>
        <v>402.53220000000005</v>
      </c>
      <c r="H30" s="2">
        <f>'S rescaled computation'!H30</f>
        <v>479.51950791387782</v>
      </c>
      <c r="I30" s="4"/>
      <c r="J30" s="2">
        <f>'S rescaled computation'!J30</f>
        <v>97.988296000180995</v>
      </c>
      <c r="K30" s="2">
        <f>'S rescaled computation'!K30</f>
        <v>341</v>
      </c>
      <c r="L30" s="11">
        <f>'S rescaled computation'!L30</f>
        <v>322.83093167435311</v>
      </c>
      <c r="M30" s="4"/>
      <c r="N30" s="3">
        <f t="shared" si="3"/>
        <v>1</v>
      </c>
      <c r="O30" s="4"/>
      <c r="P30" s="3">
        <f t="shared" si="4"/>
        <v>0.3035282136441127</v>
      </c>
      <c r="R30" s="4"/>
      <c r="S30" s="22">
        <f t="shared" si="5"/>
        <v>12.357719008006809</v>
      </c>
      <c r="T30" s="22">
        <f t="shared" si="20"/>
        <v>11.322321676796957</v>
      </c>
      <c r="U30" s="3">
        <f t="shared" si="21"/>
        <v>1.0353973312098521</v>
      </c>
      <c r="V30" s="3">
        <f t="shared" si="6"/>
        <v>22.644643353593914</v>
      </c>
      <c r="W30" s="3">
        <f t="shared" si="0"/>
        <v>4.1192396693356024</v>
      </c>
      <c r="X30" s="3">
        <f t="shared" si="1"/>
        <v>11.322321676796957</v>
      </c>
      <c r="Y30" s="4"/>
      <c r="Z30" s="3">
        <f t="shared" si="7"/>
        <v>0</v>
      </c>
      <c r="AA30" s="3">
        <f t="shared" si="8"/>
        <v>21.501197122041049</v>
      </c>
      <c r="AB30" s="26"/>
      <c r="AC30" s="3">
        <f t="shared" si="9"/>
        <v>-1.5533564596579319</v>
      </c>
      <c r="AD30" s="3">
        <f t="shared" si="10"/>
        <v>-26.015832646399279</v>
      </c>
      <c r="AE30" s="3">
        <f t="shared" si="11"/>
        <v>-26.936723691283955</v>
      </c>
      <c r="AF30" s="4"/>
      <c r="AG30" s="3" t="e">
        <f t="shared" si="12"/>
        <v>#NUM!</v>
      </c>
      <c r="AH30" s="3" t="e">
        <f t="shared" si="13"/>
        <v>#NUM!</v>
      </c>
      <c r="AI30" s="3" t="e">
        <f t="shared" si="14"/>
        <v>#NUM!</v>
      </c>
      <c r="AJ30" s="4"/>
      <c r="AK30" s="3">
        <v>0</v>
      </c>
      <c r="AL30" s="3" t="e">
        <f t="shared" si="15"/>
        <v>#NUM!</v>
      </c>
      <c r="AM30" s="3">
        <f t="shared" si="16"/>
        <v>1606.7625704308839</v>
      </c>
      <c r="AN30" s="4"/>
      <c r="AO30" s="3">
        <f t="shared" si="17"/>
        <v>1606.7625704308839</v>
      </c>
      <c r="AP30" s="3">
        <f t="shared" si="18"/>
        <v>547906.03651693137</v>
      </c>
      <c r="AQ30" s="3">
        <f t="shared" si="19"/>
        <v>2.8385671891362643</v>
      </c>
    </row>
    <row r="31" spans="1:43" s="3" customFormat="1">
      <c r="A31" s="3" t="str">
        <f>'S rescaled computation'!A31</f>
        <v>Lazarina et al. 2042</v>
      </c>
      <c r="B31" s="2" t="str">
        <f>'S rescaled computation'!B31</f>
        <v>SD birds</v>
      </c>
      <c r="C31" s="3" t="str">
        <f>'S rescaled computation'!C31</f>
        <v>birds</v>
      </c>
      <c r="D31" s="2">
        <f>'S rescaled computation'!D31</f>
        <v>2</v>
      </c>
      <c r="E31" s="4"/>
      <c r="F31" s="2">
        <f t="shared" si="2"/>
        <v>402.53220000000005</v>
      </c>
      <c r="G31" s="2">
        <f>'S rescaled computation'!G31</f>
        <v>402.53220000000005</v>
      </c>
      <c r="H31" s="2">
        <f>'S rescaled computation'!H31</f>
        <v>479.51950791387782</v>
      </c>
      <c r="I31" s="4"/>
      <c r="J31" s="2">
        <f>'S rescaled computation'!J31</f>
        <v>151.50318420090318</v>
      </c>
      <c r="K31" s="2">
        <f>'S rescaled computation'!K31</f>
        <v>341</v>
      </c>
      <c r="L31" s="11">
        <f>'S rescaled computation'!L31</f>
        <v>322.83093167435311</v>
      </c>
      <c r="M31" s="4"/>
      <c r="N31" s="3">
        <f t="shared" si="3"/>
        <v>1</v>
      </c>
      <c r="O31" s="4"/>
      <c r="P31" s="3">
        <f t="shared" si="4"/>
        <v>0.46929574999253132</v>
      </c>
      <c r="R31" s="4"/>
      <c r="S31" s="22">
        <f t="shared" si="5"/>
        <v>12.357719008006809</v>
      </c>
      <c r="T31" s="22">
        <f t="shared" si="20"/>
        <v>11.322321676796957</v>
      </c>
      <c r="U31" s="3">
        <f t="shared" si="21"/>
        <v>1.0353973312098521</v>
      </c>
      <c r="V31" s="3">
        <f t="shared" si="6"/>
        <v>22.644643353593914</v>
      </c>
      <c r="W31" s="3">
        <f t="shared" si="0"/>
        <v>4.1192396693356024</v>
      </c>
      <c r="X31" s="3">
        <f t="shared" si="1"/>
        <v>11.322321676796957</v>
      </c>
      <c r="Y31" s="4"/>
      <c r="Z31" s="3">
        <f t="shared" si="7"/>
        <v>0</v>
      </c>
      <c r="AA31" s="3">
        <f t="shared" si="8"/>
        <v>21.501197122041049</v>
      </c>
      <c r="AB31" s="26"/>
      <c r="AC31" s="3">
        <f t="shared" si="9"/>
        <v>-1.5533564596579319</v>
      </c>
      <c r="AD31" s="3">
        <f t="shared" si="10"/>
        <v>-26.015832646399279</v>
      </c>
      <c r="AE31" s="3">
        <f t="shared" si="11"/>
        <v>-26.936723691283955</v>
      </c>
      <c r="AF31" s="4"/>
      <c r="AG31" s="3" t="e">
        <f t="shared" si="12"/>
        <v>#NUM!</v>
      </c>
      <c r="AH31" s="3" t="e">
        <f t="shared" si="13"/>
        <v>#NUM!</v>
      </c>
      <c r="AI31" s="3" t="e">
        <f t="shared" si="14"/>
        <v>#NUM!</v>
      </c>
      <c r="AJ31" s="4"/>
      <c r="AK31" s="3">
        <v>0</v>
      </c>
      <c r="AL31" s="3" t="e">
        <f t="shared" si="15"/>
        <v>#NUM!</v>
      </c>
      <c r="AM31" s="3">
        <f t="shared" si="16"/>
        <v>1606.7625704308839</v>
      </c>
      <c r="AN31" s="4"/>
      <c r="AO31" s="3">
        <f t="shared" si="17"/>
        <v>1606.7625704308839</v>
      </c>
      <c r="AP31" s="3">
        <f t="shared" si="18"/>
        <v>547906.03651693137</v>
      </c>
      <c r="AQ31" s="3">
        <f t="shared" si="19"/>
        <v>2.8385671891362643</v>
      </c>
    </row>
    <row r="32" spans="1:43" s="3" customFormat="1">
      <c r="A32" s="3" t="str">
        <f>'S rescaled computation'!A32</f>
        <v>Lazarina et al. 2043</v>
      </c>
      <c r="B32" s="2" t="str">
        <f>'S rescaled computation'!B32</f>
        <v>SD birds</v>
      </c>
      <c r="C32" s="3" t="str">
        <f>'S rescaled computation'!C32</f>
        <v>birds</v>
      </c>
      <c r="D32" s="2">
        <f>'S rescaled computation'!D32</f>
        <v>3</v>
      </c>
      <c r="E32" s="4"/>
      <c r="F32" s="2">
        <f t="shared" si="2"/>
        <v>402.53220000000005</v>
      </c>
      <c r="G32" s="2">
        <f>'S rescaled computation'!G32</f>
        <v>402.53220000000005</v>
      </c>
      <c r="H32" s="2">
        <f>'S rescaled computation'!H32</f>
        <v>479.51950791387782</v>
      </c>
      <c r="I32" s="4"/>
      <c r="J32" s="2">
        <f>'S rescaled computation'!J32</f>
        <v>188.17446452748936</v>
      </c>
      <c r="K32" s="2">
        <f>'S rescaled computation'!K32</f>
        <v>341</v>
      </c>
      <c r="L32" s="11">
        <f>'S rescaled computation'!L32</f>
        <v>322.83093167435311</v>
      </c>
      <c r="M32" s="4"/>
      <c r="N32" s="3">
        <f t="shared" si="3"/>
        <v>1</v>
      </c>
      <c r="O32" s="4"/>
      <c r="P32" s="3">
        <f t="shared" si="4"/>
        <v>0.58288858366677587</v>
      </c>
      <c r="R32" s="4"/>
      <c r="S32" s="22">
        <f t="shared" si="5"/>
        <v>12.357719008006809</v>
      </c>
      <c r="T32" s="22">
        <f t="shared" si="20"/>
        <v>11.322321676796957</v>
      </c>
      <c r="U32" s="3">
        <f t="shared" si="21"/>
        <v>1.0353973312098521</v>
      </c>
      <c r="V32" s="3">
        <f t="shared" si="6"/>
        <v>22.644643353593914</v>
      </c>
      <c r="W32" s="3">
        <f t="shared" si="0"/>
        <v>4.1192396693356024</v>
      </c>
      <c r="X32" s="3">
        <f t="shared" si="1"/>
        <v>11.322321676796957</v>
      </c>
      <c r="Y32" s="4"/>
      <c r="Z32" s="3">
        <f t="shared" si="7"/>
        <v>0</v>
      </c>
      <c r="AA32" s="3">
        <f t="shared" si="8"/>
        <v>21.501197122041049</v>
      </c>
      <c r="AB32" s="26"/>
      <c r="AC32" s="3">
        <f t="shared" si="9"/>
        <v>-1.5533564596579319</v>
      </c>
      <c r="AD32" s="3">
        <f t="shared" si="10"/>
        <v>-26.015832646399279</v>
      </c>
      <c r="AE32" s="3">
        <f t="shared" si="11"/>
        <v>-26.936723691283955</v>
      </c>
      <c r="AF32" s="4"/>
      <c r="AG32" s="3" t="e">
        <f t="shared" si="12"/>
        <v>#NUM!</v>
      </c>
      <c r="AH32" s="3" t="e">
        <f t="shared" si="13"/>
        <v>#NUM!</v>
      </c>
      <c r="AI32" s="3" t="e">
        <f t="shared" si="14"/>
        <v>#NUM!</v>
      </c>
      <c r="AJ32" s="4"/>
      <c r="AK32" s="3">
        <v>0</v>
      </c>
      <c r="AL32" s="3" t="e">
        <f t="shared" si="15"/>
        <v>#NUM!</v>
      </c>
      <c r="AM32" s="3">
        <f t="shared" si="16"/>
        <v>1606.7625704308839</v>
      </c>
      <c r="AN32" s="4"/>
      <c r="AO32" s="3">
        <f t="shared" si="17"/>
        <v>1606.7625704308839</v>
      </c>
      <c r="AP32" s="3">
        <f t="shared" si="18"/>
        <v>547906.03651693137</v>
      </c>
      <c r="AQ32" s="3">
        <f t="shared" si="19"/>
        <v>2.8385671891362643</v>
      </c>
    </row>
    <row r="33" spans="1:43" s="3" customFormat="1">
      <c r="A33" s="3" t="str">
        <f>'S rescaled computation'!A33</f>
        <v>Lazarina et al. 2044</v>
      </c>
      <c r="B33" s="2" t="str">
        <f>'S rescaled computation'!B33</f>
        <v>SD birds</v>
      </c>
      <c r="C33" s="3" t="str">
        <f>'S rescaled computation'!C33</f>
        <v>birds</v>
      </c>
      <c r="D33" s="2">
        <f>'S rescaled computation'!D33</f>
        <v>4</v>
      </c>
      <c r="E33" s="4"/>
      <c r="F33" s="2">
        <f t="shared" si="2"/>
        <v>402.53220000000005</v>
      </c>
      <c r="G33" s="2">
        <f>'S rescaled computation'!G33</f>
        <v>402.53220000000005</v>
      </c>
      <c r="H33" s="2">
        <f>'S rescaled computation'!H33</f>
        <v>479.51950791387782</v>
      </c>
      <c r="I33" s="4"/>
      <c r="J33" s="2">
        <f>'S rescaled computation'!J33</f>
        <v>214.8438470808459</v>
      </c>
      <c r="K33" s="2">
        <f>'S rescaled computation'!K33</f>
        <v>341</v>
      </c>
      <c r="L33" s="11">
        <f>'S rescaled computation'!L33</f>
        <v>322.83093167435311</v>
      </c>
      <c r="M33" s="4"/>
      <c r="N33" s="3">
        <f t="shared" si="3"/>
        <v>1</v>
      </c>
      <c r="O33" s="4"/>
      <c r="P33" s="3">
        <f t="shared" si="4"/>
        <v>0.66549957269139182</v>
      </c>
      <c r="R33" s="4"/>
      <c r="S33" s="22">
        <f t="shared" si="5"/>
        <v>12.357719008006809</v>
      </c>
      <c r="T33" s="22">
        <f t="shared" si="20"/>
        <v>11.322321676796957</v>
      </c>
      <c r="U33" s="3">
        <f t="shared" si="21"/>
        <v>1.0353973312098521</v>
      </c>
      <c r="V33" s="3">
        <f t="shared" si="6"/>
        <v>22.644643353593914</v>
      </c>
      <c r="W33" s="3">
        <f t="shared" si="0"/>
        <v>4.1192396693356024</v>
      </c>
      <c r="X33" s="3">
        <f t="shared" si="1"/>
        <v>11.322321676796957</v>
      </c>
      <c r="Y33" s="4"/>
      <c r="Z33" s="3">
        <f t="shared" si="7"/>
        <v>0</v>
      </c>
      <c r="AA33" s="3">
        <f t="shared" si="8"/>
        <v>21.501197122041049</v>
      </c>
      <c r="AB33" s="26"/>
      <c r="AC33" s="3">
        <f t="shared" si="9"/>
        <v>-1.5533564596579319</v>
      </c>
      <c r="AD33" s="3">
        <f t="shared" si="10"/>
        <v>-26.015832646399279</v>
      </c>
      <c r="AE33" s="3">
        <f t="shared" si="11"/>
        <v>-26.936723691283955</v>
      </c>
      <c r="AF33" s="4"/>
      <c r="AG33" s="3" t="e">
        <f t="shared" si="12"/>
        <v>#NUM!</v>
      </c>
      <c r="AH33" s="3" t="e">
        <f t="shared" si="13"/>
        <v>#NUM!</v>
      </c>
      <c r="AI33" s="3" t="e">
        <f t="shared" si="14"/>
        <v>#NUM!</v>
      </c>
      <c r="AJ33" s="4"/>
      <c r="AK33" s="3">
        <v>0</v>
      </c>
      <c r="AL33" s="3" t="e">
        <f t="shared" si="15"/>
        <v>#NUM!</v>
      </c>
      <c r="AM33" s="3">
        <f t="shared" si="16"/>
        <v>1606.7625704308839</v>
      </c>
      <c r="AN33" s="4"/>
      <c r="AO33" s="3">
        <f t="shared" si="17"/>
        <v>1606.7625704308839</v>
      </c>
      <c r="AP33" s="3">
        <f t="shared" si="18"/>
        <v>547906.03651693137</v>
      </c>
      <c r="AQ33" s="3">
        <f t="shared" si="19"/>
        <v>2.8385671891362643</v>
      </c>
    </row>
    <row r="34" spans="1:43" s="3" customFormat="1">
      <c r="A34" s="3" t="str">
        <f>'S rescaled computation'!A34</f>
        <v>Lazarina et al. 2045</v>
      </c>
      <c r="B34" s="2" t="str">
        <f>'S rescaled computation'!B34</f>
        <v>SD birds</v>
      </c>
      <c r="C34" s="3" t="str">
        <f>'S rescaled computation'!C34</f>
        <v>birds</v>
      </c>
      <c r="D34" s="2">
        <f>'S rescaled computation'!D34</f>
        <v>5</v>
      </c>
      <c r="E34" s="4"/>
      <c r="F34" s="2">
        <f t="shared" si="2"/>
        <v>402.53220000000005</v>
      </c>
      <c r="G34" s="2">
        <f>'S rescaled computation'!G34</f>
        <v>402.53220000000005</v>
      </c>
      <c r="H34" s="2">
        <f>'S rescaled computation'!H34</f>
        <v>479.51950791387782</v>
      </c>
      <c r="I34" s="4"/>
      <c r="J34" s="2">
        <f>'S rescaled computation'!J34</f>
        <v>232.36071338007099</v>
      </c>
      <c r="K34" s="2">
        <f>'S rescaled computation'!K34</f>
        <v>341</v>
      </c>
      <c r="L34" s="11">
        <f>'S rescaled computation'!L34</f>
        <v>322.83093167435311</v>
      </c>
      <c r="M34" s="4"/>
      <c r="N34" s="3">
        <f t="shared" si="3"/>
        <v>1</v>
      </c>
      <c r="O34" s="4"/>
      <c r="P34" s="3">
        <f t="shared" si="4"/>
        <v>0.71975975838169848</v>
      </c>
      <c r="R34" s="4"/>
      <c r="S34" s="22">
        <f t="shared" si="5"/>
        <v>12.357719008006809</v>
      </c>
      <c r="T34" s="22">
        <f t="shared" si="20"/>
        <v>11.322321676796957</v>
      </c>
      <c r="U34" s="3">
        <f t="shared" si="21"/>
        <v>1.0353973312098521</v>
      </c>
      <c r="V34" s="3">
        <f t="shared" si="6"/>
        <v>22.644643353593914</v>
      </c>
      <c r="W34" s="3">
        <f t="shared" ref="W34:W65" si="22">(1/3)*(H34/3.14)^0.5</f>
        <v>4.1192396693356024</v>
      </c>
      <c r="X34" s="3">
        <f t="shared" ref="X34:X65" si="23">(F34/3.14)^0.5</f>
        <v>11.322321676796957</v>
      </c>
      <c r="Y34" s="4"/>
      <c r="Z34" s="3">
        <f t="shared" si="7"/>
        <v>0</v>
      </c>
      <c r="AA34" s="3">
        <f t="shared" si="8"/>
        <v>21.501197122041049</v>
      </c>
      <c r="AB34" s="26"/>
      <c r="AC34" s="3">
        <f t="shared" si="9"/>
        <v>-1.5533564596579319</v>
      </c>
      <c r="AD34" s="3">
        <f t="shared" si="10"/>
        <v>-26.015832646399279</v>
      </c>
      <c r="AE34" s="3">
        <f t="shared" si="11"/>
        <v>-26.936723691283955</v>
      </c>
      <c r="AF34" s="4"/>
      <c r="AG34" s="3" t="e">
        <f t="shared" si="12"/>
        <v>#NUM!</v>
      </c>
      <c r="AH34" s="3" t="e">
        <f t="shared" si="13"/>
        <v>#NUM!</v>
      </c>
      <c r="AI34" s="3" t="e">
        <f t="shared" si="14"/>
        <v>#NUM!</v>
      </c>
      <c r="AJ34" s="4"/>
      <c r="AK34" s="3">
        <v>0</v>
      </c>
      <c r="AL34" s="3" t="e">
        <f t="shared" si="15"/>
        <v>#NUM!</v>
      </c>
      <c r="AM34" s="3">
        <f t="shared" si="16"/>
        <v>1606.7625704308839</v>
      </c>
      <c r="AN34" s="4"/>
      <c r="AO34" s="3">
        <f t="shared" si="17"/>
        <v>1606.7625704308839</v>
      </c>
      <c r="AP34" s="3">
        <f t="shared" si="18"/>
        <v>547906.03651693137</v>
      </c>
      <c r="AQ34" s="3">
        <f t="shared" si="19"/>
        <v>2.8385671891362643</v>
      </c>
    </row>
    <row r="35" spans="1:43" s="3" customFormat="1">
      <c r="A35" s="3" t="str">
        <f>'S rescaled computation'!A35</f>
        <v>Lazarina et al. 2046</v>
      </c>
      <c r="B35" s="2" t="str">
        <f>'S rescaled computation'!B35</f>
        <v>SD birds</v>
      </c>
      <c r="C35" s="3" t="str">
        <f>'S rescaled computation'!C35</f>
        <v>birds</v>
      </c>
      <c r="D35" s="2">
        <f>'S rescaled computation'!D35</f>
        <v>6</v>
      </c>
      <c r="E35" s="4"/>
      <c r="F35" s="2">
        <f t="shared" si="2"/>
        <v>402.53220000000005</v>
      </c>
      <c r="G35" s="2">
        <f>'S rescaled computation'!G35</f>
        <v>402.53220000000005</v>
      </c>
      <c r="H35" s="2">
        <f>'S rescaled computation'!H35</f>
        <v>479.51950791387782</v>
      </c>
      <c r="I35" s="4"/>
      <c r="J35" s="2">
        <f>'S rescaled computation'!J35</f>
        <v>245.78726249550499</v>
      </c>
      <c r="K35" s="2">
        <f>'S rescaled computation'!K35</f>
        <v>341</v>
      </c>
      <c r="L35" s="11">
        <f>'S rescaled computation'!L35</f>
        <v>322.83093167435311</v>
      </c>
      <c r="M35" s="4"/>
      <c r="N35" s="3">
        <f t="shared" si="3"/>
        <v>1</v>
      </c>
      <c r="O35" s="4"/>
      <c r="P35" s="3">
        <f t="shared" si="4"/>
        <v>0.761349791424064</v>
      </c>
      <c r="R35" s="4"/>
      <c r="S35" s="22">
        <f t="shared" si="5"/>
        <v>12.357719008006809</v>
      </c>
      <c r="T35" s="22">
        <f t="shared" si="20"/>
        <v>11.322321676796957</v>
      </c>
      <c r="U35" s="3">
        <f t="shared" si="21"/>
        <v>1.0353973312098521</v>
      </c>
      <c r="V35" s="3">
        <f t="shared" si="6"/>
        <v>22.644643353593914</v>
      </c>
      <c r="W35" s="3">
        <f t="shared" si="22"/>
        <v>4.1192396693356024</v>
      </c>
      <c r="X35" s="3">
        <f t="shared" si="23"/>
        <v>11.322321676796957</v>
      </c>
      <c r="Y35" s="4"/>
      <c r="Z35" s="3">
        <f t="shared" si="7"/>
        <v>0</v>
      </c>
      <c r="AA35" s="3">
        <f t="shared" si="8"/>
        <v>21.501197122041049</v>
      </c>
      <c r="AB35" s="26"/>
      <c r="AC35" s="3">
        <f t="shared" si="9"/>
        <v>-1.5533564596579319</v>
      </c>
      <c r="AD35" s="3">
        <f t="shared" si="10"/>
        <v>-26.015832646399279</v>
      </c>
      <c r="AE35" s="3">
        <f t="shared" si="11"/>
        <v>-26.936723691283955</v>
      </c>
      <c r="AF35" s="4"/>
      <c r="AG35" s="3" t="e">
        <f t="shared" si="12"/>
        <v>#NUM!</v>
      </c>
      <c r="AH35" s="3" t="e">
        <f t="shared" si="13"/>
        <v>#NUM!</v>
      </c>
      <c r="AI35" s="3" t="e">
        <f t="shared" si="14"/>
        <v>#NUM!</v>
      </c>
      <c r="AJ35" s="4"/>
      <c r="AK35" s="3">
        <v>0</v>
      </c>
      <c r="AL35" s="3" t="e">
        <f t="shared" si="15"/>
        <v>#NUM!</v>
      </c>
      <c r="AM35" s="3">
        <f t="shared" si="16"/>
        <v>1606.7625704308839</v>
      </c>
      <c r="AN35" s="4"/>
      <c r="AO35" s="3">
        <f t="shared" si="17"/>
        <v>1606.7625704308839</v>
      </c>
      <c r="AP35" s="3">
        <f t="shared" si="18"/>
        <v>547906.03651693137</v>
      </c>
      <c r="AQ35" s="3">
        <f t="shared" si="19"/>
        <v>2.8385671891362643</v>
      </c>
    </row>
    <row r="36" spans="1:43" s="3" customFormat="1">
      <c r="A36" s="3" t="str">
        <f>'S rescaled computation'!A36</f>
        <v>Lazarina et al. 2047</v>
      </c>
      <c r="B36" s="2" t="str">
        <f>'S rescaled computation'!B36</f>
        <v>SD birds</v>
      </c>
      <c r="C36" s="3" t="str">
        <f>'S rescaled computation'!C36</f>
        <v>birds</v>
      </c>
      <c r="D36" s="2">
        <f>'S rescaled computation'!D36</f>
        <v>7</v>
      </c>
      <c r="E36" s="4"/>
      <c r="F36" s="2">
        <f t="shared" si="2"/>
        <v>402.53220000000005</v>
      </c>
      <c r="G36" s="2">
        <f>'S rescaled computation'!G36</f>
        <v>402.53220000000005</v>
      </c>
      <c r="H36" s="2">
        <f>'S rescaled computation'!H36</f>
        <v>479.51950791387782</v>
      </c>
      <c r="I36" s="4"/>
      <c r="J36" s="2">
        <f>'S rescaled computation'!J36</f>
        <v>255.97321700262344</v>
      </c>
      <c r="K36" s="2">
        <f>'S rescaled computation'!K36</f>
        <v>341</v>
      </c>
      <c r="L36" s="11">
        <f>'S rescaled computation'!L36</f>
        <v>322.83093167435311</v>
      </c>
      <c r="M36" s="4"/>
      <c r="N36" s="3">
        <f t="shared" si="3"/>
        <v>1</v>
      </c>
      <c r="O36" s="4"/>
      <c r="P36" s="3">
        <f t="shared" si="4"/>
        <v>0.79290176958888636</v>
      </c>
      <c r="R36" s="4"/>
      <c r="S36" s="22">
        <f t="shared" si="5"/>
        <v>12.357719008006809</v>
      </c>
      <c r="T36" s="22">
        <f t="shared" si="20"/>
        <v>11.322321676796957</v>
      </c>
      <c r="U36" s="3">
        <f t="shared" si="21"/>
        <v>1.0353973312098521</v>
      </c>
      <c r="V36" s="3">
        <f t="shared" si="6"/>
        <v>22.644643353593914</v>
      </c>
      <c r="W36" s="3">
        <f t="shared" si="22"/>
        <v>4.1192396693356024</v>
      </c>
      <c r="X36" s="3">
        <f t="shared" si="23"/>
        <v>11.322321676796957</v>
      </c>
      <c r="Y36" s="4"/>
      <c r="Z36" s="3">
        <f t="shared" si="7"/>
        <v>0</v>
      </c>
      <c r="AA36" s="3">
        <f t="shared" si="8"/>
        <v>21.501197122041049</v>
      </c>
      <c r="AB36" s="26"/>
      <c r="AC36" s="3">
        <f t="shared" si="9"/>
        <v>-1.5533564596579319</v>
      </c>
      <c r="AD36" s="3">
        <f t="shared" si="10"/>
        <v>-26.015832646399279</v>
      </c>
      <c r="AE36" s="3">
        <f t="shared" si="11"/>
        <v>-26.936723691283955</v>
      </c>
      <c r="AF36" s="4"/>
      <c r="AG36" s="3" t="e">
        <f t="shared" si="12"/>
        <v>#NUM!</v>
      </c>
      <c r="AH36" s="3" t="e">
        <f t="shared" si="13"/>
        <v>#NUM!</v>
      </c>
      <c r="AI36" s="3" t="e">
        <f t="shared" si="14"/>
        <v>#NUM!</v>
      </c>
      <c r="AJ36" s="4"/>
      <c r="AK36" s="3">
        <v>0</v>
      </c>
      <c r="AL36" s="3" t="e">
        <f t="shared" si="15"/>
        <v>#NUM!</v>
      </c>
      <c r="AM36" s="3">
        <f t="shared" si="16"/>
        <v>1606.7625704308839</v>
      </c>
      <c r="AN36" s="4"/>
      <c r="AO36" s="3">
        <f t="shared" si="17"/>
        <v>1606.7625704308839</v>
      </c>
      <c r="AP36" s="3">
        <f t="shared" si="18"/>
        <v>547906.03651693137</v>
      </c>
      <c r="AQ36" s="3">
        <f t="shared" si="19"/>
        <v>2.8385671891362643</v>
      </c>
    </row>
    <row r="37" spans="1:43" s="3" customFormat="1">
      <c r="A37" s="3" t="str">
        <f>'S rescaled computation'!A37</f>
        <v>Lazarina et al. 2048</v>
      </c>
      <c r="B37" s="2" t="str">
        <f>'S rescaled computation'!B37</f>
        <v>SD birds</v>
      </c>
      <c r="C37" s="3" t="str">
        <f>'S rescaled computation'!C37</f>
        <v>birds</v>
      </c>
      <c r="D37" s="2">
        <f>'S rescaled computation'!D37</f>
        <v>8</v>
      </c>
      <c r="E37" s="4"/>
      <c r="F37" s="2">
        <f t="shared" si="2"/>
        <v>402.53220000000005</v>
      </c>
      <c r="G37" s="2">
        <f>'S rescaled computation'!G37</f>
        <v>402.53220000000005</v>
      </c>
      <c r="H37" s="2">
        <f>'S rescaled computation'!H37</f>
        <v>479.51950791387782</v>
      </c>
      <c r="I37" s="4"/>
      <c r="J37" s="2">
        <f>'S rescaled computation'!J37</f>
        <v>266.01093297376366</v>
      </c>
      <c r="K37" s="2">
        <f>'S rescaled computation'!K37</f>
        <v>341</v>
      </c>
      <c r="L37" s="11">
        <f>'S rescaled computation'!L37</f>
        <v>322.83093167435311</v>
      </c>
      <c r="M37" s="4"/>
      <c r="N37" s="3">
        <f t="shared" si="3"/>
        <v>1</v>
      </c>
      <c r="O37" s="4"/>
      <c r="P37" s="3">
        <f t="shared" si="4"/>
        <v>0.82399456456698805</v>
      </c>
      <c r="R37" s="4"/>
      <c r="S37" s="22">
        <f t="shared" si="5"/>
        <v>12.357719008006809</v>
      </c>
      <c r="T37" s="22">
        <f t="shared" si="20"/>
        <v>11.322321676796957</v>
      </c>
      <c r="U37" s="3">
        <f t="shared" si="21"/>
        <v>1.0353973312098521</v>
      </c>
      <c r="V37" s="3">
        <f t="shared" si="6"/>
        <v>22.644643353593914</v>
      </c>
      <c r="W37" s="3">
        <f t="shared" si="22"/>
        <v>4.1192396693356024</v>
      </c>
      <c r="X37" s="3">
        <f t="shared" si="23"/>
        <v>11.322321676796957</v>
      </c>
      <c r="Y37" s="4"/>
      <c r="Z37" s="3">
        <f t="shared" si="7"/>
        <v>0</v>
      </c>
      <c r="AA37" s="3">
        <f t="shared" si="8"/>
        <v>21.501197122041049</v>
      </c>
      <c r="AB37" s="26"/>
      <c r="AC37" s="3">
        <f t="shared" si="9"/>
        <v>-1.5533564596579319</v>
      </c>
      <c r="AD37" s="3">
        <f t="shared" si="10"/>
        <v>-26.015832646399279</v>
      </c>
      <c r="AE37" s="3">
        <f t="shared" si="11"/>
        <v>-26.936723691283955</v>
      </c>
      <c r="AF37" s="4"/>
      <c r="AG37" s="3" t="e">
        <f t="shared" si="12"/>
        <v>#NUM!</v>
      </c>
      <c r="AH37" s="3" t="e">
        <f t="shared" si="13"/>
        <v>#NUM!</v>
      </c>
      <c r="AI37" s="3" t="e">
        <f t="shared" si="14"/>
        <v>#NUM!</v>
      </c>
      <c r="AJ37" s="4"/>
      <c r="AK37" s="3">
        <v>0</v>
      </c>
      <c r="AL37" s="3" t="e">
        <f t="shared" si="15"/>
        <v>#NUM!</v>
      </c>
      <c r="AM37" s="3">
        <f t="shared" si="16"/>
        <v>1606.7625704308839</v>
      </c>
      <c r="AN37" s="4"/>
      <c r="AO37" s="3">
        <f t="shared" si="17"/>
        <v>1606.7625704308839</v>
      </c>
      <c r="AP37" s="3">
        <f t="shared" si="18"/>
        <v>547906.03651693137</v>
      </c>
      <c r="AQ37" s="3">
        <f t="shared" si="19"/>
        <v>2.8385671891362643</v>
      </c>
    </row>
    <row r="38" spans="1:43" s="3" customFormat="1">
      <c r="A38" s="3" t="str">
        <f>'S rescaled computation'!A38</f>
        <v>Lazarina et al. 2049</v>
      </c>
      <c r="B38" s="2" t="str">
        <f>'S rescaled computation'!B38</f>
        <v>SD birds</v>
      </c>
      <c r="C38" s="3" t="str">
        <f>'S rescaled computation'!C38</f>
        <v>birds</v>
      </c>
      <c r="D38" s="2">
        <f>'S rescaled computation'!D38</f>
        <v>9</v>
      </c>
      <c r="E38" s="4"/>
      <c r="F38" s="2">
        <f t="shared" si="2"/>
        <v>402.53220000000005</v>
      </c>
      <c r="G38" s="2">
        <f>'S rescaled computation'!G38</f>
        <v>402.53220000000005</v>
      </c>
      <c r="H38" s="2">
        <f>'S rescaled computation'!H38</f>
        <v>479.51950791387782</v>
      </c>
      <c r="I38" s="4"/>
      <c r="J38" s="2">
        <f>'S rescaled computation'!J38</f>
        <v>274.60806540113259</v>
      </c>
      <c r="K38" s="2">
        <f>'S rescaled computation'!K38</f>
        <v>341</v>
      </c>
      <c r="L38" s="11">
        <f>'S rescaled computation'!L38</f>
        <v>322.83093167435311</v>
      </c>
      <c r="M38" s="4"/>
      <c r="N38" s="3">
        <f t="shared" si="3"/>
        <v>1</v>
      </c>
      <c r="O38" s="4"/>
      <c r="P38" s="3">
        <f t="shared" si="4"/>
        <v>0.85062501284150793</v>
      </c>
      <c r="R38" s="4"/>
      <c r="S38" s="22">
        <f t="shared" si="5"/>
        <v>12.357719008006809</v>
      </c>
      <c r="T38" s="22">
        <f t="shared" si="20"/>
        <v>11.322321676796957</v>
      </c>
      <c r="U38" s="3">
        <f t="shared" si="21"/>
        <v>1.0353973312098521</v>
      </c>
      <c r="V38" s="3">
        <f t="shared" si="6"/>
        <v>22.644643353593914</v>
      </c>
      <c r="W38" s="3">
        <f t="shared" si="22"/>
        <v>4.1192396693356024</v>
      </c>
      <c r="X38" s="3">
        <f t="shared" si="23"/>
        <v>11.322321676796957</v>
      </c>
      <c r="Y38" s="4"/>
      <c r="Z38" s="3">
        <f t="shared" si="7"/>
        <v>0</v>
      </c>
      <c r="AA38" s="3">
        <f t="shared" si="8"/>
        <v>21.501197122041049</v>
      </c>
      <c r="AB38" s="26"/>
      <c r="AC38" s="3">
        <f t="shared" si="9"/>
        <v>-1.5533564596579319</v>
      </c>
      <c r="AD38" s="3">
        <f t="shared" si="10"/>
        <v>-26.015832646399279</v>
      </c>
      <c r="AE38" s="3">
        <f t="shared" si="11"/>
        <v>-26.936723691283955</v>
      </c>
      <c r="AF38" s="4"/>
      <c r="AG38" s="3" t="e">
        <f t="shared" si="12"/>
        <v>#NUM!</v>
      </c>
      <c r="AH38" s="3" t="e">
        <f t="shared" si="13"/>
        <v>#NUM!</v>
      </c>
      <c r="AI38" s="3" t="e">
        <f t="shared" si="14"/>
        <v>#NUM!</v>
      </c>
      <c r="AJ38" s="4"/>
      <c r="AK38" s="3">
        <v>0</v>
      </c>
      <c r="AL38" s="3" t="e">
        <f t="shared" si="15"/>
        <v>#NUM!</v>
      </c>
      <c r="AM38" s="3">
        <f t="shared" si="16"/>
        <v>1606.7625704308839</v>
      </c>
      <c r="AN38" s="4"/>
      <c r="AO38" s="3">
        <f t="shared" si="17"/>
        <v>1606.7625704308839</v>
      </c>
      <c r="AP38" s="3">
        <f t="shared" si="18"/>
        <v>547906.03651693137</v>
      </c>
      <c r="AQ38" s="3">
        <f t="shared" si="19"/>
        <v>2.8385671891362643</v>
      </c>
    </row>
    <row r="39" spans="1:43" s="3" customFormat="1">
      <c r="A39" s="3" t="str">
        <f>'S rescaled computation'!A39</f>
        <v>Lazarina et al. 2050</v>
      </c>
      <c r="B39" s="2" t="str">
        <f>'S rescaled computation'!B39</f>
        <v>SD birds</v>
      </c>
      <c r="C39" s="3" t="str">
        <f>'S rescaled computation'!C39</f>
        <v>birds</v>
      </c>
      <c r="D39" s="2">
        <f>'S rescaled computation'!D39</f>
        <v>10</v>
      </c>
      <c r="E39" s="4"/>
      <c r="F39" s="2">
        <f t="shared" si="2"/>
        <v>402.53220000000005</v>
      </c>
      <c r="G39" s="2">
        <f>'S rescaled computation'!G39</f>
        <v>402.53220000000005</v>
      </c>
      <c r="H39" s="2">
        <f>'S rescaled computation'!H39</f>
        <v>479.51950791387782</v>
      </c>
      <c r="I39" s="4"/>
      <c r="J39" s="2">
        <f>'S rescaled computation'!J39</f>
        <v>282.85987942578441</v>
      </c>
      <c r="K39" s="2">
        <f>'S rescaled computation'!K39</f>
        <v>341</v>
      </c>
      <c r="L39" s="11">
        <f>'S rescaled computation'!L39</f>
        <v>322.83093167435311</v>
      </c>
      <c r="M39" s="4"/>
      <c r="N39" s="3">
        <f t="shared" si="3"/>
        <v>1</v>
      </c>
      <c r="O39" s="4"/>
      <c r="P39" s="3">
        <f t="shared" si="4"/>
        <v>0.87618580400192758</v>
      </c>
      <c r="R39" s="4"/>
      <c r="S39" s="22">
        <f t="shared" si="5"/>
        <v>12.357719008006809</v>
      </c>
      <c r="T39" s="22">
        <f t="shared" si="20"/>
        <v>11.322321676796957</v>
      </c>
      <c r="U39" s="3">
        <f t="shared" si="21"/>
        <v>1.0353973312098521</v>
      </c>
      <c r="V39" s="3">
        <f t="shared" si="6"/>
        <v>22.644643353593914</v>
      </c>
      <c r="W39" s="3">
        <f t="shared" si="22"/>
        <v>4.1192396693356024</v>
      </c>
      <c r="X39" s="3">
        <f t="shared" si="23"/>
        <v>11.322321676796957</v>
      </c>
      <c r="Y39" s="4"/>
      <c r="Z39" s="3">
        <f t="shared" si="7"/>
        <v>0</v>
      </c>
      <c r="AA39" s="3">
        <f t="shared" si="8"/>
        <v>21.501197122041049</v>
      </c>
      <c r="AB39" s="26"/>
      <c r="AC39" s="3">
        <f t="shared" si="9"/>
        <v>-1.5533564596579319</v>
      </c>
      <c r="AD39" s="3">
        <f t="shared" si="10"/>
        <v>-26.015832646399279</v>
      </c>
      <c r="AE39" s="3">
        <f t="shared" si="11"/>
        <v>-26.936723691283955</v>
      </c>
      <c r="AF39" s="4"/>
      <c r="AG39" s="3" t="e">
        <f t="shared" si="12"/>
        <v>#NUM!</v>
      </c>
      <c r="AH39" s="3" t="e">
        <f t="shared" si="13"/>
        <v>#NUM!</v>
      </c>
      <c r="AI39" s="3" t="e">
        <f t="shared" si="14"/>
        <v>#NUM!</v>
      </c>
      <c r="AJ39" s="4"/>
      <c r="AK39" s="3">
        <v>0</v>
      </c>
      <c r="AL39" s="3" t="e">
        <f t="shared" si="15"/>
        <v>#NUM!</v>
      </c>
      <c r="AM39" s="3">
        <f t="shared" si="16"/>
        <v>1606.7625704308839</v>
      </c>
      <c r="AN39" s="4"/>
      <c r="AO39" s="3">
        <f t="shared" si="17"/>
        <v>1606.7625704308839</v>
      </c>
      <c r="AP39" s="3">
        <f t="shared" si="18"/>
        <v>547906.03651693137</v>
      </c>
      <c r="AQ39" s="3">
        <f t="shared" si="19"/>
        <v>2.8385671891362643</v>
      </c>
    </row>
    <row r="40" spans="1:43" s="3" customFormat="1">
      <c r="A40" s="3" t="str">
        <f>'S rescaled computation'!A40</f>
        <v>Lazarina et al. 2051</v>
      </c>
      <c r="B40" s="2" t="str">
        <f>'S rescaled computation'!B40</f>
        <v>SD birds</v>
      </c>
      <c r="C40" s="3" t="str">
        <f>'S rescaled computation'!C40</f>
        <v>birds</v>
      </c>
      <c r="D40" s="2">
        <f>'S rescaled computation'!D40</f>
        <v>11</v>
      </c>
      <c r="E40" s="4"/>
      <c r="F40" s="2">
        <f t="shared" si="2"/>
        <v>402.53220000000005</v>
      </c>
      <c r="G40" s="2">
        <f>'S rescaled computation'!G40</f>
        <v>402.53220000000005</v>
      </c>
      <c r="H40" s="2">
        <f>'S rescaled computation'!H40</f>
        <v>479.51950791387782</v>
      </c>
      <c r="I40" s="4"/>
      <c r="J40" s="2">
        <f>'S rescaled computation'!J40</f>
        <v>289.84246529548375</v>
      </c>
      <c r="K40" s="2">
        <f>'S rescaled computation'!K40</f>
        <v>341</v>
      </c>
      <c r="L40" s="11">
        <f>'S rescaled computation'!L40</f>
        <v>322.83093167435311</v>
      </c>
      <c r="M40" s="4"/>
      <c r="N40" s="3">
        <f t="shared" si="3"/>
        <v>1</v>
      </c>
      <c r="O40" s="4"/>
      <c r="P40" s="3">
        <f t="shared" si="4"/>
        <v>0.89781503833051046</v>
      </c>
      <c r="R40" s="4"/>
      <c r="S40" s="22">
        <f t="shared" si="5"/>
        <v>12.357719008006809</v>
      </c>
      <c r="T40" s="22">
        <f t="shared" si="20"/>
        <v>11.322321676796957</v>
      </c>
      <c r="U40" s="3">
        <f t="shared" si="21"/>
        <v>1.0353973312098521</v>
      </c>
      <c r="V40" s="3">
        <f t="shared" si="6"/>
        <v>22.644643353593914</v>
      </c>
      <c r="W40" s="3">
        <f t="shared" si="22"/>
        <v>4.1192396693356024</v>
      </c>
      <c r="X40" s="3">
        <f t="shared" si="23"/>
        <v>11.322321676796957</v>
      </c>
      <c r="Y40" s="4"/>
      <c r="Z40" s="3">
        <f t="shared" si="7"/>
        <v>0</v>
      </c>
      <c r="AA40" s="3">
        <f t="shared" si="8"/>
        <v>21.501197122041049</v>
      </c>
      <c r="AB40" s="26"/>
      <c r="AC40" s="3">
        <f t="shared" si="9"/>
        <v>-1.5533564596579319</v>
      </c>
      <c r="AD40" s="3">
        <f t="shared" si="10"/>
        <v>-26.015832646399279</v>
      </c>
      <c r="AE40" s="3">
        <f t="shared" si="11"/>
        <v>-26.936723691283955</v>
      </c>
      <c r="AF40" s="4"/>
      <c r="AG40" s="3" t="e">
        <f t="shared" si="12"/>
        <v>#NUM!</v>
      </c>
      <c r="AH40" s="3" t="e">
        <f t="shared" si="13"/>
        <v>#NUM!</v>
      </c>
      <c r="AI40" s="3" t="e">
        <f t="shared" si="14"/>
        <v>#NUM!</v>
      </c>
      <c r="AJ40" s="4"/>
      <c r="AK40" s="3">
        <v>0</v>
      </c>
      <c r="AL40" s="3" t="e">
        <f t="shared" si="15"/>
        <v>#NUM!</v>
      </c>
      <c r="AM40" s="3">
        <f t="shared" si="16"/>
        <v>1606.7625704308839</v>
      </c>
      <c r="AN40" s="4"/>
      <c r="AO40" s="3">
        <f t="shared" si="17"/>
        <v>1606.7625704308839</v>
      </c>
      <c r="AP40" s="3">
        <f t="shared" si="18"/>
        <v>547906.03651693137</v>
      </c>
      <c r="AQ40" s="3">
        <f t="shared" si="19"/>
        <v>2.8385671891362643</v>
      </c>
    </row>
    <row r="41" spans="1:43" s="3" customFormat="1">
      <c r="A41" s="3" t="str">
        <f>'S rescaled computation'!A41</f>
        <v>Lazarina et al. 2052</v>
      </c>
      <c r="B41" s="2" t="str">
        <f>'S rescaled computation'!B41</f>
        <v>SD birds</v>
      </c>
      <c r="C41" s="3" t="str">
        <f>'S rescaled computation'!C41</f>
        <v>birds</v>
      </c>
      <c r="D41" s="2">
        <f>'S rescaled computation'!D41</f>
        <v>12</v>
      </c>
      <c r="E41" s="4"/>
      <c r="F41" s="2">
        <f t="shared" si="2"/>
        <v>402.53220000000005</v>
      </c>
      <c r="G41" s="2">
        <f>'S rescaled computation'!G41</f>
        <v>402.53220000000005</v>
      </c>
      <c r="H41" s="2">
        <f>'S rescaled computation'!H41</f>
        <v>479.51950791387782</v>
      </c>
      <c r="I41" s="4"/>
      <c r="J41" s="2">
        <f>'S rescaled computation'!J41</f>
        <v>296.37848747561316</v>
      </c>
      <c r="K41" s="2">
        <f>'S rescaled computation'!K41</f>
        <v>341</v>
      </c>
      <c r="L41" s="11">
        <f>'S rescaled computation'!L41</f>
        <v>322.83093167435311</v>
      </c>
      <c r="M41" s="4"/>
      <c r="N41" s="3">
        <f t="shared" si="3"/>
        <v>1</v>
      </c>
      <c r="O41" s="4"/>
      <c r="P41" s="3">
        <f t="shared" si="4"/>
        <v>0.91806099848752065</v>
      </c>
      <c r="R41" s="4"/>
      <c r="S41" s="22">
        <f t="shared" si="5"/>
        <v>12.357719008006809</v>
      </c>
      <c r="T41" s="22">
        <f t="shared" si="20"/>
        <v>11.322321676796957</v>
      </c>
      <c r="U41" s="3">
        <f t="shared" si="21"/>
        <v>1.0353973312098521</v>
      </c>
      <c r="V41" s="3">
        <f t="shared" si="6"/>
        <v>22.644643353593914</v>
      </c>
      <c r="W41" s="3">
        <f t="shared" si="22"/>
        <v>4.1192396693356024</v>
      </c>
      <c r="X41" s="3">
        <f t="shared" si="23"/>
        <v>11.322321676796957</v>
      </c>
      <c r="Y41" s="4"/>
      <c r="Z41" s="3">
        <f t="shared" si="7"/>
        <v>0</v>
      </c>
      <c r="AA41" s="3">
        <f t="shared" si="8"/>
        <v>21.501197122041049</v>
      </c>
      <c r="AB41" s="26"/>
      <c r="AC41" s="3">
        <f t="shared" si="9"/>
        <v>-1.5533564596579319</v>
      </c>
      <c r="AD41" s="3">
        <f t="shared" si="10"/>
        <v>-26.015832646399279</v>
      </c>
      <c r="AE41" s="3">
        <f t="shared" si="11"/>
        <v>-26.936723691283955</v>
      </c>
      <c r="AF41" s="4"/>
      <c r="AG41" s="3" t="e">
        <f t="shared" si="12"/>
        <v>#NUM!</v>
      </c>
      <c r="AH41" s="3" t="e">
        <f t="shared" si="13"/>
        <v>#NUM!</v>
      </c>
      <c r="AI41" s="3" t="e">
        <f t="shared" si="14"/>
        <v>#NUM!</v>
      </c>
      <c r="AJ41" s="4"/>
      <c r="AK41" s="3">
        <v>0</v>
      </c>
      <c r="AL41" s="3" t="e">
        <f t="shared" si="15"/>
        <v>#NUM!</v>
      </c>
      <c r="AM41" s="3">
        <f t="shared" si="16"/>
        <v>1606.7625704308839</v>
      </c>
      <c r="AN41" s="4"/>
      <c r="AO41" s="3">
        <f t="shared" si="17"/>
        <v>1606.7625704308839</v>
      </c>
      <c r="AP41" s="3">
        <f t="shared" si="18"/>
        <v>547906.03651693137</v>
      </c>
      <c r="AQ41" s="3">
        <f t="shared" si="19"/>
        <v>2.8385671891362643</v>
      </c>
    </row>
    <row r="42" spans="1:43" s="3" customFormat="1">
      <c r="A42" s="3" t="str">
        <f>'S rescaled computation'!A42</f>
        <v>Lazarina et al. 2053</v>
      </c>
      <c r="B42" s="2" t="str">
        <f>'S rescaled computation'!B42</f>
        <v>SD birds</v>
      </c>
      <c r="C42" s="3" t="str">
        <f>'S rescaled computation'!C42</f>
        <v>birds</v>
      </c>
      <c r="D42" s="2">
        <f>'S rescaled computation'!D42</f>
        <v>13</v>
      </c>
      <c r="E42" s="4"/>
      <c r="F42" s="2">
        <f t="shared" si="2"/>
        <v>402.53220000000005</v>
      </c>
      <c r="G42" s="2">
        <f>'S rescaled computation'!G42</f>
        <v>402.53220000000005</v>
      </c>
      <c r="H42" s="2">
        <f>'S rescaled computation'!H42</f>
        <v>479.51950791387782</v>
      </c>
      <c r="I42" s="4"/>
      <c r="J42" s="2">
        <f>'S rescaled computation'!J42</f>
        <v>303.57899477435888</v>
      </c>
      <c r="K42" s="2">
        <f>'S rescaled computation'!K42</f>
        <v>341</v>
      </c>
      <c r="L42" s="11">
        <f>'S rescaled computation'!L42</f>
        <v>322.83093167435311</v>
      </c>
      <c r="M42" s="4"/>
      <c r="N42" s="3">
        <f t="shared" si="3"/>
        <v>1</v>
      </c>
      <c r="O42" s="4"/>
      <c r="P42" s="3">
        <f t="shared" si="4"/>
        <v>0.94036526549626265</v>
      </c>
      <c r="R42" s="4"/>
      <c r="S42" s="22">
        <f t="shared" si="5"/>
        <v>12.357719008006809</v>
      </c>
      <c r="T42" s="22">
        <f t="shared" si="20"/>
        <v>11.322321676796957</v>
      </c>
      <c r="U42" s="3">
        <f t="shared" si="21"/>
        <v>1.0353973312098521</v>
      </c>
      <c r="V42" s="3">
        <f t="shared" si="6"/>
        <v>22.644643353593914</v>
      </c>
      <c r="W42" s="3">
        <f t="shared" si="22"/>
        <v>4.1192396693356024</v>
      </c>
      <c r="X42" s="3">
        <f t="shared" si="23"/>
        <v>11.322321676796957</v>
      </c>
      <c r="Y42" s="4"/>
      <c r="Z42" s="3">
        <f t="shared" si="7"/>
        <v>0</v>
      </c>
      <c r="AA42" s="3">
        <f t="shared" si="8"/>
        <v>21.501197122041049</v>
      </c>
      <c r="AB42" s="26"/>
      <c r="AC42" s="3">
        <f t="shared" si="9"/>
        <v>-1.5533564596579319</v>
      </c>
      <c r="AD42" s="3">
        <f t="shared" si="10"/>
        <v>-26.015832646399279</v>
      </c>
      <c r="AE42" s="3">
        <f t="shared" si="11"/>
        <v>-26.936723691283955</v>
      </c>
      <c r="AF42" s="4"/>
      <c r="AG42" s="3" t="e">
        <f t="shared" si="12"/>
        <v>#NUM!</v>
      </c>
      <c r="AH42" s="3" t="e">
        <f t="shared" si="13"/>
        <v>#NUM!</v>
      </c>
      <c r="AI42" s="3" t="e">
        <f t="shared" si="14"/>
        <v>#NUM!</v>
      </c>
      <c r="AJ42" s="4"/>
      <c r="AK42" s="3">
        <v>0</v>
      </c>
      <c r="AL42" s="3" t="e">
        <f t="shared" si="15"/>
        <v>#NUM!</v>
      </c>
      <c r="AM42" s="3">
        <f t="shared" si="16"/>
        <v>1606.7625704308839</v>
      </c>
      <c r="AN42" s="4"/>
      <c r="AO42" s="3">
        <f t="shared" si="17"/>
        <v>1606.7625704308839</v>
      </c>
      <c r="AP42" s="3">
        <f t="shared" si="18"/>
        <v>547906.03651693137</v>
      </c>
      <c r="AQ42" s="3">
        <f t="shared" si="19"/>
        <v>2.8385671891362643</v>
      </c>
    </row>
    <row r="43" spans="1:43" s="3" customFormat="1">
      <c r="A43" s="3" t="str">
        <f>'S rescaled computation'!A43</f>
        <v>Lazarina et al. 2054</v>
      </c>
      <c r="B43" s="2" t="str">
        <f>'S rescaled computation'!B43</f>
        <v>SD birds</v>
      </c>
      <c r="C43" s="3" t="str">
        <f>'S rescaled computation'!C43</f>
        <v>birds</v>
      </c>
      <c r="D43" s="2">
        <f>'S rescaled computation'!D43</f>
        <v>14</v>
      </c>
      <c r="E43" s="4"/>
      <c r="F43" s="2">
        <f t="shared" si="2"/>
        <v>402.53220000000005</v>
      </c>
      <c r="G43" s="2">
        <f>'S rescaled computation'!G43</f>
        <v>402.53220000000005</v>
      </c>
      <c r="H43" s="2">
        <f>'S rescaled computation'!H43</f>
        <v>479.51950791387782</v>
      </c>
      <c r="I43" s="4"/>
      <c r="J43" s="2">
        <f>'S rescaled computation'!J43</f>
        <v>310.19527872302416</v>
      </c>
      <c r="K43" s="2">
        <f>'S rescaled computation'!K43</f>
        <v>341</v>
      </c>
      <c r="L43" s="11">
        <f>'S rescaled computation'!L43</f>
        <v>322.83093167435311</v>
      </c>
      <c r="M43" s="4"/>
      <c r="N43" s="3">
        <f t="shared" si="3"/>
        <v>1</v>
      </c>
      <c r="O43" s="4"/>
      <c r="P43" s="3">
        <f t="shared" si="4"/>
        <v>0.96085984423551207</v>
      </c>
      <c r="R43" s="4"/>
      <c r="S43" s="22">
        <f t="shared" si="5"/>
        <v>12.357719008006809</v>
      </c>
      <c r="T43" s="22">
        <f t="shared" si="20"/>
        <v>11.322321676796957</v>
      </c>
      <c r="U43" s="3">
        <f t="shared" si="21"/>
        <v>1.0353973312098521</v>
      </c>
      <c r="V43" s="3">
        <f t="shared" si="6"/>
        <v>22.644643353593914</v>
      </c>
      <c r="W43" s="3">
        <f t="shared" si="22"/>
        <v>4.1192396693356024</v>
      </c>
      <c r="X43" s="3">
        <f t="shared" si="23"/>
        <v>11.322321676796957</v>
      </c>
      <c r="Y43" s="4"/>
      <c r="Z43" s="3">
        <f t="shared" si="7"/>
        <v>0</v>
      </c>
      <c r="AA43" s="3">
        <f t="shared" si="8"/>
        <v>21.501197122041049</v>
      </c>
      <c r="AB43" s="26"/>
      <c r="AC43" s="3">
        <f t="shared" si="9"/>
        <v>-1.5533564596579319</v>
      </c>
      <c r="AD43" s="3">
        <f t="shared" si="10"/>
        <v>-26.015832646399279</v>
      </c>
      <c r="AE43" s="3">
        <f t="shared" si="11"/>
        <v>-26.936723691283955</v>
      </c>
      <c r="AF43" s="4"/>
      <c r="AG43" s="3" t="e">
        <f t="shared" si="12"/>
        <v>#NUM!</v>
      </c>
      <c r="AH43" s="3" t="e">
        <f t="shared" si="13"/>
        <v>#NUM!</v>
      </c>
      <c r="AI43" s="3" t="e">
        <f t="shared" si="14"/>
        <v>#NUM!</v>
      </c>
      <c r="AJ43" s="4"/>
      <c r="AK43" s="3">
        <v>0</v>
      </c>
      <c r="AL43" s="3" t="e">
        <f t="shared" si="15"/>
        <v>#NUM!</v>
      </c>
      <c r="AM43" s="3">
        <f t="shared" si="16"/>
        <v>1606.7625704308839</v>
      </c>
      <c r="AN43" s="4"/>
      <c r="AO43" s="3">
        <f t="shared" si="17"/>
        <v>1606.7625704308839</v>
      </c>
      <c r="AP43" s="3">
        <f t="shared" si="18"/>
        <v>547906.03651693137</v>
      </c>
      <c r="AQ43" s="3">
        <f t="shared" si="19"/>
        <v>2.8385671891362643</v>
      </c>
    </row>
    <row r="44" spans="1:43" s="3" customFormat="1">
      <c r="A44" s="3" t="str">
        <f>'S rescaled computation'!A44</f>
        <v>Lazarina et al. 2055</v>
      </c>
      <c r="B44" s="2" t="str">
        <f>'S rescaled computation'!B44</f>
        <v>SD birds</v>
      </c>
      <c r="C44" s="3" t="str">
        <f>'S rescaled computation'!C44</f>
        <v>birds</v>
      </c>
      <c r="D44" s="2">
        <f>'S rescaled computation'!D44</f>
        <v>15</v>
      </c>
      <c r="E44" s="4"/>
      <c r="F44" s="2">
        <f t="shared" si="2"/>
        <v>402.53220000000005</v>
      </c>
      <c r="G44" s="2">
        <f>'S rescaled computation'!G44</f>
        <v>402.53220000000005</v>
      </c>
      <c r="H44" s="2">
        <f>'S rescaled computation'!H44</f>
        <v>479.51950791387782</v>
      </c>
      <c r="I44" s="4"/>
      <c r="J44" s="2">
        <f>'S rescaled computation'!J44</f>
        <v>320.63633465961414</v>
      </c>
      <c r="K44" s="2">
        <f>'S rescaled computation'!K44</f>
        <v>341</v>
      </c>
      <c r="L44" s="11">
        <f>'S rescaled computation'!L44</f>
        <v>322.83093167435311</v>
      </c>
      <c r="M44" s="4"/>
      <c r="N44" s="3">
        <f t="shared" si="3"/>
        <v>1</v>
      </c>
      <c r="O44" s="4"/>
      <c r="P44" s="3">
        <f t="shared" si="4"/>
        <v>0.99320202372382116</v>
      </c>
      <c r="R44" s="4"/>
      <c r="S44" s="22">
        <f t="shared" si="5"/>
        <v>12.357719008006809</v>
      </c>
      <c r="T44" s="22">
        <f t="shared" si="20"/>
        <v>11.322321676796957</v>
      </c>
      <c r="U44" s="3">
        <f t="shared" si="21"/>
        <v>1.0353973312098521</v>
      </c>
      <c r="V44" s="3">
        <f t="shared" si="6"/>
        <v>22.644643353593914</v>
      </c>
      <c r="W44" s="3">
        <f t="shared" si="22"/>
        <v>4.1192396693356024</v>
      </c>
      <c r="X44" s="3">
        <f t="shared" si="23"/>
        <v>11.322321676796957</v>
      </c>
      <c r="Y44" s="4"/>
      <c r="Z44" s="3">
        <f t="shared" si="7"/>
        <v>0</v>
      </c>
      <c r="AA44" s="3">
        <f t="shared" si="8"/>
        <v>21.501197122041049</v>
      </c>
      <c r="AB44" s="26"/>
      <c r="AC44" s="3">
        <f t="shared" si="9"/>
        <v>-1.5533564596579319</v>
      </c>
      <c r="AD44" s="3">
        <f t="shared" si="10"/>
        <v>-26.015832646399279</v>
      </c>
      <c r="AE44" s="3">
        <f t="shared" si="11"/>
        <v>-26.936723691283955</v>
      </c>
      <c r="AF44" s="4"/>
      <c r="AG44" s="3" t="e">
        <f t="shared" si="12"/>
        <v>#NUM!</v>
      </c>
      <c r="AH44" s="3" t="e">
        <f t="shared" si="13"/>
        <v>#NUM!</v>
      </c>
      <c r="AI44" s="3" t="e">
        <f t="shared" si="14"/>
        <v>#NUM!</v>
      </c>
      <c r="AJ44" s="4"/>
      <c r="AK44" s="3">
        <v>0</v>
      </c>
      <c r="AL44" s="3" t="e">
        <f t="shared" si="15"/>
        <v>#NUM!</v>
      </c>
      <c r="AM44" s="3">
        <f t="shared" si="16"/>
        <v>1606.7625704308839</v>
      </c>
      <c r="AN44" s="4"/>
      <c r="AO44" s="3">
        <f t="shared" si="17"/>
        <v>1606.7625704308839</v>
      </c>
      <c r="AP44" s="3">
        <f t="shared" si="18"/>
        <v>547906.03651693137</v>
      </c>
      <c r="AQ44" s="3">
        <f t="shared" si="19"/>
        <v>2.8385671891362643</v>
      </c>
    </row>
    <row r="45" spans="1:43" s="3" customFormat="1">
      <c r="A45" s="3" t="str">
        <f>'S rescaled computation'!A45</f>
        <v>Lazarina et al. 2056</v>
      </c>
      <c r="B45" s="2" t="str">
        <f>'S rescaled computation'!B45</f>
        <v>SD birds</v>
      </c>
      <c r="C45" s="3" t="str">
        <f>'S rescaled computation'!C45</f>
        <v>birds</v>
      </c>
      <c r="D45" s="2">
        <f>'S rescaled computation'!D45</f>
        <v>16</v>
      </c>
      <c r="E45" s="4"/>
      <c r="F45" s="2">
        <f t="shared" si="2"/>
        <v>402.53220000000005</v>
      </c>
      <c r="G45" s="2">
        <f>'S rescaled computation'!G45</f>
        <v>402.53220000000005</v>
      </c>
      <c r="H45" s="2">
        <f>'S rescaled computation'!H45</f>
        <v>479.51950791387782</v>
      </c>
      <c r="I45" s="4"/>
      <c r="J45" s="2">
        <f>'S rescaled computation'!J45</f>
        <v>329.09619255405556</v>
      </c>
      <c r="K45" s="2">
        <f>'S rescaled computation'!K45</f>
        <v>341</v>
      </c>
      <c r="L45" s="11">
        <f>'S rescaled computation'!L45</f>
        <v>322.83093167435311</v>
      </c>
      <c r="M45" s="4"/>
      <c r="N45" s="3">
        <f t="shared" si="3"/>
        <v>1</v>
      </c>
      <c r="O45" s="4"/>
      <c r="P45" s="3">
        <f t="shared" si="4"/>
        <v>1.0194072508703174</v>
      </c>
      <c r="R45" s="4"/>
      <c r="S45" s="22">
        <f t="shared" si="5"/>
        <v>12.357719008006809</v>
      </c>
      <c r="T45" s="22">
        <f t="shared" si="20"/>
        <v>11.322321676796957</v>
      </c>
      <c r="U45" s="3">
        <f t="shared" si="21"/>
        <v>1.0353973312098521</v>
      </c>
      <c r="V45" s="3">
        <f t="shared" si="6"/>
        <v>22.644643353593914</v>
      </c>
      <c r="W45" s="3">
        <f t="shared" si="22"/>
        <v>4.1192396693356024</v>
      </c>
      <c r="X45" s="3">
        <f t="shared" si="23"/>
        <v>11.322321676796957</v>
      </c>
      <c r="Y45" s="4"/>
      <c r="Z45" s="3">
        <f t="shared" si="7"/>
        <v>0</v>
      </c>
      <c r="AA45" s="3">
        <f t="shared" si="8"/>
        <v>21.501197122041049</v>
      </c>
      <c r="AB45" s="26"/>
      <c r="AC45" s="3">
        <f t="shared" si="9"/>
        <v>-1.5533564596579319</v>
      </c>
      <c r="AD45" s="3">
        <f t="shared" si="10"/>
        <v>-26.015832646399279</v>
      </c>
      <c r="AE45" s="3">
        <f t="shared" si="11"/>
        <v>-26.936723691283955</v>
      </c>
      <c r="AF45" s="4"/>
      <c r="AG45" s="3" t="e">
        <f t="shared" si="12"/>
        <v>#NUM!</v>
      </c>
      <c r="AH45" s="3" t="e">
        <f t="shared" si="13"/>
        <v>#NUM!</v>
      </c>
      <c r="AI45" s="3" t="e">
        <f t="shared" si="14"/>
        <v>#NUM!</v>
      </c>
      <c r="AJ45" s="4"/>
      <c r="AK45" s="3">
        <v>0</v>
      </c>
      <c r="AL45" s="3" t="e">
        <f t="shared" si="15"/>
        <v>#NUM!</v>
      </c>
      <c r="AM45" s="3">
        <f t="shared" si="16"/>
        <v>1606.7625704308839</v>
      </c>
      <c r="AN45" s="4"/>
      <c r="AO45" s="3">
        <f t="shared" si="17"/>
        <v>1606.7625704308839</v>
      </c>
      <c r="AP45" s="3">
        <f t="shared" si="18"/>
        <v>547906.03651693137</v>
      </c>
      <c r="AQ45" s="3">
        <f t="shared" si="19"/>
        <v>2.8385671891362643</v>
      </c>
    </row>
    <row r="46" spans="1:43" s="3" customFormat="1">
      <c r="A46" s="3" t="str">
        <f>'S rescaled computation'!A46</f>
        <v>Lazarina et al. 2057</v>
      </c>
      <c r="B46" s="2" t="str">
        <f>'S rescaled computation'!B46</f>
        <v>SD birds</v>
      </c>
      <c r="C46" s="3" t="str">
        <f>'S rescaled computation'!C46</f>
        <v>birds</v>
      </c>
      <c r="D46" s="2">
        <f>'S rescaled computation'!D46</f>
        <v>17</v>
      </c>
      <c r="E46" s="4"/>
      <c r="F46" s="2">
        <f t="shared" si="2"/>
        <v>402.53220000000005</v>
      </c>
      <c r="G46" s="2">
        <f>'S rescaled computation'!G46</f>
        <v>402.53220000000005</v>
      </c>
      <c r="H46" s="2">
        <f>'S rescaled computation'!H46</f>
        <v>479.51950791387782</v>
      </c>
      <c r="I46" s="4"/>
      <c r="J46" s="2">
        <f>'S rescaled computation'!J46</f>
        <v>340.5948454013033</v>
      </c>
      <c r="K46" s="2">
        <f>'S rescaled computation'!K46</f>
        <v>341</v>
      </c>
      <c r="L46" s="11">
        <f>'S rescaled computation'!L46</f>
        <v>322.83093167435311</v>
      </c>
      <c r="M46" s="4"/>
      <c r="N46" s="3">
        <f t="shared" si="3"/>
        <v>1</v>
      </c>
      <c r="O46" s="4"/>
      <c r="P46" s="3">
        <f t="shared" si="4"/>
        <v>1.0550254389652756</v>
      </c>
      <c r="R46" s="4"/>
      <c r="S46" s="22">
        <f t="shared" si="5"/>
        <v>12.357719008006809</v>
      </c>
      <c r="T46" s="22">
        <f t="shared" si="20"/>
        <v>11.322321676796957</v>
      </c>
      <c r="U46" s="3">
        <f t="shared" si="21"/>
        <v>1.0353973312098521</v>
      </c>
      <c r="V46" s="3">
        <f t="shared" si="6"/>
        <v>22.644643353593914</v>
      </c>
      <c r="W46" s="3">
        <f t="shared" si="22"/>
        <v>4.1192396693356024</v>
      </c>
      <c r="X46" s="3">
        <f t="shared" si="23"/>
        <v>11.322321676796957</v>
      </c>
      <c r="Y46" s="4"/>
      <c r="Z46" s="3">
        <f t="shared" si="7"/>
        <v>0</v>
      </c>
      <c r="AA46" s="3">
        <f t="shared" si="8"/>
        <v>21.501197122041049</v>
      </c>
      <c r="AB46" s="26"/>
      <c r="AC46" s="3">
        <f t="shared" si="9"/>
        <v>-1.5533564596579319</v>
      </c>
      <c r="AD46" s="3">
        <f t="shared" si="10"/>
        <v>-26.015832646399279</v>
      </c>
      <c r="AE46" s="3">
        <f t="shared" si="11"/>
        <v>-26.936723691283955</v>
      </c>
      <c r="AF46" s="4"/>
      <c r="AG46" s="3" t="e">
        <f t="shared" si="12"/>
        <v>#NUM!</v>
      </c>
      <c r="AH46" s="3" t="e">
        <f t="shared" si="13"/>
        <v>#NUM!</v>
      </c>
      <c r="AI46" s="3" t="e">
        <f t="shared" si="14"/>
        <v>#NUM!</v>
      </c>
      <c r="AJ46" s="4"/>
      <c r="AK46" s="3">
        <v>0</v>
      </c>
      <c r="AL46" s="3" t="e">
        <f t="shared" si="15"/>
        <v>#NUM!</v>
      </c>
      <c r="AM46" s="3">
        <f t="shared" si="16"/>
        <v>1606.7625704308839</v>
      </c>
      <c r="AN46" s="4"/>
      <c r="AO46" s="3">
        <f t="shared" si="17"/>
        <v>1606.7625704308839</v>
      </c>
      <c r="AP46" s="3">
        <f t="shared" si="18"/>
        <v>547906.03651693137</v>
      </c>
      <c r="AQ46" s="3">
        <f t="shared" si="19"/>
        <v>2.8385671891362643</v>
      </c>
    </row>
    <row r="47" spans="1:43">
      <c r="A47" s="7" t="str">
        <f>'S rescaled computation'!A47</f>
        <v>Lazarina et al. 2058</v>
      </c>
      <c r="B47" s="8" t="str">
        <f>'S rescaled computation'!B47</f>
        <v>MS birds</v>
      </c>
      <c r="C47" s="7" t="str">
        <f>'S rescaled computation'!C47</f>
        <v>birds</v>
      </c>
      <c r="D47" s="8">
        <f>'S rescaled computation'!D47</f>
        <v>1</v>
      </c>
      <c r="E47" s="4"/>
      <c r="F47" s="8">
        <f t="shared" si="2"/>
        <v>1706.25</v>
      </c>
      <c r="G47" s="8">
        <f>'S rescaled computation'!G47</f>
        <v>1706.25</v>
      </c>
      <c r="H47" s="8">
        <f>'S rescaled computation'!H47</f>
        <v>1533.2021204664445</v>
      </c>
      <c r="I47" s="4"/>
      <c r="J47" s="8">
        <f>'S rescaled computation'!J47</f>
        <v>61.141321820203537</v>
      </c>
      <c r="K47" s="8">
        <f>'S rescaled computation'!K47</f>
        <v>237</v>
      </c>
      <c r="L47" s="10">
        <f>'S rescaled computation'!L47</f>
        <v>257.10139057012236</v>
      </c>
      <c r="M47" s="4"/>
      <c r="N47" s="7">
        <f t="shared" si="3"/>
        <v>1</v>
      </c>
      <c r="O47" s="4"/>
      <c r="P47" s="7">
        <f t="shared" si="4"/>
        <v>0.23781015608131348</v>
      </c>
      <c r="R47" s="4"/>
      <c r="S47" s="12">
        <f t="shared" si="5"/>
        <v>22.097079673225032</v>
      </c>
      <c r="T47" s="12">
        <f t="shared" si="20"/>
        <v>23.31076403177774</v>
      </c>
      <c r="U47" s="7">
        <f t="shared" si="21"/>
        <v>-1.2136843585527082</v>
      </c>
      <c r="V47" s="7">
        <f t="shared" si="6"/>
        <v>46.621528063555481</v>
      </c>
      <c r="W47" s="7">
        <f t="shared" si="22"/>
        <v>7.3656932244083437</v>
      </c>
      <c r="X47" s="7">
        <f t="shared" si="23"/>
        <v>23.31076403177774</v>
      </c>
      <c r="Y47" s="4"/>
      <c r="Z47" s="7">
        <f t="shared" si="7"/>
        <v>0</v>
      </c>
      <c r="AA47" s="7">
        <f t="shared" si="8"/>
        <v>45.682067450281799</v>
      </c>
      <c r="AB47" s="6"/>
      <c r="AC47" s="7">
        <f t="shared" si="9"/>
        <v>-1.739304365871021</v>
      </c>
      <c r="AD47" s="7">
        <f t="shared" si="10"/>
        <v>54.674545641202535</v>
      </c>
      <c r="AE47" s="7">
        <f t="shared" si="11"/>
        <v>-66.357640855703679</v>
      </c>
      <c r="AF47" s="4"/>
      <c r="AG47" s="7" t="e">
        <f t="shared" si="12"/>
        <v>#NUM!</v>
      </c>
      <c r="AH47" s="7" t="e">
        <f t="shared" si="13"/>
        <v>#NUM!</v>
      </c>
      <c r="AI47" s="7" t="e">
        <f t="shared" si="14"/>
        <v>#NUM!</v>
      </c>
      <c r="AJ47" s="4"/>
      <c r="AK47" s="7">
        <v>0</v>
      </c>
      <c r="AL47" s="7" t="e">
        <f t="shared" si="15"/>
        <v>#NUM!</v>
      </c>
      <c r="AM47" s="7">
        <f t="shared" si="16"/>
        <v>6820.374686672305</v>
      </c>
      <c r="AN47" s="4"/>
      <c r="AO47" s="7">
        <f t="shared" si="17"/>
        <v>6820.374686672305</v>
      </c>
      <c r="AP47" s="7">
        <f t="shared" si="18"/>
        <v>1616428.8007413363</v>
      </c>
      <c r="AQ47" s="7">
        <f t="shared" si="19"/>
        <v>0.61789474867658523</v>
      </c>
    </row>
    <row r="48" spans="1:43">
      <c r="A48" s="7" t="str">
        <f>'S rescaled computation'!A48</f>
        <v>Lazarina et al. 2059</v>
      </c>
      <c r="B48" s="8" t="str">
        <f>'S rescaled computation'!B48</f>
        <v>MS birds</v>
      </c>
      <c r="C48" s="7" t="str">
        <f>'S rescaled computation'!C48</f>
        <v>birds</v>
      </c>
      <c r="D48" s="8">
        <f>'S rescaled computation'!D48</f>
        <v>2</v>
      </c>
      <c r="E48" s="4"/>
      <c r="F48" s="8">
        <f t="shared" si="2"/>
        <v>1706.25</v>
      </c>
      <c r="G48" s="8">
        <f>'S rescaled computation'!G48</f>
        <v>1706.25</v>
      </c>
      <c r="H48" s="8">
        <f>'S rescaled computation'!H48</f>
        <v>1533.2021204664445</v>
      </c>
      <c r="I48" s="4"/>
      <c r="J48" s="8">
        <f>'S rescaled computation'!J48</f>
        <v>88.767083244098771</v>
      </c>
      <c r="K48" s="8">
        <f>'S rescaled computation'!K48</f>
        <v>237</v>
      </c>
      <c r="L48" s="10">
        <f>'S rescaled computation'!L48</f>
        <v>257.10139057012236</v>
      </c>
      <c r="M48" s="4"/>
      <c r="N48" s="7">
        <f t="shared" si="3"/>
        <v>1</v>
      </c>
      <c r="O48" s="4"/>
      <c r="P48" s="7">
        <f t="shared" si="4"/>
        <v>0.34526100013406291</v>
      </c>
      <c r="R48" s="4"/>
      <c r="S48" s="12">
        <f t="shared" si="5"/>
        <v>22.097079673225032</v>
      </c>
      <c r="T48" s="12">
        <f t="shared" si="20"/>
        <v>23.31076403177774</v>
      </c>
      <c r="U48" s="7">
        <f t="shared" si="21"/>
        <v>-1.2136843585527082</v>
      </c>
      <c r="V48" s="7">
        <f t="shared" si="6"/>
        <v>46.621528063555481</v>
      </c>
      <c r="W48" s="7">
        <f t="shared" si="22"/>
        <v>7.3656932244083437</v>
      </c>
      <c r="X48" s="7">
        <f t="shared" si="23"/>
        <v>23.31076403177774</v>
      </c>
      <c r="Y48" s="4"/>
      <c r="Z48" s="7">
        <f t="shared" si="7"/>
        <v>0</v>
      </c>
      <c r="AA48" s="7">
        <f t="shared" si="8"/>
        <v>45.682067450281799</v>
      </c>
      <c r="AB48" s="6"/>
      <c r="AC48" s="7">
        <f t="shared" si="9"/>
        <v>-1.739304365871021</v>
      </c>
      <c r="AD48" s="7">
        <f t="shared" si="10"/>
        <v>54.674545641202535</v>
      </c>
      <c r="AE48" s="7">
        <f t="shared" si="11"/>
        <v>-66.357640855703679</v>
      </c>
      <c r="AF48" s="4"/>
      <c r="AG48" s="7" t="e">
        <f t="shared" si="12"/>
        <v>#NUM!</v>
      </c>
      <c r="AH48" s="7" t="e">
        <f t="shared" si="13"/>
        <v>#NUM!</v>
      </c>
      <c r="AI48" s="7" t="e">
        <f t="shared" si="14"/>
        <v>#NUM!</v>
      </c>
      <c r="AJ48" s="4"/>
      <c r="AK48" s="7">
        <v>0</v>
      </c>
      <c r="AL48" s="7" t="e">
        <f t="shared" si="15"/>
        <v>#NUM!</v>
      </c>
      <c r="AM48" s="7">
        <f t="shared" si="16"/>
        <v>6820.374686672305</v>
      </c>
      <c r="AN48" s="4"/>
      <c r="AO48" s="7">
        <f t="shared" si="17"/>
        <v>6820.374686672305</v>
      </c>
      <c r="AP48" s="7">
        <f t="shared" si="18"/>
        <v>1616428.8007413363</v>
      </c>
      <c r="AQ48" s="7">
        <f t="shared" si="19"/>
        <v>0.61789474867658523</v>
      </c>
    </row>
    <row r="49" spans="1:43">
      <c r="A49" s="7" t="str">
        <f>'S rescaled computation'!A49</f>
        <v>Lazarina et al. 2060</v>
      </c>
      <c r="B49" s="8" t="str">
        <f>'S rescaled computation'!B49</f>
        <v>MS birds</v>
      </c>
      <c r="C49" s="7" t="str">
        <f>'S rescaled computation'!C49</f>
        <v>birds</v>
      </c>
      <c r="D49" s="8">
        <f>'S rescaled computation'!D49</f>
        <v>3</v>
      </c>
      <c r="E49" s="4"/>
      <c r="F49" s="8">
        <f t="shared" si="2"/>
        <v>1706.25</v>
      </c>
      <c r="G49" s="8">
        <f>'S rescaled computation'!G49</f>
        <v>1706.25</v>
      </c>
      <c r="H49" s="8">
        <f>'S rescaled computation'!H49</f>
        <v>1533.2021204664445</v>
      </c>
      <c r="I49" s="4"/>
      <c r="J49" s="8">
        <f>'S rescaled computation'!J49</f>
        <v>111.21733082833592</v>
      </c>
      <c r="K49" s="8">
        <f>'S rescaled computation'!K49</f>
        <v>237</v>
      </c>
      <c r="L49" s="10">
        <f>'S rescaled computation'!L49</f>
        <v>257.10139057012236</v>
      </c>
      <c r="M49" s="4"/>
      <c r="N49" s="7">
        <f t="shared" si="3"/>
        <v>1</v>
      </c>
      <c r="O49" s="4"/>
      <c r="P49" s="7">
        <f t="shared" si="4"/>
        <v>0.43258159974052057</v>
      </c>
      <c r="R49" s="4"/>
      <c r="S49" s="12">
        <f t="shared" si="5"/>
        <v>22.097079673225032</v>
      </c>
      <c r="T49" s="12">
        <f t="shared" si="20"/>
        <v>23.31076403177774</v>
      </c>
      <c r="U49" s="7">
        <f t="shared" si="21"/>
        <v>-1.2136843585527082</v>
      </c>
      <c r="V49" s="7">
        <f t="shared" si="6"/>
        <v>46.621528063555481</v>
      </c>
      <c r="W49" s="7">
        <f t="shared" si="22"/>
        <v>7.3656932244083437</v>
      </c>
      <c r="X49" s="7">
        <f t="shared" si="23"/>
        <v>23.31076403177774</v>
      </c>
      <c r="Y49" s="4"/>
      <c r="Z49" s="7">
        <f t="shared" si="7"/>
        <v>0</v>
      </c>
      <c r="AA49" s="7">
        <f t="shared" si="8"/>
        <v>45.682067450281799</v>
      </c>
      <c r="AB49" s="6"/>
      <c r="AC49" s="7">
        <f t="shared" si="9"/>
        <v>-1.739304365871021</v>
      </c>
      <c r="AD49" s="7">
        <f t="shared" si="10"/>
        <v>54.674545641202535</v>
      </c>
      <c r="AE49" s="7">
        <f t="shared" si="11"/>
        <v>-66.357640855703679</v>
      </c>
      <c r="AF49" s="4"/>
      <c r="AG49" s="7" t="e">
        <f t="shared" si="12"/>
        <v>#NUM!</v>
      </c>
      <c r="AH49" s="7" t="e">
        <f t="shared" si="13"/>
        <v>#NUM!</v>
      </c>
      <c r="AI49" s="7" t="e">
        <f t="shared" si="14"/>
        <v>#NUM!</v>
      </c>
      <c r="AJ49" s="4"/>
      <c r="AK49" s="7">
        <v>0</v>
      </c>
      <c r="AL49" s="7" t="e">
        <f t="shared" si="15"/>
        <v>#NUM!</v>
      </c>
      <c r="AM49" s="7">
        <f t="shared" si="16"/>
        <v>6820.374686672305</v>
      </c>
      <c r="AN49" s="4"/>
      <c r="AO49" s="7">
        <f t="shared" si="17"/>
        <v>6820.374686672305</v>
      </c>
      <c r="AP49" s="7">
        <f t="shared" si="18"/>
        <v>1616428.8007413363</v>
      </c>
      <c r="AQ49" s="7">
        <f t="shared" si="19"/>
        <v>0.61789474867658523</v>
      </c>
    </row>
    <row r="50" spans="1:43">
      <c r="A50" s="7" t="str">
        <f>'S rescaled computation'!A50</f>
        <v>Lazarina et al. 2061</v>
      </c>
      <c r="B50" s="8" t="str">
        <f>'S rescaled computation'!B50</f>
        <v>MS birds</v>
      </c>
      <c r="C50" s="7" t="str">
        <f>'S rescaled computation'!C50</f>
        <v>birds</v>
      </c>
      <c r="D50" s="8">
        <f>'S rescaled computation'!D50</f>
        <v>4</v>
      </c>
      <c r="E50" s="4"/>
      <c r="F50" s="8">
        <f t="shared" si="2"/>
        <v>1706.25</v>
      </c>
      <c r="G50" s="8">
        <f>'S rescaled computation'!G50</f>
        <v>1706.25</v>
      </c>
      <c r="H50" s="8">
        <f>'S rescaled computation'!H50</f>
        <v>1533.2021204664445</v>
      </c>
      <c r="I50" s="4"/>
      <c r="J50" s="8">
        <f>'S rescaled computation'!J50</f>
        <v>127.03320715168094</v>
      </c>
      <c r="K50" s="8">
        <f>'S rescaled computation'!K50</f>
        <v>237</v>
      </c>
      <c r="L50" s="10">
        <f>'S rescaled computation'!L50</f>
        <v>257.10139057012236</v>
      </c>
      <c r="M50" s="4"/>
      <c r="N50" s="7">
        <f t="shared" si="3"/>
        <v>1</v>
      </c>
      <c r="O50" s="4"/>
      <c r="P50" s="7">
        <f t="shared" si="4"/>
        <v>0.49409770546158771</v>
      </c>
      <c r="R50" s="4"/>
      <c r="S50" s="12">
        <f t="shared" si="5"/>
        <v>22.097079673225032</v>
      </c>
      <c r="T50" s="12">
        <f t="shared" si="20"/>
        <v>23.31076403177774</v>
      </c>
      <c r="U50" s="7">
        <f t="shared" si="21"/>
        <v>-1.2136843585527082</v>
      </c>
      <c r="V50" s="7">
        <f t="shared" si="6"/>
        <v>46.621528063555481</v>
      </c>
      <c r="W50" s="7">
        <f t="shared" si="22"/>
        <v>7.3656932244083437</v>
      </c>
      <c r="X50" s="7">
        <f t="shared" si="23"/>
        <v>23.31076403177774</v>
      </c>
      <c r="Y50" s="4"/>
      <c r="Z50" s="7">
        <f t="shared" si="7"/>
        <v>0</v>
      </c>
      <c r="AA50" s="7">
        <f t="shared" si="8"/>
        <v>45.682067450281799</v>
      </c>
      <c r="AB50" s="6"/>
      <c r="AC50" s="7">
        <f t="shared" si="9"/>
        <v>-1.739304365871021</v>
      </c>
      <c r="AD50" s="7">
        <f t="shared" si="10"/>
        <v>54.674545641202535</v>
      </c>
      <c r="AE50" s="7">
        <f t="shared" si="11"/>
        <v>-66.357640855703679</v>
      </c>
      <c r="AF50" s="4"/>
      <c r="AG50" s="7" t="e">
        <f t="shared" si="12"/>
        <v>#NUM!</v>
      </c>
      <c r="AH50" s="7" t="e">
        <f t="shared" si="13"/>
        <v>#NUM!</v>
      </c>
      <c r="AI50" s="7" t="e">
        <f t="shared" si="14"/>
        <v>#NUM!</v>
      </c>
      <c r="AJ50" s="4"/>
      <c r="AK50" s="7">
        <v>0</v>
      </c>
      <c r="AL50" s="7" t="e">
        <f t="shared" si="15"/>
        <v>#NUM!</v>
      </c>
      <c r="AM50" s="7">
        <f t="shared" si="16"/>
        <v>6820.374686672305</v>
      </c>
      <c r="AN50" s="4"/>
      <c r="AO50" s="7">
        <f t="shared" si="17"/>
        <v>6820.374686672305</v>
      </c>
      <c r="AP50" s="7">
        <f t="shared" si="18"/>
        <v>1616428.8007413363</v>
      </c>
      <c r="AQ50" s="7">
        <f t="shared" si="19"/>
        <v>0.61789474867658523</v>
      </c>
    </row>
    <row r="51" spans="1:43">
      <c r="A51" s="7" t="str">
        <f>'S rescaled computation'!A51</f>
        <v>Lazarina et al. 2062</v>
      </c>
      <c r="B51" s="8" t="str">
        <f>'S rescaled computation'!B51</f>
        <v>MS birds</v>
      </c>
      <c r="C51" s="7" t="str">
        <f>'S rescaled computation'!C51</f>
        <v>birds</v>
      </c>
      <c r="D51" s="8">
        <f>'S rescaled computation'!D51</f>
        <v>5</v>
      </c>
      <c r="E51" s="4"/>
      <c r="F51" s="8">
        <f t="shared" si="2"/>
        <v>1706.25</v>
      </c>
      <c r="G51" s="8">
        <f>'S rescaled computation'!G51</f>
        <v>1706.25</v>
      </c>
      <c r="H51" s="8">
        <f>'S rescaled computation'!H51</f>
        <v>1533.2021204664445</v>
      </c>
      <c r="I51" s="4"/>
      <c r="J51" s="8">
        <f>'S rescaled computation'!J51</f>
        <v>136.69497118312256</v>
      </c>
      <c r="K51" s="8">
        <f>'S rescaled computation'!K51</f>
        <v>237</v>
      </c>
      <c r="L51" s="10">
        <f>'S rescaled computation'!L51</f>
        <v>257.10139057012236</v>
      </c>
      <c r="M51" s="4"/>
      <c r="N51" s="7">
        <f t="shared" si="3"/>
        <v>1</v>
      </c>
      <c r="O51" s="4"/>
      <c r="P51" s="7">
        <f t="shared" si="4"/>
        <v>0.53167729229313554</v>
      </c>
      <c r="R51" s="4"/>
      <c r="S51" s="12">
        <f t="shared" si="5"/>
        <v>22.097079673225032</v>
      </c>
      <c r="T51" s="12">
        <f t="shared" si="20"/>
        <v>23.31076403177774</v>
      </c>
      <c r="U51" s="7">
        <f t="shared" si="21"/>
        <v>-1.2136843585527082</v>
      </c>
      <c r="V51" s="7">
        <f t="shared" si="6"/>
        <v>46.621528063555481</v>
      </c>
      <c r="W51" s="7">
        <f t="shared" si="22"/>
        <v>7.3656932244083437</v>
      </c>
      <c r="X51" s="7">
        <f t="shared" si="23"/>
        <v>23.31076403177774</v>
      </c>
      <c r="Y51" s="4"/>
      <c r="Z51" s="7">
        <f t="shared" si="7"/>
        <v>0</v>
      </c>
      <c r="AA51" s="7">
        <f t="shared" si="8"/>
        <v>45.682067450281799</v>
      </c>
      <c r="AB51" s="6"/>
      <c r="AC51" s="7">
        <f t="shared" si="9"/>
        <v>-1.739304365871021</v>
      </c>
      <c r="AD51" s="7">
        <f t="shared" si="10"/>
        <v>54.674545641202535</v>
      </c>
      <c r="AE51" s="7">
        <f t="shared" si="11"/>
        <v>-66.357640855703679</v>
      </c>
      <c r="AF51" s="4"/>
      <c r="AG51" s="7" t="e">
        <f t="shared" si="12"/>
        <v>#NUM!</v>
      </c>
      <c r="AH51" s="7" t="e">
        <f t="shared" si="13"/>
        <v>#NUM!</v>
      </c>
      <c r="AI51" s="7" t="e">
        <f t="shared" si="14"/>
        <v>#NUM!</v>
      </c>
      <c r="AJ51" s="4"/>
      <c r="AK51" s="7">
        <v>0</v>
      </c>
      <c r="AL51" s="7" t="e">
        <f t="shared" si="15"/>
        <v>#NUM!</v>
      </c>
      <c r="AM51" s="7">
        <f t="shared" si="16"/>
        <v>6820.374686672305</v>
      </c>
      <c r="AN51" s="4"/>
      <c r="AO51" s="7">
        <f t="shared" si="17"/>
        <v>6820.374686672305</v>
      </c>
      <c r="AP51" s="7">
        <f t="shared" si="18"/>
        <v>1616428.8007413363</v>
      </c>
      <c r="AQ51" s="7">
        <f t="shared" si="19"/>
        <v>0.61789474867658523</v>
      </c>
    </row>
    <row r="52" spans="1:43">
      <c r="A52" s="7" t="str">
        <f>'S rescaled computation'!A52</f>
        <v>Lazarina et al. 2063</v>
      </c>
      <c r="B52" s="8" t="str">
        <f>'S rescaled computation'!B52</f>
        <v>MS birds</v>
      </c>
      <c r="C52" s="7" t="str">
        <f>'S rescaled computation'!C52</f>
        <v>birds</v>
      </c>
      <c r="D52" s="8">
        <f>'S rescaled computation'!D52</f>
        <v>6</v>
      </c>
      <c r="E52" s="4"/>
      <c r="F52" s="8">
        <f t="shared" si="2"/>
        <v>1706.25</v>
      </c>
      <c r="G52" s="8">
        <f>'S rescaled computation'!G52</f>
        <v>1706.25</v>
      </c>
      <c r="H52" s="8">
        <f>'S rescaled computation'!H52</f>
        <v>1533.2021204664445</v>
      </c>
      <c r="I52" s="4"/>
      <c r="J52" s="8">
        <f>'S rescaled computation'!J52</f>
        <v>145.22454431044383</v>
      </c>
      <c r="K52" s="8">
        <f>'S rescaled computation'!K52</f>
        <v>237</v>
      </c>
      <c r="L52" s="10">
        <f>'S rescaled computation'!L52</f>
        <v>257.10139057012236</v>
      </c>
      <c r="M52" s="4"/>
      <c r="N52" s="7">
        <f t="shared" si="3"/>
        <v>1</v>
      </c>
      <c r="O52" s="4"/>
      <c r="P52" s="7">
        <f t="shared" si="4"/>
        <v>0.56485320436582775</v>
      </c>
      <c r="R52" s="4"/>
      <c r="S52" s="12">
        <f t="shared" si="5"/>
        <v>22.097079673225032</v>
      </c>
      <c r="T52" s="12">
        <f t="shared" si="20"/>
        <v>23.31076403177774</v>
      </c>
      <c r="U52" s="7">
        <f t="shared" si="21"/>
        <v>-1.2136843585527082</v>
      </c>
      <c r="V52" s="7">
        <f t="shared" si="6"/>
        <v>46.621528063555481</v>
      </c>
      <c r="W52" s="7">
        <f t="shared" si="22"/>
        <v>7.3656932244083437</v>
      </c>
      <c r="X52" s="7">
        <f t="shared" si="23"/>
        <v>23.31076403177774</v>
      </c>
      <c r="Y52" s="4"/>
      <c r="Z52" s="7">
        <f t="shared" si="7"/>
        <v>0</v>
      </c>
      <c r="AA52" s="7">
        <f t="shared" si="8"/>
        <v>45.682067450281799</v>
      </c>
      <c r="AB52" s="6"/>
      <c r="AC52" s="7">
        <f t="shared" si="9"/>
        <v>-1.739304365871021</v>
      </c>
      <c r="AD52" s="7">
        <f t="shared" si="10"/>
        <v>54.674545641202535</v>
      </c>
      <c r="AE52" s="7">
        <f t="shared" si="11"/>
        <v>-66.357640855703679</v>
      </c>
      <c r="AF52" s="4"/>
      <c r="AG52" s="7" t="e">
        <f t="shared" si="12"/>
        <v>#NUM!</v>
      </c>
      <c r="AH52" s="7" t="e">
        <f t="shared" si="13"/>
        <v>#NUM!</v>
      </c>
      <c r="AI52" s="7" t="e">
        <f t="shared" si="14"/>
        <v>#NUM!</v>
      </c>
      <c r="AJ52" s="4"/>
      <c r="AK52" s="7">
        <v>0</v>
      </c>
      <c r="AL52" s="7" t="e">
        <f t="shared" si="15"/>
        <v>#NUM!</v>
      </c>
      <c r="AM52" s="7">
        <f t="shared" si="16"/>
        <v>6820.374686672305</v>
      </c>
      <c r="AN52" s="4"/>
      <c r="AO52" s="7">
        <f t="shared" si="17"/>
        <v>6820.374686672305</v>
      </c>
      <c r="AP52" s="7">
        <f t="shared" si="18"/>
        <v>1616428.8007413363</v>
      </c>
      <c r="AQ52" s="7">
        <f t="shared" si="19"/>
        <v>0.61789474867658523</v>
      </c>
    </row>
    <row r="53" spans="1:43">
      <c r="A53" s="7" t="str">
        <f>'S rescaled computation'!A53</f>
        <v>Lazarina et al. 2064</v>
      </c>
      <c r="B53" s="8" t="str">
        <f>'S rescaled computation'!B53</f>
        <v>MS birds</v>
      </c>
      <c r="C53" s="7" t="str">
        <f>'S rescaled computation'!C53</f>
        <v>birds</v>
      </c>
      <c r="D53" s="8">
        <f>'S rescaled computation'!D53</f>
        <v>7</v>
      </c>
      <c r="E53" s="4"/>
      <c r="F53" s="8">
        <f t="shared" si="2"/>
        <v>1706.25</v>
      </c>
      <c r="G53" s="8">
        <f>'S rescaled computation'!G53</f>
        <v>1706.25</v>
      </c>
      <c r="H53" s="8">
        <f>'S rescaled computation'!H53</f>
        <v>1533.2021204664445</v>
      </c>
      <c r="I53" s="4"/>
      <c r="J53" s="8">
        <f>'S rescaled computation'!J53</f>
        <v>151.56889936846687</v>
      </c>
      <c r="K53" s="8">
        <f>'S rescaled computation'!K53</f>
        <v>237</v>
      </c>
      <c r="L53" s="10">
        <f>'S rescaled computation'!L53</f>
        <v>257.10139057012236</v>
      </c>
      <c r="M53" s="4"/>
      <c r="N53" s="7">
        <f t="shared" si="3"/>
        <v>1</v>
      </c>
      <c r="O53" s="4"/>
      <c r="P53" s="7">
        <f t="shared" si="4"/>
        <v>0.58952967555859115</v>
      </c>
      <c r="R53" s="4"/>
      <c r="S53" s="12">
        <f t="shared" si="5"/>
        <v>22.097079673225032</v>
      </c>
      <c r="T53" s="12">
        <f t="shared" si="20"/>
        <v>23.31076403177774</v>
      </c>
      <c r="U53" s="7">
        <f t="shared" si="21"/>
        <v>-1.2136843585527082</v>
      </c>
      <c r="V53" s="7">
        <f t="shared" si="6"/>
        <v>46.621528063555481</v>
      </c>
      <c r="W53" s="7">
        <f t="shared" si="22"/>
        <v>7.3656932244083437</v>
      </c>
      <c r="X53" s="7">
        <f t="shared" si="23"/>
        <v>23.31076403177774</v>
      </c>
      <c r="Y53" s="4"/>
      <c r="Z53" s="7">
        <f t="shared" si="7"/>
        <v>0</v>
      </c>
      <c r="AA53" s="7">
        <f t="shared" si="8"/>
        <v>45.682067450281799</v>
      </c>
      <c r="AB53" s="6"/>
      <c r="AC53" s="7">
        <f t="shared" si="9"/>
        <v>-1.739304365871021</v>
      </c>
      <c r="AD53" s="7">
        <f t="shared" si="10"/>
        <v>54.674545641202535</v>
      </c>
      <c r="AE53" s="7">
        <f t="shared" si="11"/>
        <v>-66.357640855703679</v>
      </c>
      <c r="AF53" s="4"/>
      <c r="AG53" s="7" t="e">
        <f t="shared" si="12"/>
        <v>#NUM!</v>
      </c>
      <c r="AH53" s="7" t="e">
        <f t="shared" si="13"/>
        <v>#NUM!</v>
      </c>
      <c r="AI53" s="7" t="e">
        <f t="shared" si="14"/>
        <v>#NUM!</v>
      </c>
      <c r="AJ53" s="4"/>
      <c r="AK53" s="7">
        <v>0</v>
      </c>
      <c r="AL53" s="7" t="e">
        <f t="shared" si="15"/>
        <v>#NUM!</v>
      </c>
      <c r="AM53" s="7">
        <f t="shared" si="16"/>
        <v>6820.374686672305</v>
      </c>
      <c r="AN53" s="4"/>
      <c r="AO53" s="7">
        <f t="shared" si="17"/>
        <v>6820.374686672305</v>
      </c>
      <c r="AP53" s="7">
        <f t="shared" si="18"/>
        <v>1616428.8007413363</v>
      </c>
      <c r="AQ53" s="7">
        <f t="shared" si="19"/>
        <v>0.61789474867658523</v>
      </c>
    </row>
    <row r="54" spans="1:43">
      <c r="A54" s="7" t="str">
        <f>'S rescaled computation'!A54</f>
        <v>Lazarina et al. 2065</v>
      </c>
      <c r="B54" s="8" t="str">
        <f>'S rescaled computation'!B54</f>
        <v>MS birds</v>
      </c>
      <c r="C54" s="7" t="str">
        <f>'S rescaled computation'!C54</f>
        <v>birds</v>
      </c>
      <c r="D54" s="8">
        <f>'S rescaled computation'!D54</f>
        <v>8</v>
      </c>
      <c r="E54" s="4"/>
      <c r="F54" s="8">
        <f t="shared" si="2"/>
        <v>1706.25</v>
      </c>
      <c r="G54" s="8">
        <f>'S rescaled computation'!G54</f>
        <v>1706.25</v>
      </c>
      <c r="H54" s="8">
        <f>'S rescaled computation'!H54</f>
        <v>1533.2021204664445</v>
      </c>
      <c r="I54" s="4"/>
      <c r="J54" s="8">
        <f>'S rescaled computation'!J54</f>
        <v>157.43982704709197</v>
      </c>
      <c r="K54" s="8">
        <f>'S rescaled computation'!K54</f>
        <v>237</v>
      </c>
      <c r="L54" s="10">
        <f>'S rescaled computation'!L54</f>
        <v>257.10139057012236</v>
      </c>
      <c r="M54" s="4"/>
      <c r="N54" s="7">
        <f t="shared" si="3"/>
        <v>1</v>
      </c>
      <c r="O54" s="4"/>
      <c r="P54" s="7">
        <f t="shared" si="4"/>
        <v>0.61236474333323965</v>
      </c>
      <c r="R54" s="4"/>
      <c r="S54" s="12">
        <f t="shared" si="5"/>
        <v>22.097079673225032</v>
      </c>
      <c r="T54" s="12">
        <f t="shared" si="20"/>
        <v>23.31076403177774</v>
      </c>
      <c r="U54" s="7">
        <f t="shared" si="21"/>
        <v>-1.2136843585527082</v>
      </c>
      <c r="V54" s="7">
        <f t="shared" si="6"/>
        <v>46.621528063555481</v>
      </c>
      <c r="W54" s="7">
        <f t="shared" si="22"/>
        <v>7.3656932244083437</v>
      </c>
      <c r="X54" s="7">
        <f t="shared" si="23"/>
        <v>23.31076403177774</v>
      </c>
      <c r="Y54" s="4"/>
      <c r="Z54" s="7">
        <f t="shared" si="7"/>
        <v>0</v>
      </c>
      <c r="AA54" s="7">
        <f t="shared" si="8"/>
        <v>45.682067450281799</v>
      </c>
      <c r="AB54" s="6"/>
      <c r="AC54" s="7">
        <f t="shared" si="9"/>
        <v>-1.739304365871021</v>
      </c>
      <c r="AD54" s="7">
        <f t="shared" si="10"/>
        <v>54.674545641202535</v>
      </c>
      <c r="AE54" s="7">
        <f t="shared" si="11"/>
        <v>-66.357640855703679</v>
      </c>
      <c r="AF54" s="4"/>
      <c r="AG54" s="7" t="e">
        <f t="shared" si="12"/>
        <v>#NUM!</v>
      </c>
      <c r="AH54" s="7" t="e">
        <f t="shared" si="13"/>
        <v>#NUM!</v>
      </c>
      <c r="AI54" s="7" t="e">
        <f t="shared" si="14"/>
        <v>#NUM!</v>
      </c>
      <c r="AJ54" s="4"/>
      <c r="AK54" s="7">
        <v>0</v>
      </c>
      <c r="AL54" s="7" t="e">
        <f t="shared" si="15"/>
        <v>#NUM!</v>
      </c>
      <c r="AM54" s="7">
        <f t="shared" si="16"/>
        <v>6820.374686672305</v>
      </c>
      <c r="AN54" s="4"/>
      <c r="AO54" s="7">
        <f t="shared" si="17"/>
        <v>6820.374686672305</v>
      </c>
      <c r="AP54" s="7">
        <f t="shared" si="18"/>
        <v>1616428.8007413363</v>
      </c>
      <c r="AQ54" s="7">
        <f t="shared" si="19"/>
        <v>0.61789474867658523</v>
      </c>
    </row>
    <row r="55" spans="1:43">
      <c r="A55" s="7" t="str">
        <f>'S rescaled computation'!A55</f>
        <v>Lazarina et al. 2066</v>
      </c>
      <c r="B55" s="8" t="str">
        <f>'S rescaled computation'!B55</f>
        <v>MS birds</v>
      </c>
      <c r="C55" s="7" t="str">
        <f>'S rescaled computation'!C55</f>
        <v>birds</v>
      </c>
      <c r="D55" s="8">
        <f>'S rescaled computation'!D55</f>
        <v>9</v>
      </c>
      <c r="E55" s="4"/>
      <c r="F55" s="8">
        <f t="shared" si="2"/>
        <v>1706.25</v>
      </c>
      <c r="G55" s="8">
        <f>'S rescaled computation'!G55</f>
        <v>1706.25</v>
      </c>
      <c r="H55" s="8">
        <f>'S rescaled computation'!H55</f>
        <v>1533.2021204664445</v>
      </c>
      <c r="I55" s="4"/>
      <c r="J55" s="8">
        <f>'S rescaled computation'!J55</f>
        <v>162.40844707871975</v>
      </c>
      <c r="K55" s="8">
        <f>'S rescaled computation'!K55</f>
        <v>237</v>
      </c>
      <c r="L55" s="10">
        <f>'S rescaled computation'!L55</f>
        <v>257.10139057012236</v>
      </c>
      <c r="M55" s="4"/>
      <c r="N55" s="7">
        <f t="shared" si="3"/>
        <v>1</v>
      </c>
      <c r="O55" s="4"/>
      <c r="P55" s="7">
        <f t="shared" si="4"/>
        <v>0.63169027098056141</v>
      </c>
      <c r="R55" s="4"/>
      <c r="S55" s="12">
        <f t="shared" si="5"/>
        <v>22.097079673225032</v>
      </c>
      <c r="T55" s="12">
        <f t="shared" si="20"/>
        <v>23.31076403177774</v>
      </c>
      <c r="U55" s="7">
        <f t="shared" si="21"/>
        <v>-1.2136843585527082</v>
      </c>
      <c r="V55" s="7">
        <f t="shared" si="6"/>
        <v>46.621528063555481</v>
      </c>
      <c r="W55" s="7">
        <f t="shared" si="22"/>
        <v>7.3656932244083437</v>
      </c>
      <c r="X55" s="7">
        <f t="shared" si="23"/>
        <v>23.31076403177774</v>
      </c>
      <c r="Y55" s="4"/>
      <c r="Z55" s="7">
        <f t="shared" si="7"/>
        <v>0</v>
      </c>
      <c r="AA55" s="7">
        <f t="shared" si="8"/>
        <v>45.682067450281799</v>
      </c>
      <c r="AB55" s="6"/>
      <c r="AC55" s="7">
        <f t="shared" si="9"/>
        <v>-1.739304365871021</v>
      </c>
      <c r="AD55" s="7">
        <f t="shared" si="10"/>
        <v>54.674545641202535</v>
      </c>
      <c r="AE55" s="7">
        <f t="shared" si="11"/>
        <v>-66.357640855703679</v>
      </c>
      <c r="AF55" s="4"/>
      <c r="AG55" s="7" t="e">
        <f t="shared" si="12"/>
        <v>#NUM!</v>
      </c>
      <c r="AH55" s="7" t="e">
        <f t="shared" si="13"/>
        <v>#NUM!</v>
      </c>
      <c r="AI55" s="7" t="e">
        <f t="shared" si="14"/>
        <v>#NUM!</v>
      </c>
      <c r="AJ55" s="4"/>
      <c r="AK55" s="7">
        <v>0</v>
      </c>
      <c r="AL55" s="7" t="e">
        <f t="shared" si="15"/>
        <v>#NUM!</v>
      </c>
      <c r="AM55" s="7">
        <f t="shared" si="16"/>
        <v>6820.374686672305</v>
      </c>
      <c r="AN55" s="4"/>
      <c r="AO55" s="7">
        <f t="shared" si="17"/>
        <v>6820.374686672305</v>
      </c>
      <c r="AP55" s="7">
        <f t="shared" si="18"/>
        <v>1616428.8007413363</v>
      </c>
      <c r="AQ55" s="7">
        <f t="shared" si="19"/>
        <v>0.61789474867658523</v>
      </c>
    </row>
    <row r="56" spans="1:43">
      <c r="A56" s="7" t="str">
        <f>'S rescaled computation'!A56</f>
        <v>Lazarina et al. 2067</v>
      </c>
      <c r="B56" s="8" t="str">
        <f>'S rescaled computation'!B56</f>
        <v>MS birds</v>
      </c>
      <c r="C56" s="7" t="str">
        <f>'S rescaled computation'!C56</f>
        <v>birds</v>
      </c>
      <c r="D56" s="8">
        <f>'S rescaled computation'!D56</f>
        <v>10</v>
      </c>
      <c r="E56" s="4"/>
      <c r="F56" s="8">
        <f t="shared" si="2"/>
        <v>1706.25</v>
      </c>
      <c r="G56" s="8">
        <f>'S rescaled computation'!G56</f>
        <v>1706.25</v>
      </c>
      <c r="H56" s="8">
        <f>'S rescaled computation'!H56</f>
        <v>1533.2021204664445</v>
      </c>
      <c r="I56" s="4"/>
      <c r="J56" s="8">
        <f>'S rescaled computation'!J56</f>
        <v>169.17895469390558</v>
      </c>
      <c r="K56" s="8">
        <f>'S rescaled computation'!K56</f>
        <v>237</v>
      </c>
      <c r="L56" s="10">
        <f>'S rescaled computation'!L56</f>
        <v>257.10139057012236</v>
      </c>
      <c r="M56" s="4"/>
      <c r="N56" s="7">
        <f t="shared" si="3"/>
        <v>1</v>
      </c>
      <c r="O56" s="4"/>
      <c r="P56" s="7">
        <f t="shared" si="4"/>
        <v>0.6580242694088555</v>
      </c>
      <c r="R56" s="4"/>
      <c r="S56" s="12">
        <f t="shared" si="5"/>
        <v>22.097079673225032</v>
      </c>
      <c r="T56" s="12">
        <f t="shared" si="20"/>
        <v>23.31076403177774</v>
      </c>
      <c r="U56" s="7">
        <f t="shared" si="21"/>
        <v>-1.2136843585527082</v>
      </c>
      <c r="V56" s="7">
        <f t="shared" si="6"/>
        <v>46.621528063555481</v>
      </c>
      <c r="W56" s="7">
        <f t="shared" si="22"/>
        <v>7.3656932244083437</v>
      </c>
      <c r="X56" s="7">
        <f t="shared" si="23"/>
        <v>23.31076403177774</v>
      </c>
      <c r="Y56" s="4"/>
      <c r="Z56" s="7">
        <f t="shared" si="7"/>
        <v>0</v>
      </c>
      <c r="AA56" s="7">
        <f t="shared" si="8"/>
        <v>45.682067450281799</v>
      </c>
      <c r="AB56" s="6"/>
      <c r="AC56" s="7">
        <f t="shared" si="9"/>
        <v>-1.739304365871021</v>
      </c>
      <c r="AD56" s="7">
        <f t="shared" si="10"/>
        <v>54.674545641202535</v>
      </c>
      <c r="AE56" s="7">
        <f t="shared" si="11"/>
        <v>-66.357640855703679</v>
      </c>
      <c r="AF56" s="4"/>
      <c r="AG56" s="7" t="e">
        <f t="shared" si="12"/>
        <v>#NUM!</v>
      </c>
      <c r="AH56" s="7" t="e">
        <f t="shared" si="13"/>
        <v>#NUM!</v>
      </c>
      <c r="AI56" s="7" t="e">
        <f t="shared" si="14"/>
        <v>#NUM!</v>
      </c>
      <c r="AJ56" s="4"/>
      <c r="AK56" s="7">
        <v>0</v>
      </c>
      <c r="AL56" s="7" t="e">
        <f t="shared" si="15"/>
        <v>#NUM!</v>
      </c>
      <c r="AM56" s="7">
        <f t="shared" si="16"/>
        <v>6820.374686672305</v>
      </c>
      <c r="AN56" s="4"/>
      <c r="AO56" s="7">
        <f t="shared" si="17"/>
        <v>6820.374686672305</v>
      </c>
      <c r="AP56" s="7">
        <f t="shared" si="18"/>
        <v>1616428.8007413363</v>
      </c>
      <c r="AQ56" s="7">
        <f t="shared" si="19"/>
        <v>0.61789474867658523</v>
      </c>
    </row>
    <row r="57" spans="1:43">
      <c r="A57" s="7" t="str">
        <f>'S rescaled computation'!A57</f>
        <v>Lazarina et al. 2068</v>
      </c>
      <c r="B57" s="8" t="str">
        <f>'S rescaled computation'!B57</f>
        <v>MS birds</v>
      </c>
      <c r="C57" s="7" t="str">
        <f>'S rescaled computation'!C57</f>
        <v>birds</v>
      </c>
      <c r="D57" s="8">
        <f>'S rescaled computation'!D57</f>
        <v>11</v>
      </c>
      <c r="E57" s="4"/>
      <c r="F57" s="8">
        <f t="shared" si="2"/>
        <v>1706.25</v>
      </c>
      <c r="G57" s="8">
        <f>'S rescaled computation'!G57</f>
        <v>1706.25</v>
      </c>
      <c r="H57" s="8">
        <f>'S rescaled computation'!H57</f>
        <v>1533.2021204664445</v>
      </c>
      <c r="I57" s="4"/>
      <c r="J57" s="8">
        <f>'S rescaled computation'!J57</f>
        <v>175.69797608837263</v>
      </c>
      <c r="K57" s="8">
        <f>'S rescaled computation'!K57</f>
        <v>237</v>
      </c>
      <c r="L57" s="10">
        <f>'S rescaled computation'!L57</f>
        <v>257.10139057012236</v>
      </c>
      <c r="M57" s="4"/>
      <c r="N57" s="7">
        <f t="shared" si="3"/>
        <v>1</v>
      </c>
      <c r="O57" s="4"/>
      <c r="P57" s="7">
        <f t="shared" si="4"/>
        <v>0.68338010813073524</v>
      </c>
      <c r="R57" s="4"/>
      <c r="S57" s="12">
        <f t="shared" si="5"/>
        <v>22.097079673225032</v>
      </c>
      <c r="T57" s="12">
        <f t="shared" si="20"/>
        <v>23.31076403177774</v>
      </c>
      <c r="U57" s="7">
        <f t="shared" si="21"/>
        <v>-1.2136843585527082</v>
      </c>
      <c r="V57" s="7">
        <f t="shared" si="6"/>
        <v>46.621528063555481</v>
      </c>
      <c r="W57" s="7">
        <f t="shared" si="22"/>
        <v>7.3656932244083437</v>
      </c>
      <c r="X57" s="7">
        <f t="shared" si="23"/>
        <v>23.31076403177774</v>
      </c>
      <c r="Y57" s="4"/>
      <c r="Z57" s="7">
        <f t="shared" si="7"/>
        <v>0</v>
      </c>
      <c r="AA57" s="7">
        <f t="shared" si="8"/>
        <v>45.682067450281799</v>
      </c>
      <c r="AB57" s="6"/>
      <c r="AC57" s="7">
        <f t="shared" si="9"/>
        <v>-1.739304365871021</v>
      </c>
      <c r="AD57" s="7">
        <f t="shared" si="10"/>
        <v>54.674545641202535</v>
      </c>
      <c r="AE57" s="7">
        <f t="shared" si="11"/>
        <v>-66.357640855703679</v>
      </c>
      <c r="AF57" s="4"/>
      <c r="AG57" s="7" t="e">
        <f t="shared" si="12"/>
        <v>#NUM!</v>
      </c>
      <c r="AH57" s="7" t="e">
        <f t="shared" si="13"/>
        <v>#NUM!</v>
      </c>
      <c r="AI57" s="7" t="e">
        <f t="shared" si="14"/>
        <v>#NUM!</v>
      </c>
      <c r="AJ57" s="4"/>
      <c r="AK57" s="7">
        <v>0</v>
      </c>
      <c r="AL57" s="7" t="e">
        <f t="shared" si="15"/>
        <v>#NUM!</v>
      </c>
      <c r="AM57" s="7">
        <f t="shared" si="16"/>
        <v>6820.374686672305</v>
      </c>
      <c r="AN57" s="4"/>
      <c r="AO57" s="7">
        <f t="shared" si="17"/>
        <v>6820.374686672305</v>
      </c>
      <c r="AP57" s="7">
        <f t="shared" si="18"/>
        <v>1616428.8007413363</v>
      </c>
      <c r="AQ57" s="7">
        <f t="shared" si="19"/>
        <v>0.61789474867658523</v>
      </c>
    </row>
    <row r="58" spans="1:43">
      <c r="A58" s="7" t="str">
        <f>'S rescaled computation'!A58</f>
        <v>Lazarina et al. 2069</v>
      </c>
      <c r="B58" s="8" t="str">
        <f>'S rescaled computation'!B58</f>
        <v>MS birds</v>
      </c>
      <c r="C58" s="7" t="str">
        <f>'S rescaled computation'!C58</f>
        <v>birds</v>
      </c>
      <c r="D58" s="8">
        <f>'S rescaled computation'!D58</f>
        <v>12</v>
      </c>
      <c r="E58" s="4"/>
      <c r="F58" s="8">
        <f t="shared" si="2"/>
        <v>1706.25</v>
      </c>
      <c r="G58" s="8">
        <f>'S rescaled computation'!G58</f>
        <v>1706.25</v>
      </c>
      <c r="H58" s="8">
        <f>'S rescaled computation'!H58</f>
        <v>1533.2021204664445</v>
      </c>
      <c r="I58" s="4"/>
      <c r="J58" s="8">
        <f>'S rescaled computation'!J58</f>
        <v>185.01830646278296</v>
      </c>
      <c r="K58" s="8">
        <f>'S rescaled computation'!K58</f>
        <v>237</v>
      </c>
      <c r="L58" s="10">
        <f>'S rescaled computation'!L58</f>
        <v>257.10139057012236</v>
      </c>
      <c r="M58" s="4"/>
      <c r="N58" s="7">
        <f t="shared" si="3"/>
        <v>1</v>
      </c>
      <c r="O58" s="4"/>
      <c r="P58" s="7">
        <f t="shared" si="4"/>
        <v>0.71963168325346216</v>
      </c>
      <c r="R58" s="4"/>
      <c r="S58" s="12">
        <f t="shared" si="5"/>
        <v>22.097079673225032</v>
      </c>
      <c r="T58" s="12">
        <f t="shared" si="20"/>
        <v>23.31076403177774</v>
      </c>
      <c r="U58" s="7">
        <f t="shared" si="21"/>
        <v>-1.2136843585527082</v>
      </c>
      <c r="V58" s="7">
        <f t="shared" si="6"/>
        <v>46.621528063555481</v>
      </c>
      <c r="W58" s="7">
        <f t="shared" si="22"/>
        <v>7.3656932244083437</v>
      </c>
      <c r="X58" s="7">
        <f t="shared" si="23"/>
        <v>23.31076403177774</v>
      </c>
      <c r="Y58" s="4"/>
      <c r="Z58" s="7">
        <f t="shared" si="7"/>
        <v>0</v>
      </c>
      <c r="AA58" s="7">
        <f t="shared" si="8"/>
        <v>45.682067450281799</v>
      </c>
      <c r="AB58" s="6"/>
      <c r="AC58" s="7">
        <f t="shared" si="9"/>
        <v>-1.739304365871021</v>
      </c>
      <c r="AD58" s="7">
        <f t="shared" si="10"/>
        <v>54.674545641202535</v>
      </c>
      <c r="AE58" s="7">
        <f t="shared" si="11"/>
        <v>-66.357640855703679</v>
      </c>
      <c r="AF58" s="4"/>
      <c r="AG58" s="7" t="e">
        <f t="shared" si="12"/>
        <v>#NUM!</v>
      </c>
      <c r="AH58" s="7" t="e">
        <f t="shared" si="13"/>
        <v>#NUM!</v>
      </c>
      <c r="AI58" s="7" t="e">
        <f t="shared" si="14"/>
        <v>#NUM!</v>
      </c>
      <c r="AJ58" s="4"/>
      <c r="AK58" s="7">
        <v>0</v>
      </c>
      <c r="AL58" s="7" t="e">
        <f t="shared" si="15"/>
        <v>#NUM!</v>
      </c>
      <c r="AM58" s="7">
        <f t="shared" si="16"/>
        <v>6820.374686672305</v>
      </c>
      <c r="AN58" s="4"/>
      <c r="AO58" s="7">
        <f t="shared" si="17"/>
        <v>6820.374686672305</v>
      </c>
      <c r="AP58" s="7">
        <f t="shared" si="18"/>
        <v>1616428.8007413363</v>
      </c>
      <c r="AQ58" s="7">
        <f t="shared" si="19"/>
        <v>0.61789474867658523</v>
      </c>
    </row>
    <row r="59" spans="1:43">
      <c r="A59" s="7" t="str">
        <f>'S rescaled computation'!A59</f>
        <v>Lazarina et al. 2070</v>
      </c>
      <c r="B59" s="8" t="str">
        <f>'S rescaled computation'!B59</f>
        <v>MS birds</v>
      </c>
      <c r="C59" s="7" t="str">
        <f>'S rescaled computation'!C59</f>
        <v>birds</v>
      </c>
      <c r="D59" s="8">
        <f>'S rescaled computation'!D59</f>
        <v>13</v>
      </c>
      <c r="E59" s="4"/>
      <c r="F59" s="8">
        <f t="shared" si="2"/>
        <v>1706.25</v>
      </c>
      <c r="G59" s="8">
        <f>'S rescaled computation'!G59</f>
        <v>1706.25</v>
      </c>
      <c r="H59" s="8">
        <f>'S rescaled computation'!H59</f>
        <v>1533.2021204664445</v>
      </c>
      <c r="I59" s="4"/>
      <c r="J59" s="8">
        <f>'S rescaled computation'!J59</f>
        <v>193.73606363702996</v>
      </c>
      <c r="K59" s="8">
        <f>'S rescaled computation'!K59</f>
        <v>237</v>
      </c>
      <c r="L59" s="10">
        <f>'S rescaled computation'!L59</f>
        <v>257.10139057012236</v>
      </c>
      <c r="M59" s="4"/>
      <c r="N59" s="7">
        <f t="shared" si="3"/>
        <v>1</v>
      </c>
      <c r="O59" s="4"/>
      <c r="P59" s="7">
        <f t="shared" si="4"/>
        <v>0.75353954020793201</v>
      </c>
      <c r="R59" s="4"/>
      <c r="S59" s="12">
        <f t="shared" si="5"/>
        <v>22.097079673225032</v>
      </c>
      <c r="T59" s="12">
        <f t="shared" si="20"/>
        <v>23.31076403177774</v>
      </c>
      <c r="U59" s="7">
        <f t="shared" si="21"/>
        <v>-1.2136843585527082</v>
      </c>
      <c r="V59" s="7">
        <f t="shared" si="6"/>
        <v>46.621528063555481</v>
      </c>
      <c r="W59" s="7">
        <f t="shared" si="22"/>
        <v>7.3656932244083437</v>
      </c>
      <c r="X59" s="7">
        <f t="shared" si="23"/>
        <v>23.31076403177774</v>
      </c>
      <c r="Y59" s="4"/>
      <c r="Z59" s="7">
        <f t="shared" si="7"/>
        <v>0</v>
      </c>
      <c r="AA59" s="7">
        <f t="shared" si="8"/>
        <v>45.682067450281799</v>
      </c>
      <c r="AB59" s="6"/>
      <c r="AC59" s="7">
        <f t="shared" si="9"/>
        <v>-1.739304365871021</v>
      </c>
      <c r="AD59" s="7">
        <f t="shared" si="10"/>
        <v>54.674545641202535</v>
      </c>
      <c r="AE59" s="7">
        <f t="shared" si="11"/>
        <v>-66.357640855703679</v>
      </c>
      <c r="AF59" s="4"/>
      <c r="AG59" s="7" t="e">
        <f t="shared" si="12"/>
        <v>#NUM!</v>
      </c>
      <c r="AH59" s="7" t="e">
        <f t="shared" si="13"/>
        <v>#NUM!</v>
      </c>
      <c r="AI59" s="7" t="e">
        <f t="shared" si="14"/>
        <v>#NUM!</v>
      </c>
      <c r="AJ59" s="4"/>
      <c r="AK59" s="7">
        <v>0</v>
      </c>
      <c r="AL59" s="7" t="e">
        <f t="shared" si="15"/>
        <v>#NUM!</v>
      </c>
      <c r="AM59" s="7">
        <f t="shared" si="16"/>
        <v>6820.374686672305</v>
      </c>
      <c r="AN59" s="4"/>
      <c r="AO59" s="7">
        <f t="shared" si="17"/>
        <v>6820.374686672305</v>
      </c>
      <c r="AP59" s="7">
        <f t="shared" si="18"/>
        <v>1616428.8007413363</v>
      </c>
      <c r="AQ59" s="7">
        <f t="shared" si="19"/>
        <v>0.61789474867658523</v>
      </c>
    </row>
    <row r="60" spans="1:43">
      <c r="A60" s="7" t="str">
        <f>'S rescaled computation'!A60</f>
        <v>Lazarina et al. 2071</v>
      </c>
      <c r="B60" s="8" t="str">
        <f>'S rescaled computation'!B60</f>
        <v>MS birds</v>
      </c>
      <c r="C60" s="7" t="str">
        <f>'S rescaled computation'!C60</f>
        <v>birds</v>
      </c>
      <c r="D60" s="8">
        <f>'S rescaled computation'!D60</f>
        <v>14</v>
      </c>
      <c r="E60" s="4"/>
      <c r="F60" s="8">
        <f t="shared" si="2"/>
        <v>1706.25</v>
      </c>
      <c r="G60" s="8">
        <f>'S rescaled computation'!G60</f>
        <v>1706.25</v>
      </c>
      <c r="H60" s="8">
        <f>'S rescaled computation'!H60</f>
        <v>1533.2021204664445</v>
      </c>
      <c r="I60" s="4"/>
      <c r="J60" s="8">
        <f>'S rescaled computation'!J60</f>
        <v>206.34496157043279</v>
      </c>
      <c r="K60" s="8">
        <f>'S rescaled computation'!K60</f>
        <v>237</v>
      </c>
      <c r="L60" s="10">
        <f>'S rescaled computation'!L60</f>
        <v>257.10139057012236</v>
      </c>
      <c r="M60" s="4"/>
      <c r="N60" s="7">
        <f t="shared" si="3"/>
        <v>1</v>
      </c>
      <c r="O60" s="4"/>
      <c r="P60" s="7">
        <f t="shared" si="4"/>
        <v>0.80258205182345688</v>
      </c>
      <c r="R60" s="4"/>
      <c r="S60" s="12">
        <f t="shared" si="5"/>
        <v>22.097079673225032</v>
      </c>
      <c r="T60" s="12">
        <f t="shared" si="20"/>
        <v>23.31076403177774</v>
      </c>
      <c r="U60" s="7">
        <f t="shared" si="21"/>
        <v>-1.2136843585527082</v>
      </c>
      <c r="V60" s="7">
        <f t="shared" si="6"/>
        <v>46.621528063555481</v>
      </c>
      <c r="W60" s="7">
        <f t="shared" si="22"/>
        <v>7.3656932244083437</v>
      </c>
      <c r="X60" s="7">
        <f t="shared" si="23"/>
        <v>23.31076403177774</v>
      </c>
      <c r="Y60" s="4"/>
      <c r="Z60" s="7">
        <f t="shared" si="7"/>
        <v>0</v>
      </c>
      <c r="AA60" s="7">
        <f t="shared" si="8"/>
        <v>45.682067450281799</v>
      </c>
      <c r="AB60" s="6"/>
      <c r="AC60" s="7">
        <f t="shared" si="9"/>
        <v>-1.739304365871021</v>
      </c>
      <c r="AD60" s="7">
        <f t="shared" si="10"/>
        <v>54.674545641202535</v>
      </c>
      <c r="AE60" s="7">
        <f t="shared" si="11"/>
        <v>-66.357640855703679</v>
      </c>
      <c r="AF60" s="4"/>
      <c r="AG60" s="7" t="e">
        <f t="shared" si="12"/>
        <v>#NUM!</v>
      </c>
      <c r="AH60" s="7" t="e">
        <f t="shared" si="13"/>
        <v>#NUM!</v>
      </c>
      <c r="AI60" s="7" t="e">
        <f t="shared" si="14"/>
        <v>#NUM!</v>
      </c>
      <c r="AJ60" s="4"/>
      <c r="AK60" s="7">
        <v>0</v>
      </c>
      <c r="AL60" s="7" t="e">
        <f t="shared" si="15"/>
        <v>#NUM!</v>
      </c>
      <c r="AM60" s="7">
        <f t="shared" si="16"/>
        <v>6820.374686672305</v>
      </c>
      <c r="AN60" s="4"/>
      <c r="AO60" s="7">
        <f t="shared" si="17"/>
        <v>6820.374686672305</v>
      </c>
      <c r="AP60" s="7">
        <f t="shared" si="18"/>
        <v>1616428.8007413363</v>
      </c>
      <c r="AQ60" s="7">
        <f t="shared" si="19"/>
        <v>0.61789474867658523</v>
      </c>
    </row>
    <row r="61" spans="1:43">
      <c r="A61" s="7" t="str">
        <f>'S rescaled computation'!A61</f>
        <v>Lazarina et al. 2072</v>
      </c>
      <c r="B61" s="8" t="str">
        <f>'S rescaled computation'!B61</f>
        <v>MS birds</v>
      </c>
      <c r="C61" s="7" t="str">
        <f>'S rescaled computation'!C61</f>
        <v>birds</v>
      </c>
      <c r="D61" s="8">
        <f>'S rescaled computation'!D61</f>
        <v>15</v>
      </c>
      <c r="E61" s="4"/>
      <c r="F61" s="8">
        <f t="shared" si="2"/>
        <v>1706.25</v>
      </c>
      <c r="G61" s="8">
        <f>'S rescaled computation'!G61</f>
        <v>1706.25</v>
      </c>
      <c r="H61" s="8">
        <f>'S rescaled computation'!H61</f>
        <v>1533.2021204664445</v>
      </c>
      <c r="I61" s="4"/>
      <c r="J61" s="8">
        <f>'S rescaled computation'!J61</f>
        <v>222.4146450753226</v>
      </c>
      <c r="K61" s="8">
        <f>'S rescaled computation'!K61</f>
        <v>237</v>
      </c>
      <c r="L61" s="10">
        <f>'S rescaled computation'!L61</f>
        <v>257.10139057012236</v>
      </c>
      <c r="M61" s="4"/>
      <c r="N61" s="7">
        <f t="shared" si="3"/>
        <v>1</v>
      </c>
      <c r="O61" s="4"/>
      <c r="P61" s="7">
        <f t="shared" si="4"/>
        <v>0.86508534466545706</v>
      </c>
      <c r="R61" s="4"/>
      <c r="S61" s="12">
        <f t="shared" si="5"/>
        <v>22.097079673225032</v>
      </c>
      <c r="T61" s="12">
        <f t="shared" si="20"/>
        <v>23.31076403177774</v>
      </c>
      <c r="U61" s="7">
        <f t="shared" si="21"/>
        <v>-1.2136843585527082</v>
      </c>
      <c r="V61" s="7">
        <f t="shared" si="6"/>
        <v>46.621528063555481</v>
      </c>
      <c r="W61" s="7">
        <f t="shared" si="22"/>
        <v>7.3656932244083437</v>
      </c>
      <c r="X61" s="7">
        <f t="shared" si="23"/>
        <v>23.31076403177774</v>
      </c>
      <c r="Y61" s="4"/>
      <c r="Z61" s="7">
        <f t="shared" si="7"/>
        <v>0</v>
      </c>
      <c r="AA61" s="7">
        <f t="shared" si="8"/>
        <v>45.682067450281799</v>
      </c>
      <c r="AB61" s="6"/>
      <c r="AC61" s="7">
        <f t="shared" si="9"/>
        <v>-1.739304365871021</v>
      </c>
      <c r="AD61" s="7">
        <f t="shared" si="10"/>
        <v>54.674545641202535</v>
      </c>
      <c r="AE61" s="7">
        <f t="shared" si="11"/>
        <v>-66.357640855703679</v>
      </c>
      <c r="AF61" s="4"/>
      <c r="AG61" s="7" t="e">
        <f t="shared" si="12"/>
        <v>#NUM!</v>
      </c>
      <c r="AH61" s="7" t="e">
        <f t="shared" si="13"/>
        <v>#NUM!</v>
      </c>
      <c r="AI61" s="7" t="e">
        <f t="shared" si="14"/>
        <v>#NUM!</v>
      </c>
      <c r="AJ61" s="4"/>
      <c r="AK61" s="7">
        <v>0</v>
      </c>
      <c r="AL61" s="7" t="e">
        <f t="shared" si="15"/>
        <v>#NUM!</v>
      </c>
      <c r="AM61" s="7">
        <f t="shared" si="16"/>
        <v>6820.374686672305</v>
      </c>
      <c r="AN61" s="4"/>
      <c r="AO61" s="7">
        <f t="shared" si="17"/>
        <v>6820.374686672305</v>
      </c>
      <c r="AP61" s="7">
        <f t="shared" si="18"/>
        <v>1616428.8007413363</v>
      </c>
      <c r="AQ61" s="7">
        <f t="shared" si="19"/>
        <v>0.61789474867658523</v>
      </c>
    </row>
    <row r="62" spans="1:43">
      <c r="A62" s="7" t="str">
        <f>'S rescaled computation'!A62</f>
        <v>Lazarina et al. 2073</v>
      </c>
      <c r="B62" s="8" t="str">
        <f>'S rescaled computation'!B62</f>
        <v>MS birds</v>
      </c>
      <c r="C62" s="7" t="str">
        <f>'S rescaled computation'!C62</f>
        <v>birds</v>
      </c>
      <c r="D62" s="8">
        <f>'S rescaled computation'!D62</f>
        <v>16</v>
      </c>
      <c r="E62" s="4"/>
      <c r="F62" s="8">
        <f t="shared" si="2"/>
        <v>1706.25</v>
      </c>
      <c r="G62" s="8">
        <f>'S rescaled computation'!G62</f>
        <v>1706.25</v>
      </c>
      <c r="H62" s="8">
        <f>'S rescaled computation'!H62</f>
        <v>1533.2021204664445</v>
      </c>
      <c r="I62" s="4"/>
      <c r="J62" s="8">
        <f>'S rescaled computation'!J62</f>
        <v>236.61800972412664</v>
      </c>
      <c r="K62" s="8">
        <f>'S rescaled computation'!K62</f>
        <v>237</v>
      </c>
      <c r="L62" s="10">
        <f>'S rescaled computation'!L62</f>
        <v>257.10139057012236</v>
      </c>
      <c r="M62" s="4"/>
      <c r="N62" s="7">
        <f t="shared" si="3"/>
        <v>1</v>
      </c>
      <c r="O62" s="4"/>
      <c r="P62" s="7">
        <f t="shared" si="4"/>
        <v>0.92032956025413237</v>
      </c>
      <c r="R62" s="4"/>
      <c r="S62" s="12">
        <f t="shared" si="5"/>
        <v>22.097079673225032</v>
      </c>
      <c r="T62" s="12">
        <f t="shared" si="20"/>
        <v>23.31076403177774</v>
      </c>
      <c r="U62" s="7">
        <f t="shared" si="21"/>
        <v>-1.2136843585527082</v>
      </c>
      <c r="V62" s="7">
        <f t="shared" si="6"/>
        <v>46.621528063555481</v>
      </c>
      <c r="W62" s="7">
        <f t="shared" si="22"/>
        <v>7.3656932244083437</v>
      </c>
      <c r="X62" s="7">
        <f t="shared" si="23"/>
        <v>23.31076403177774</v>
      </c>
      <c r="Y62" s="4"/>
      <c r="Z62" s="7">
        <f t="shared" si="7"/>
        <v>0</v>
      </c>
      <c r="AA62" s="7">
        <f t="shared" si="8"/>
        <v>45.682067450281799</v>
      </c>
      <c r="AB62" s="6"/>
      <c r="AC62" s="7">
        <f t="shared" si="9"/>
        <v>-1.739304365871021</v>
      </c>
      <c r="AD62" s="7">
        <f t="shared" si="10"/>
        <v>54.674545641202535</v>
      </c>
      <c r="AE62" s="7">
        <f t="shared" si="11"/>
        <v>-66.357640855703679</v>
      </c>
      <c r="AF62" s="4"/>
      <c r="AG62" s="7" t="e">
        <f t="shared" si="12"/>
        <v>#NUM!</v>
      </c>
      <c r="AH62" s="7" t="e">
        <f t="shared" si="13"/>
        <v>#NUM!</v>
      </c>
      <c r="AI62" s="7" t="e">
        <f t="shared" si="14"/>
        <v>#NUM!</v>
      </c>
      <c r="AJ62" s="4"/>
      <c r="AK62" s="7">
        <v>0</v>
      </c>
      <c r="AL62" s="7" t="e">
        <f t="shared" si="15"/>
        <v>#NUM!</v>
      </c>
      <c r="AM62" s="7">
        <f t="shared" si="16"/>
        <v>6820.374686672305</v>
      </c>
      <c r="AN62" s="4"/>
      <c r="AO62" s="7">
        <f t="shared" si="17"/>
        <v>6820.374686672305</v>
      </c>
      <c r="AP62" s="7">
        <f t="shared" si="18"/>
        <v>1616428.8007413363</v>
      </c>
      <c r="AQ62" s="7">
        <f t="shared" si="19"/>
        <v>0.61789474867658523</v>
      </c>
    </row>
    <row r="63" spans="1:43" s="3" customFormat="1">
      <c r="A63" s="3" t="str">
        <f>'S rescaled computation'!A63</f>
        <v>Lazarina et al. 2074</v>
      </c>
      <c r="B63" s="2" t="str">
        <f>'S rescaled computation'!B63</f>
        <v>NY II birds</v>
      </c>
      <c r="C63" s="3" t="str">
        <f>'S rescaled computation'!C63</f>
        <v>birds</v>
      </c>
      <c r="D63" s="2">
        <f>'S rescaled computation'!D63</f>
        <v>1</v>
      </c>
      <c r="E63" s="4"/>
      <c r="F63" s="2">
        <f t="shared" si="2"/>
        <v>2547.5</v>
      </c>
      <c r="G63" s="2">
        <f>'S rescaled computation'!G63</f>
        <v>2547.5</v>
      </c>
      <c r="H63" s="2">
        <f>'S rescaled computation'!H63</f>
        <v>1679.7257121561279</v>
      </c>
      <c r="I63" s="4"/>
      <c r="J63" s="2">
        <f>'S rescaled computation'!J63</f>
        <v>67.041147742590638</v>
      </c>
      <c r="K63" s="2">
        <f>'S rescaled computation'!K63</f>
        <v>179.32674960075394</v>
      </c>
      <c r="L63" s="11">
        <f>'S rescaled computation'!L63</f>
        <v>180.60644580005203</v>
      </c>
      <c r="M63" s="4"/>
      <c r="N63" s="3">
        <f t="shared" si="3"/>
        <v>1</v>
      </c>
      <c r="O63" s="4"/>
      <c r="P63" s="3">
        <f t="shared" si="4"/>
        <v>0.3712001941326688</v>
      </c>
      <c r="R63" s="4"/>
      <c r="S63" s="22">
        <f t="shared" si="5"/>
        <v>23.128867121353743</v>
      </c>
      <c r="T63" s="22">
        <f t="shared" si="20"/>
        <v>28.483429085769789</v>
      </c>
      <c r="U63" s="3">
        <f t="shared" si="21"/>
        <v>-5.354561964416046</v>
      </c>
      <c r="V63" s="3">
        <f t="shared" si="6"/>
        <v>56.966858171539577</v>
      </c>
      <c r="W63" s="3">
        <f t="shared" si="22"/>
        <v>7.7096223737845806</v>
      </c>
      <c r="X63" s="3">
        <f t="shared" si="23"/>
        <v>28.483429085769789</v>
      </c>
      <c r="Y63" s="4"/>
      <c r="Z63" s="3">
        <f t="shared" si="7"/>
        <v>0</v>
      </c>
      <c r="AA63" s="3">
        <f t="shared" si="8"/>
        <v>25.324459881374693</v>
      </c>
      <c r="AB63" s="26"/>
      <c r="AC63" s="3">
        <f t="shared" si="9"/>
        <v>-1.9662796226777064</v>
      </c>
      <c r="AD63" s="3">
        <f t="shared" si="10"/>
        <v>18.039482647696712</v>
      </c>
      <c r="AE63" s="3">
        <f t="shared" si="11"/>
        <v>-96.593527643100089</v>
      </c>
      <c r="AF63" s="4"/>
      <c r="AG63" s="3" t="e">
        <f t="shared" si="12"/>
        <v>#NUM!</v>
      </c>
      <c r="AH63" s="3" t="e">
        <f t="shared" si="13"/>
        <v>#NUM!</v>
      </c>
      <c r="AI63" s="3" t="e">
        <f t="shared" si="14"/>
        <v>#NUM!</v>
      </c>
      <c r="AJ63" s="4"/>
      <c r="AK63" s="3">
        <v>0</v>
      </c>
      <c r="AL63" s="3" t="e">
        <f t="shared" si="15"/>
        <v>#NUM!</v>
      </c>
      <c r="AM63" s="3">
        <f t="shared" si="16"/>
        <v>10099.97201177138</v>
      </c>
      <c r="AN63" s="4"/>
      <c r="AO63" s="3">
        <f t="shared" si="17"/>
        <v>10099.97201177138</v>
      </c>
      <c r="AP63" s="3">
        <f t="shared" si="18"/>
        <v>1811195.1519295494</v>
      </c>
      <c r="AQ63" s="3">
        <f t="shared" si="19"/>
        <v>0.42326531796892897</v>
      </c>
    </row>
    <row r="64" spans="1:43" s="3" customFormat="1">
      <c r="A64" s="3" t="str">
        <f>'S rescaled computation'!A64</f>
        <v>Lazarina et al. 2075</v>
      </c>
      <c r="B64" s="2" t="str">
        <f>'S rescaled computation'!B64</f>
        <v>NY II birds</v>
      </c>
      <c r="C64" s="3" t="str">
        <f>'S rescaled computation'!C64</f>
        <v>birds</v>
      </c>
      <c r="D64" s="2">
        <f>'S rescaled computation'!D64</f>
        <v>2</v>
      </c>
      <c r="E64" s="4"/>
      <c r="F64" s="2">
        <f t="shared" si="2"/>
        <v>2547.5</v>
      </c>
      <c r="G64" s="2">
        <f>'S rescaled computation'!G64</f>
        <v>2547.5</v>
      </c>
      <c r="H64" s="2">
        <f>'S rescaled computation'!H64</f>
        <v>1679.7257121561279</v>
      </c>
      <c r="I64" s="4"/>
      <c r="J64" s="2">
        <f>'S rescaled computation'!J64</f>
        <v>98.123089058693694</v>
      </c>
      <c r="K64" s="2">
        <f>'S rescaled computation'!K64</f>
        <v>179.32674960075394</v>
      </c>
      <c r="L64" s="11">
        <f>'S rescaled computation'!L64</f>
        <v>180.60644580005203</v>
      </c>
      <c r="M64" s="4"/>
      <c r="N64" s="3">
        <f t="shared" si="3"/>
        <v>1</v>
      </c>
      <c r="O64" s="4"/>
      <c r="P64" s="3">
        <f t="shared" si="4"/>
        <v>0.54329782430536833</v>
      </c>
      <c r="R64" s="4"/>
      <c r="S64" s="22">
        <f t="shared" si="5"/>
        <v>23.128867121353743</v>
      </c>
      <c r="T64" s="22">
        <f t="shared" si="20"/>
        <v>28.483429085769789</v>
      </c>
      <c r="U64" s="3">
        <f t="shared" si="21"/>
        <v>-5.354561964416046</v>
      </c>
      <c r="V64" s="3">
        <f t="shared" si="6"/>
        <v>56.966858171539577</v>
      </c>
      <c r="W64" s="3">
        <f t="shared" si="22"/>
        <v>7.7096223737845806</v>
      </c>
      <c r="X64" s="3">
        <f t="shared" si="23"/>
        <v>28.483429085769789</v>
      </c>
      <c r="Y64" s="4"/>
      <c r="Z64" s="3">
        <f t="shared" si="7"/>
        <v>0</v>
      </c>
      <c r="AA64" s="3">
        <f t="shared" si="8"/>
        <v>25.324459881374693</v>
      </c>
      <c r="AB64" s="26"/>
      <c r="AC64" s="3">
        <f t="shared" si="9"/>
        <v>-1.9662796226777064</v>
      </c>
      <c r="AD64" s="3">
        <f t="shared" si="10"/>
        <v>18.039482647696712</v>
      </c>
      <c r="AE64" s="3">
        <f t="shared" si="11"/>
        <v>-96.593527643100089</v>
      </c>
      <c r="AF64" s="4"/>
      <c r="AG64" s="3" t="e">
        <f t="shared" si="12"/>
        <v>#NUM!</v>
      </c>
      <c r="AH64" s="3" t="e">
        <f t="shared" si="13"/>
        <v>#NUM!</v>
      </c>
      <c r="AI64" s="3" t="e">
        <f t="shared" si="14"/>
        <v>#NUM!</v>
      </c>
      <c r="AJ64" s="4"/>
      <c r="AK64" s="3">
        <v>0</v>
      </c>
      <c r="AL64" s="3" t="e">
        <f t="shared" si="15"/>
        <v>#NUM!</v>
      </c>
      <c r="AM64" s="3">
        <f t="shared" si="16"/>
        <v>10099.97201177138</v>
      </c>
      <c r="AN64" s="4"/>
      <c r="AO64" s="3">
        <f t="shared" si="17"/>
        <v>10099.97201177138</v>
      </c>
      <c r="AP64" s="3">
        <f t="shared" si="18"/>
        <v>1811195.1519295494</v>
      </c>
      <c r="AQ64" s="3">
        <f t="shared" si="19"/>
        <v>0.42326531796892897</v>
      </c>
    </row>
    <row r="65" spans="1:43" s="3" customFormat="1">
      <c r="A65" s="3" t="str">
        <f>'S rescaled computation'!A65</f>
        <v>Lazarina et al. 2076</v>
      </c>
      <c r="B65" s="2" t="str">
        <f>'S rescaled computation'!B65</f>
        <v>NY II birds</v>
      </c>
      <c r="C65" s="3" t="str">
        <f>'S rescaled computation'!C65</f>
        <v>birds</v>
      </c>
      <c r="D65" s="2">
        <f>'S rescaled computation'!D65</f>
        <v>3</v>
      </c>
      <c r="E65" s="4"/>
      <c r="F65" s="2">
        <f t="shared" si="2"/>
        <v>2547.5</v>
      </c>
      <c r="G65" s="2">
        <f>'S rescaled computation'!G65</f>
        <v>2547.5</v>
      </c>
      <c r="H65" s="2">
        <f>'S rescaled computation'!H65</f>
        <v>1679.7257121561279</v>
      </c>
      <c r="I65" s="4"/>
      <c r="J65" s="2">
        <f>'S rescaled computation'!J65</f>
        <v>114.970123116069</v>
      </c>
      <c r="K65" s="2">
        <f>'S rescaled computation'!K65</f>
        <v>179.32674960075394</v>
      </c>
      <c r="L65" s="11">
        <f>'S rescaled computation'!L65</f>
        <v>180.60644580005203</v>
      </c>
      <c r="M65" s="4"/>
      <c r="N65" s="3">
        <f t="shared" si="3"/>
        <v>1</v>
      </c>
      <c r="O65" s="4"/>
      <c r="P65" s="3">
        <f t="shared" si="4"/>
        <v>0.63657818305860203</v>
      </c>
      <c r="R65" s="4"/>
      <c r="S65" s="22">
        <f t="shared" si="5"/>
        <v>23.128867121353743</v>
      </c>
      <c r="T65" s="22">
        <f t="shared" si="20"/>
        <v>28.483429085769789</v>
      </c>
      <c r="U65" s="3">
        <f t="shared" si="21"/>
        <v>-5.354561964416046</v>
      </c>
      <c r="V65" s="3">
        <f t="shared" si="6"/>
        <v>56.966858171539577</v>
      </c>
      <c r="W65" s="3">
        <f t="shared" si="22"/>
        <v>7.7096223737845806</v>
      </c>
      <c r="X65" s="3">
        <f t="shared" si="23"/>
        <v>28.483429085769789</v>
      </c>
      <c r="Y65" s="4"/>
      <c r="Z65" s="3">
        <f t="shared" si="7"/>
        <v>0</v>
      </c>
      <c r="AA65" s="3">
        <f t="shared" si="8"/>
        <v>25.324459881374693</v>
      </c>
      <c r="AB65" s="26"/>
      <c r="AC65" s="3">
        <f t="shared" si="9"/>
        <v>-1.9662796226777064</v>
      </c>
      <c r="AD65" s="3">
        <f t="shared" si="10"/>
        <v>18.039482647696712</v>
      </c>
      <c r="AE65" s="3">
        <f t="shared" si="11"/>
        <v>-96.593527643100089</v>
      </c>
      <c r="AF65" s="4"/>
      <c r="AG65" s="3" t="e">
        <f t="shared" si="12"/>
        <v>#NUM!</v>
      </c>
      <c r="AH65" s="3" t="e">
        <f t="shared" si="13"/>
        <v>#NUM!</v>
      </c>
      <c r="AI65" s="3" t="e">
        <f t="shared" si="14"/>
        <v>#NUM!</v>
      </c>
      <c r="AJ65" s="4"/>
      <c r="AK65" s="3">
        <v>0</v>
      </c>
      <c r="AL65" s="3" t="e">
        <f t="shared" si="15"/>
        <v>#NUM!</v>
      </c>
      <c r="AM65" s="3">
        <f t="shared" si="16"/>
        <v>10099.97201177138</v>
      </c>
      <c r="AN65" s="4"/>
      <c r="AO65" s="3">
        <f t="shared" si="17"/>
        <v>10099.97201177138</v>
      </c>
      <c r="AP65" s="3">
        <f t="shared" si="18"/>
        <v>1811195.1519295494</v>
      </c>
      <c r="AQ65" s="3">
        <f t="shared" si="19"/>
        <v>0.42326531796892897</v>
      </c>
    </row>
    <row r="66" spans="1:43" s="3" customFormat="1">
      <c r="A66" s="3" t="str">
        <f>'S rescaled computation'!A66</f>
        <v>Lazarina et al. 2077</v>
      </c>
      <c r="B66" s="2" t="str">
        <f>'S rescaled computation'!B66</f>
        <v>NY II birds</v>
      </c>
      <c r="C66" s="3" t="str">
        <f>'S rescaled computation'!C66</f>
        <v>birds</v>
      </c>
      <c r="D66" s="2">
        <f>'S rescaled computation'!D66</f>
        <v>4</v>
      </c>
      <c r="E66" s="4"/>
      <c r="F66" s="2">
        <f t="shared" si="2"/>
        <v>2547.5</v>
      </c>
      <c r="G66" s="2">
        <f>'S rescaled computation'!G66</f>
        <v>2547.5</v>
      </c>
      <c r="H66" s="2">
        <f>'S rescaled computation'!H66</f>
        <v>1679.7257121561279</v>
      </c>
      <c r="I66" s="4"/>
      <c r="J66" s="2">
        <f>'S rescaled computation'!J66</f>
        <v>126.38024897777011</v>
      </c>
      <c r="K66" s="2">
        <f>'S rescaled computation'!K66</f>
        <v>179.32674960075394</v>
      </c>
      <c r="L66" s="11">
        <f>'S rescaled computation'!L66</f>
        <v>180.60644580005203</v>
      </c>
      <c r="M66" s="4"/>
      <c r="N66" s="3">
        <f t="shared" si="3"/>
        <v>1</v>
      </c>
      <c r="O66" s="4"/>
      <c r="P66" s="3">
        <f t="shared" si="4"/>
        <v>0.6997549196980748</v>
      </c>
      <c r="R66" s="4"/>
      <c r="S66" s="22">
        <f t="shared" si="5"/>
        <v>23.128867121353743</v>
      </c>
      <c r="T66" s="22">
        <f t="shared" si="20"/>
        <v>28.483429085769789</v>
      </c>
      <c r="U66" s="3">
        <f t="shared" si="21"/>
        <v>-5.354561964416046</v>
      </c>
      <c r="V66" s="3">
        <f t="shared" si="6"/>
        <v>56.966858171539577</v>
      </c>
      <c r="W66" s="3">
        <f t="shared" ref="W66:W97" si="24">(1/3)*(H66/3.14)^0.5</f>
        <v>7.7096223737845806</v>
      </c>
      <c r="X66" s="3">
        <f t="shared" ref="X66:X97" si="25">(F66/3.14)^0.5</f>
        <v>28.483429085769789</v>
      </c>
      <c r="Y66" s="4"/>
      <c r="Z66" s="3">
        <f t="shared" si="7"/>
        <v>0</v>
      </c>
      <c r="AA66" s="3">
        <f t="shared" si="8"/>
        <v>25.324459881374693</v>
      </c>
      <c r="AB66" s="26"/>
      <c r="AC66" s="3">
        <f t="shared" si="9"/>
        <v>-1.9662796226777064</v>
      </c>
      <c r="AD66" s="3">
        <f t="shared" si="10"/>
        <v>18.039482647696712</v>
      </c>
      <c r="AE66" s="3">
        <f t="shared" si="11"/>
        <v>-96.593527643100089</v>
      </c>
      <c r="AF66" s="4"/>
      <c r="AG66" s="3" t="e">
        <f t="shared" si="12"/>
        <v>#NUM!</v>
      </c>
      <c r="AH66" s="3" t="e">
        <f t="shared" si="13"/>
        <v>#NUM!</v>
      </c>
      <c r="AI66" s="3" t="e">
        <f t="shared" si="14"/>
        <v>#NUM!</v>
      </c>
      <c r="AJ66" s="4"/>
      <c r="AK66" s="3">
        <v>0</v>
      </c>
      <c r="AL66" s="3" t="e">
        <f t="shared" si="15"/>
        <v>#NUM!</v>
      </c>
      <c r="AM66" s="3">
        <f t="shared" si="16"/>
        <v>10099.97201177138</v>
      </c>
      <c r="AN66" s="4"/>
      <c r="AO66" s="3">
        <f t="shared" si="17"/>
        <v>10099.97201177138</v>
      </c>
      <c r="AP66" s="3">
        <f t="shared" si="18"/>
        <v>1811195.1519295494</v>
      </c>
      <c r="AQ66" s="3">
        <f t="shared" si="19"/>
        <v>0.42326531796892897</v>
      </c>
    </row>
    <row r="67" spans="1:43" s="3" customFormat="1">
      <c r="A67" s="3" t="str">
        <f>'S rescaled computation'!A67</f>
        <v>Lazarina et al. 2078</v>
      </c>
      <c r="B67" s="2" t="str">
        <f>'S rescaled computation'!B67</f>
        <v>NY II birds</v>
      </c>
      <c r="C67" s="3" t="str">
        <f>'S rescaled computation'!C67</f>
        <v>birds</v>
      </c>
      <c r="D67" s="2">
        <f>'S rescaled computation'!D67</f>
        <v>5</v>
      </c>
      <c r="E67" s="4"/>
      <c r="F67" s="2">
        <f t="shared" ref="F67:F130" si="26">G67</f>
        <v>2547.5</v>
      </c>
      <c r="G67" s="2">
        <f>'S rescaled computation'!G67</f>
        <v>2547.5</v>
      </c>
      <c r="H67" s="2">
        <f>'S rescaled computation'!H67</f>
        <v>1679.7257121561279</v>
      </c>
      <c r="I67" s="4"/>
      <c r="J67" s="2">
        <f>'S rescaled computation'!J67</f>
        <v>135.12803708826453</v>
      </c>
      <c r="K67" s="2">
        <f>'S rescaled computation'!K67</f>
        <v>179.32674960075394</v>
      </c>
      <c r="L67" s="11">
        <f>'S rescaled computation'!L67</f>
        <v>180.60644580005203</v>
      </c>
      <c r="M67" s="4"/>
      <c r="N67" s="3">
        <f t="shared" ref="N67:N130" si="27">F67/G67</f>
        <v>1</v>
      </c>
      <c r="O67" s="4"/>
      <c r="P67" s="3">
        <f t="shared" ref="P67:P130" si="28">J67/L67</f>
        <v>0.74819055593322359</v>
      </c>
      <c r="R67" s="4"/>
      <c r="S67" s="22">
        <f t="shared" ref="S67:S130" si="29">(H67/3.14)^0.5</f>
        <v>23.128867121353743</v>
      </c>
      <c r="T67" s="22">
        <f t="shared" si="20"/>
        <v>28.483429085769789</v>
      </c>
      <c r="U67" s="3">
        <f t="shared" si="21"/>
        <v>-5.354561964416046</v>
      </c>
      <c r="V67" s="3">
        <f t="shared" ref="V67:V130" si="30">T67+X67</f>
        <v>56.966858171539577</v>
      </c>
      <c r="W67" s="3">
        <f t="shared" si="24"/>
        <v>7.7096223737845806</v>
      </c>
      <c r="X67" s="3">
        <f t="shared" si="25"/>
        <v>28.483429085769789</v>
      </c>
      <c r="Y67" s="4"/>
      <c r="Z67" s="3">
        <f t="shared" ref="Z67:Z130" si="31">MAX(0,SIGN(W67-T67)*((W67-T67)/2)^2)</f>
        <v>0</v>
      </c>
      <c r="AA67" s="3">
        <f t="shared" ref="AA67:AA130" si="32">MAX(0,SIGN(2*S67-T67-W67)*((2*S67-T67-W67)/2)^2)</f>
        <v>25.324459881374693</v>
      </c>
      <c r="AB67" s="26"/>
      <c r="AC67" s="3">
        <f t="shared" ref="AC67:AC130" si="33">(U67^2-V67^2-(U67+X67-W67)^2)/(2*(U67+X67-W67)*V67)</f>
        <v>-1.9662796226777064</v>
      </c>
      <c r="AD67" s="3">
        <f t="shared" ref="AD67:AD130" si="34">(U67^2-V67^2+(U67+X67-W67)^2)/(2*(U67+X67-W67)*U67)</f>
        <v>18.039482647696712</v>
      </c>
      <c r="AE67" s="3">
        <f t="shared" ref="AE67:AE130" si="35">(U67^2-V67^2+(U67+X67-W67)^2)/(2*(U67+X67-W67))</f>
        <v>-96.593527643100089</v>
      </c>
      <c r="AF67" s="4"/>
      <c r="AG67" s="3" t="e">
        <f t="shared" ref="AG67:AG130" si="36">V67^2*ACOS(AC67)</f>
        <v>#NUM!</v>
      </c>
      <c r="AH67" s="3" t="e">
        <f t="shared" ref="AH67:AH130" si="37">U67^2*ACOS(AD67)</f>
        <v>#NUM!</v>
      </c>
      <c r="AI67" s="3" t="e">
        <f t="shared" ref="AI67:AI130" si="38">(S67-W67)*(U67^2-AE67^2)^0.5</f>
        <v>#NUM!</v>
      </c>
      <c r="AJ67" s="4"/>
      <c r="AK67" s="3">
        <v>0</v>
      </c>
      <c r="AL67" s="3" t="e">
        <f t="shared" ref="AL67:AL130" si="39">AG67-AH67+AI67</f>
        <v>#NUM!</v>
      </c>
      <c r="AM67" s="3">
        <f t="shared" ref="AM67:AM130" si="40">3.14*(V67^2-U67^2)</f>
        <v>10099.97201177138</v>
      </c>
      <c r="AN67" s="4"/>
      <c r="AO67" s="3">
        <f t="shared" ref="AO67:AO130" si="41">IF(X67^2&lt;=Z67,AK67,IF(X67^2&lt;=AA67,AL67,AM67))</f>
        <v>10099.97201177138</v>
      </c>
      <c r="AP67" s="3">
        <f t="shared" ref="AP67:AP130" si="42">AO67*K67</f>
        <v>1811195.1519295494</v>
      </c>
      <c r="AQ67" s="3">
        <f t="shared" ref="AQ67:AQ130" si="43">AP67/(H67*G67)</f>
        <v>0.42326531796892897</v>
      </c>
    </row>
    <row r="68" spans="1:43" s="3" customFormat="1">
      <c r="A68" s="3" t="str">
        <f>'S rescaled computation'!A68</f>
        <v>Lazarina et al. 2079</v>
      </c>
      <c r="B68" s="2" t="str">
        <f>'S rescaled computation'!B68</f>
        <v>NY II birds</v>
      </c>
      <c r="C68" s="3" t="str">
        <f>'S rescaled computation'!C68</f>
        <v>birds</v>
      </c>
      <c r="D68" s="2">
        <f>'S rescaled computation'!D68</f>
        <v>6</v>
      </c>
      <c r="E68" s="4"/>
      <c r="F68" s="2">
        <f t="shared" si="26"/>
        <v>2547.5</v>
      </c>
      <c r="G68" s="2">
        <f>'S rescaled computation'!G68</f>
        <v>2547.5</v>
      </c>
      <c r="H68" s="2">
        <f>'S rescaled computation'!H68</f>
        <v>1679.7257121561279</v>
      </c>
      <c r="I68" s="4"/>
      <c r="J68" s="2">
        <f>'S rescaled computation'!J68</f>
        <v>142.5821259751666</v>
      </c>
      <c r="K68" s="2">
        <f>'S rescaled computation'!K68</f>
        <v>179.32674960075394</v>
      </c>
      <c r="L68" s="11">
        <f>'S rescaled computation'!L68</f>
        <v>180.60644580005203</v>
      </c>
      <c r="M68" s="4"/>
      <c r="N68" s="3">
        <f t="shared" si="27"/>
        <v>1</v>
      </c>
      <c r="O68" s="4"/>
      <c r="P68" s="3">
        <f t="shared" si="28"/>
        <v>0.78946310771775086</v>
      </c>
      <c r="R68" s="4"/>
      <c r="S68" s="22">
        <f t="shared" si="29"/>
        <v>23.128867121353743</v>
      </c>
      <c r="T68" s="22">
        <f t="shared" ref="T68:T131" si="44">(G68/3.14)^0.5</f>
        <v>28.483429085769789</v>
      </c>
      <c r="U68" s="3">
        <f t="shared" ref="U68:U131" si="45">S68-X68</f>
        <v>-5.354561964416046</v>
      </c>
      <c r="V68" s="3">
        <f t="shared" si="30"/>
        <v>56.966858171539577</v>
      </c>
      <c r="W68" s="3">
        <f t="shared" si="24"/>
        <v>7.7096223737845806</v>
      </c>
      <c r="X68" s="3">
        <f t="shared" si="25"/>
        <v>28.483429085769789</v>
      </c>
      <c r="Y68" s="4"/>
      <c r="Z68" s="3">
        <f t="shared" si="31"/>
        <v>0</v>
      </c>
      <c r="AA68" s="3">
        <f t="shared" si="32"/>
        <v>25.324459881374693</v>
      </c>
      <c r="AB68" s="26"/>
      <c r="AC68" s="3">
        <f t="shared" si="33"/>
        <v>-1.9662796226777064</v>
      </c>
      <c r="AD68" s="3">
        <f t="shared" si="34"/>
        <v>18.039482647696712</v>
      </c>
      <c r="AE68" s="3">
        <f t="shared" si="35"/>
        <v>-96.593527643100089</v>
      </c>
      <c r="AF68" s="4"/>
      <c r="AG68" s="3" t="e">
        <f t="shared" si="36"/>
        <v>#NUM!</v>
      </c>
      <c r="AH68" s="3" t="e">
        <f t="shared" si="37"/>
        <v>#NUM!</v>
      </c>
      <c r="AI68" s="3" t="e">
        <f t="shared" si="38"/>
        <v>#NUM!</v>
      </c>
      <c r="AJ68" s="4"/>
      <c r="AK68" s="3">
        <v>0</v>
      </c>
      <c r="AL68" s="3" t="e">
        <f t="shared" si="39"/>
        <v>#NUM!</v>
      </c>
      <c r="AM68" s="3">
        <f t="shared" si="40"/>
        <v>10099.97201177138</v>
      </c>
      <c r="AN68" s="4"/>
      <c r="AO68" s="3">
        <f t="shared" si="41"/>
        <v>10099.97201177138</v>
      </c>
      <c r="AP68" s="3">
        <f t="shared" si="42"/>
        <v>1811195.1519295494</v>
      </c>
      <c r="AQ68" s="3">
        <f t="shared" si="43"/>
        <v>0.42326531796892897</v>
      </c>
    </row>
    <row r="69" spans="1:43" s="3" customFormat="1">
      <c r="A69" s="3" t="str">
        <f>'S rescaled computation'!A69</f>
        <v>Lazarina et al. 2080</v>
      </c>
      <c r="B69" s="2" t="str">
        <f>'S rescaled computation'!B69</f>
        <v>NY II birds</v>
      </c>
      <c r="C69" s="3" t="str">
        <f>'S rescaled computation'!C69</f>
        <v>birds</v>
      </c>
      <c r="D69" s="2">
        <f>'S rescaled computation'!D69</f>
        <v>7</v>
      </c>
      <c r="E69" s="4"/>
      <c r="F69" s="2">
        <f t="shared" si="26"/>
        <v>2547.5</v>
      </c>
      <c r="G69" s="2">
        <f>'S rescaled computation'!G69</f>
        <v>2547.5</v>
      </c>
      <c r="H69" s="2">
        <f>'S rescaled computation'!H69</f>
        <v>1679.7257121561279</v>
      </c>
      <c r="I69" s="4"/>
      <c r="J69" s="2">
        <f>'S rescaled computation'!J69</f>
        <v>148.11449598293726</v>
      </c>
      <c r="K69" s="2">
        <f>'S rescaled computation'!K69</f>
        <v>179.32674960075394</v>
      </c>
      <c r="L69" s="11">
        <f>'S rescaled computation'!L69</f>
        <v>180.60644580005203</v>
      </c>
      <c r="M69" s="4"/>
      <c r="N69" s="3">
        <f t="shared" si="27"/>
        <v>1</v>
      </c>
      <c r="O69" s="4"/>
      <c r="P69" s="3">
        <f t="shared" si="28"/>
        <v>0.82009529242889623</v>
      </c>
      <c r="R69" s="4"/>
      <c r="S69" s="22">
        <f t="shared" si="29"/>
        <v>23.128867121353743</v>
      </c>
      <c r="T69" s="22">
        <f t="shared" si="44"/>
        <v>28.483429085769789</v>
      </c>
      <c r="U69" s="3">
        <f t="shared" si="45"/>
        <v>-5.354561964416046</v>
      </c>
      <c r="V69" s="3">
        <f t="shared" si="30"/>
        <v>56.966858171539577</v>
      </c>
      <c r="W69" s="3">
        <f t="shared" si="24"/>
        <v>7.7096223737845806</v>
      </c>
      <c r="X69" s="3">
        <f t="shared" si="25"/>
        <v>28.483429085769789</v>
      </c>
      <c r="Y69" s="4"/>
      <c r="Z69" s="3">
        <f t="shared" si="31"/>
        <v>0</v>
      </c>
      <c r="AA69" s="3">
        <f t="shared" si="32"/>
        <v>25.324459881374693</v>
      </c>
      <c r="AB69" s="26"/>
      <c r="AC69" s="3">
        <f t="shared" si="33"/>
        <v>-1.9662796226777064</v>
      </c>
      <c r="AD69" s="3">
        <f t="shared" si="34"/>
        <v>18.039482647696712</v>
      </c>
      <c r="AE69" s="3">
        <f t="shared" si="35"/>
        <v>-96.593527643100089</v>
      </c>
      <c r="AF69" s="4"/>
      <c r="AG69" s="3" t="e">
        <f t="shared" si="36"/>
        <v>#NUM!</v>
      </c>
      <c r="AH69" s="3" t="e">
        <f t="shared" si="37"/>
        <v>#NUM!</v>
      </c>
      <c r="AI69" s="3" t="e">
        <f t="shared" si="38"/>
        <v>#NUM!</v>
      </c>
      <c r="AJ69" s="4"/>
      <c r="AK69" s="3">
        <v>0</v>
      </c>
      <c r="AL69" s="3" t="e">
        <f t="shared" si="39"/>
        <v>#NUM!</v>
      </c>
      <c r="AM69" s="3">
        <f t="shared" si="40"/>
        <v>10099.97201177138</v>
      </c>
      <c r="AN69" s="4"/>
      <c r="AO69" s="3">
        <f t="shared" si="41"/>
        <v>10099.97201177138</v>
      </c>
      <c r="AP69" s="3">
        <f t="shared" si="42"/>
        <v>1811195.1519295494</v>
      </c>
      <c r="AQ69" s="3">
        <f t="shared" si="43"/>
        <v>0.42326531796892897</v>
      </c>
    </row>
    <row r="70" spans="1:43" s="3" customFormat="1">
      <c r="A70" s="3" t="str">
        <f>'S rescaled computation'!A70</f>
        <v>Lazarina et al. 2081</v>
      </c>
      <c r="B70" s="2" t="str">
        <f>'S rescaled computation'!B70</f>
        <v>NY II birds</v>
      </c>
      <c r="C70" s="3" t="str">
        <f>'S rescaled computation'!C70</f>
        <v>birds</v>
      </c>
      <c r="D70" s="2">
        <f>'S rescaled computation'!D70</f>
        <v>8</v>
      </c>
      <c r="E70" s="4"/>
      <c r="F70" s="2">
        <f t="shared" si="26"/>
        <v>2547.5</v>
      </c>
      <c r="G70" s="2">
        <f>'S rescaled computation'!G70</f>
        <v>2547.5</v>
      </c>
      <c r="H70" s="2">
        <f>'S rescaled computation'!H70</f>
        <v>1679.7257121561279</v>
      </c>
      <c r="I70" s="4"/>
      <c r="J70" s="2">
        <f>'S rescaled computation'!J70</f>
        <v>155.14789414041195</v>
      </c>
      <c r="K70" s="2">
        <f>'S rescaled computation'!K70</f>
        <v>179.32674960075394</v>
      </c>
      <c r="L70" s="11">
        <f>'S rescaled computation'!L70</f>
        <v>180.60644580005203</v>
      </c>
      <c r="M70" s="4"/>
      <c r="N70" s="3">
        <f t="shared" si="27"/>
        <v>1</v>
      </c>
      <c r="O70" s="4"/>
      <c r="P70" s="3">
        <f t="shared" si="28"/>
        <v>0.85903852131709058</v>
      </c>
      <c r="R70" s="4"/>
      <c r="S70" s="22">
        <f t="shared" si="29"/>
        <v>23.128867121353743</v>
      </c>
      <c r="T70" s="22">
        <f t="shared" si="44"/>
        <v>28.483429085769789</v>
      </c>
      <c r="U70" s="3">
        <f t="shared" si="45"/>
        <v>-5.354561964416046</v>
      </c>
      <c r="V70" s="3">
        <f t="shared" si="30"/>
        <v>56.966858171539577</v>
      </c>
      <c r="W70" s="3">
        <f t="shared" si="24"/>
        <v>7.7096223737845806</v>
      </c>
      <c r="X70" s="3">
        <f t="shared" si="25"/>
        <v>28.483429085769789</v>
      </c>
      <c r="Y70" s="4"/>
      <c r="Z70" s="3">
        <f t="shared" si="31"/>
        <v>0</v>
      </c>
      <c r="AA70" s="3">
        <f t="shared" si="32"/>
        <v>25.324459881374693</v>
      </c>
      <c r="AB70" s="26"/>
      <c r="AC70" s="3">
        <f t="shared" si="33"/>
        <v>-1.9662796226777064</v>
      </c>
      <c r="AD70" s="3">
        <f t="shared" si="34"/>
        <v>18.039482647696712</v>
      </c>
      <c r="AE70" s="3">
        <f t="shared" si="35"/>
        <v>-96.593527643100089</v>
      </c>
      <c r="AF70" s="4"/>
      <c r="AG70" s="3" t="e">
        <f t="shared" si="36"/>
        <v>#NUM!</v>
      </c>
      <c r="AH70" s="3" t="e">
        <f t="shared" si="37"/>
        <v>#NUM!</v>
      </c>
      <c r="AI70" s="3" t="e">
        <f t="shared" si="38"/>
        <v>#NUM!</v>
      </c>
      <c r="AJ70" s="4"/>
      <c r="AK70" s="3">
        <v>0</v>
      </c>
      <c r="AL70" s="3" t="e">
        <f t="shared" si="39"/>
        <v>#NUM!</v>
      </c>
      <c r="AM70" s="3">
        <f t="shared" si="40"/>
        <v>10099.97201177138</v>
      </c>
      <c r="AN70" s="4"/>
      <c r="AO70" s="3">
        <f t="shared" si="41"/>
        <v>10099.97201177138</v>
      </c>
      <c r="AP70" s="3">
        <f t="shared" si="42"/>
        <v>1811195.1519295494</v>
      </c>
      <c r="AQ70" s="3">
        <f t="shared" si="43"/>
        <v>0.42326531796892897</v>
      </c>
    </row>
    <row r="71" spans="1:43" s="3" customFormat="1">
      <c r="A71" s="3" t="str">
        <f>'S rescaled computation'!A71</f>
        <v>Lazarina et al. 2082</v>
      </c>
      <c r="B71" s="2" t="str">
        <f>'S rescaled computation'!B71</f>
        <v>NY II birds</v>
      </c>
      <c r="C71" s="3" t="str">
        <f>'S rescaled computation'!C71</f>
        <v>birds</v>
      </c>
      <c r="D71" s="2">
        <f>'S rescaled computation'!D71</f>
        <v>9</v>
      </c>
      <c r="E71" s="4"/>
      <c r="F71" s="2">
        <f t="shared" si="26"/>
        <v>2547.5</v>
      </c>
      <c r="G71" s="2">
        <f>'S rescaled computation'!G71</f>
        <v>2547.5</v>
      </c>
      <c r="H71" s="2">
        <f>'S rescaled computation'!H71</f>
        <v>1679.7257121561279</v>
      </c>
      <c r="I71" s="4"/>
      <c r="J71" s="2">
        <f>'S rescaled computation'!J71</f>
        <v>159.09626674478281</v>
      </c>
      <c r="K71" s="2">
        <f>'S rescaled computation'!K71</f>
        <v>179.32674960075394</v>
      </c>
      <c r="L71" s="11">
        <f>'S rescaled computation'!L71</f>
        <v>180.60644580005203</v>
      </c>
      <c r="M71" s="4"/>
      <c r="N71" s="3">
        <f t="shared" si="27"/>
        <v>1</v>
      </c>
      <c r="O71" s="4"/>
      <c r="P71" s="3">
        <f t="shared" si="28"/>
        <v>0.88090026931218746</v>
      </c>
      <c r="R71" s="4"/>
      <c r="S71" s="22">
        <f t="shared" si="29"/>
        <v>23.128867121353743</v>
      </c>
      <c r="T71" s="22">
        <f t="shared" si="44"/>
        <v>28.483429085769789</v>
      </c>
      <c r="U71" s="3">
        <f t="shared" si="45"/>
        <v>-5.354561964416046</v>
      </c>
      <c r="V71" s="3">
        <f t="shared" si="30"/>
        <v>56.966858171539577</v>
      </c>
      <c r="W71" s="3">
        <f t="shared" si="24"/>
        <v>7.7096223737845806</v>
      </c>
      <c r="X71" s="3">
        <f t="shared" si="25"/>
        <v>28.483429085769789</v>
      </c>
      <c r="Y71" s="4"/>
      <c r="Z71" s="3">
        <f t="shared" si="31"/>
        <v>0</v>
      </c>
      <c r="AA71" s="3">
        <f t="shared" si="32"/>
        <v>25.324459881374693</v>
      </c>
      <c r="AB71" s="26"/>
      <c r="AC71" s="3">
        <f t="shared" si="33"/>
        <v>-1.9662796226777064</v>
      </c>
      <c r="AD71" s="3">
        <f t="shared" si="34"/>
        <v>18.039482647696712</v>
      </c>
      <c r="AE71" s="3">
        <f t="shared" si="35"/>
        <v>-96.593527643100089</v>
      </c>
      <c r="AF71" s="4"/>
      <c r="AG71" s="3" t="e">
        <f t="shared" si="36"/>
        <v>#NUM!</v>
      </c>
      <c r="AH71" s="3" t="e">
        <f t="shared" si="37"/>
        <v>#NUM!</v>
      </c>
      <c r="AI71" s="3" t="e">
        <f t="shared" si="38"/>
        <v>#NUM!</v>
      </c>
      <c r="AJ71" s="4"/>
      <c r="AK71" s="3">
        <v>0</v>
      </c>
      <c r="AL71" s="3" t="e">
        <f t="shared" si="39"/>
        <v>#NUM!</v>
      </c>
      <c r="AM71" s="3">
        <f t="shared" si="40"/>
        <v>10099.97201177138</v>
      </c>
      <c r="AN71" s="4"/>
      <c r="AO71" s="3">
        <f t="shared" si="41"/>
        <v>10099.97201177138</v>
      </c>
      <c r="AP71" s="3">
        <f t="shared" si="42"/>
        <v>1811195.1519295494</v>
      </c>
      <c r="AQ71" s="3">
        <f t="shared" si="43"/>
        <v>0.42326531796892897</v>
      </c>
    </row>
    <row r="72" spans="1:43" s="3" customFormat="1">
      <c r="A72" s="3" t="str">
        <f>'S rescaled computation'!A72</f>
        <v>Lazarina et al. 2083</v>
      </c>
      <c r="B72" s="2" t="str">
        <f>'S rescaled computation'!B72</f>
        <v>NY II birds</v>
      </c>
      <c r="C72" s="3" t="str">
        <f>'S rescaled computation'!C72</f>
        <v>birds</v>
      </c>
      <c r="D72" s="2">
        <f>'S rescaled computation'!D72</f>
        <v>10</v>
      </c>
      <c r="E72" s="4"/>
      <c r="F72" s="2">
        <f t="shared" si="26"/>
        <v>2547.5</v>
      </c>
      <c r="G72" s="2">
        <f>'S rescaled computation'!G72</f>
        <v>2547.5</v>
      </c>
      <c r="H72" s="2">
        <f>'S rescaled computation'!H72</f>
        <v>1679.7257121561279</v>
      </c>
      <c r="I72" s="4"/>
      <c r="J72" s="2">
        <f>'S rescaled computation'!J72</f>
        <v>163.88281525173397</v>
      </c>
      <c r="K72" s="2">
        <f>'S rescaled computation'!K72</f>
        <v>179.32674960075394</v>
      </c>
      <c r="L72" s="11">
        <f>'S rescaled computation'!L72</f>
        <v>180.60644580005203</v>
      </c>
      <c r="M72" s="4"/>
      <c r="N72" s="3">
        <f t="shared" si="27"/>
        <v>1</v>
      </c>
      <c r="O72" s="4"/>
      <c r="P72" s="3">
        <f t="shared" si="28"/>
        <v>0.90740291425239239</v>
      </c>
      <c r="R72" s="4"/>
      <c r="S72" s="22">
        <f t="shared" si="29"/>
        <v>23.128867121353743</v>
      </c>
      <c r="T72" s="22">
        <f t="shared" si="44"/>
        <v>28.483429085769789</v>
      </c>
      <c r="U72" s="3">
        <f t="shared" si="45"/>
        <v>-5.354561964416046</v>
      </c>
      <c r="V72" s="3">
        <f t="shared" si="30"/>
        <v>56.966858171539577</v>
      </c>
      <c r="W72" s="3">
        <f t="shared" si="24"/>
        <v>7.7096223737845806</v>
      </c>
      <c r="X72" s="3">
        <f t="shared" si="25"/>
        <v>28.483429085769789</v>
      </c>
      <c r="Y72" s="4"/>
      <c r="Z72" s="3">
        <f t="shared" si="31"/>
        <v>0</v>
      </c>
      <c r="AA72" s="3">
        <f t="shared" si="32"/>
        <v>25.324459881374693</v>
      </c>
      <c r="AB72" s="26"/>
      <c r="AC72" s="3">
        <f t="shared" si="33"/>
        <v>-1.9662796226777064</v>
      </c>
      <c r="AD72" s="3">
        <f t="shared" si="34"/>
        <v>18.039482647696712</v>
      </c>
      <c r="AE72" s="3">
        <f t="shared" si="35"/>
        <v>-96.593527643100089</v>
      </c>
      <c r="AF72" s="4"/>
      <c r="AG72" s="3" t="e">
        <f t="shared" si="36"/>
        <v>#NUM!</v>
      </c>
      <c r="AH72" s="3" t="e">
        <f t="shared" si="37"/>
        <v>#NUM!</v>
      </c>
      <c r="AI72" s="3" t="e">
        <f t="shared" si="38"/>
        <v>#NUM!</v>
      </c>
      <c r="AJ72" s="4"/>
      <c r="AK72" s="3">
        <v>0</v>
      </c>
      <c r="AL72" s="3" t="e">
        <f t="shared" si="39"/>
        <v>#NUM!</v>
      </c>
      <c r="AM72" s="3">
        <f t="shared" si="40"/>
        <v>10099.97201177138</v>
      </c>
      <c r="AN72" s="4"/>
      <c r="AO72" s="3">
        <f t="shared" si="41"/>
        <v>10099.97201177138</v>
      </c>
      <c r="AP72" s="3">
        <f t="shared" si="42"/>
        <v>1811195.1519295494</v>
      </c>
      <c r="AQ72" s="3">
        <f t="shared" si="43"/>
        <v>0.42326531796892897</v>
      </c>
    </row>
    <row r="73" spans="1:43" s="3" customFormat="1">
      <c r="A73" s="3" t="str">
        <f>'S rescaled computation'!A73</f>
        <v>Lazarina et al. 2084</v>
      </c>
      <c r="B73" s="2" t="str">
        <f>'S rescaled computation'!B73</f>
        <v>NY II birds</v>
      </c>
      <c r="C73" s="3" t="str">
        <f>'S rescaled computation'!C73</f>
        <v>birds</v>
      </c>
      <c r="D73" s="2">
        <f>'S rescaled computation'!D73</f>
        <v>11</v>
      </c>
      <c r="E73" s="4"/>
      <c r="F73" s="2">
        <f t="shared" si="26"/>
        <v>2547.5</v>
      </c>
      <c r="G73" s="2">
        <f>'S rescaled computation'!G73</f>
        <v>2547.5</v>
      </c>
      <c r="H73" s="2">
        <f>'S rescaled computation'!H73</f>
        <v>1679.7257121561279</v>
      </c>
      <c r="I73" s="4"/>
      <c r="J73" s="2">
        <f>'S rescaled computation'!J73</f>
        <v>167.95548726130676</v>
      </c>
      <c r="K73" s="2">
        <f>'S rescaled computation'!K73</f>
        <v>179.32674960075394</v>
      </c>
      <c r="L73" s="11">
        <f>'S rescaled computation'!L73</f>
        <v>180.60644580005203</v>
      </c>
      <c r="M73" s="4"/>
      <c r="N73" s="3">
        <f t="shared" si="27"/>
        <v>1</v>
      </c>
      <c r="O73" s="4"/>
      <c r="P73" s="3">
        <f t="shared" si="28"/>
        <v>0.92995289574132334</v>
      </c>
      <c r="R73" s="4"/>
      <c r="S73" s="22">
        <f t="shared" si="29"/>
        <v>23.128867121353743</v>
      </c>
      <c r="T73" s="22">
        <f t="shared" si="44"/>
        <v>28.483429085769789</v>
      </c>
      <c r="U73" s="3">
        <f t="shared" si="45"/>
        <v>-5.354561964416046</v>
      </c>
      <c r="V73" s="3">
        <f t="shared" si="30"/>
        <v>56.966858171539577</v>
      </c>
      <c r="W73" s="3">
        <f t="shared" si="24"/>
        <v>7.7096223737845806</v>
      </c>
      <c r="X73" s="3">
        <f t="shared" si="25"/>
        <v>28.483429085769789</v>
      </c>
      <c r="Y73" s="4"/>
      <c r="Z73" s="3">
        <f t="shared" si="31"/>
        <v>0</v>
      </c>
      <c r="AA73" s="3">
        <f t="shared" si="32"/>
        <v>25.324459881374693</v>
      </c>
      <c r="AB73" s="26"/>
      <c r="AC73" s="3">
        <f t="shared" si="33"/>
        <v>-1.9662796226777064</v>
      </c>
      <c r="AD73" s="3">
        <f t="shared" si="34"/>
        <v>18.039482647696712</v>
      </c>
      <c r="AE73" s="3">
        <f t="shared" si="35"/>
        <v>-96.593527643100089</v>
      </c>
      <c r="AF73" s="4"/>
      <c r="AG73" s="3" t="e">
        <f t="shared" si="36"/>
        <v>#NUM!</v>
      </c>
      <c r="AH73" s="3" t="e">
        <f t="shared" si="37"/>
        <v>#NUM!</v>
      </c>
      <c r="AI73" s="3" t="e">
        <f t="shared" si="38"/>
        <v>#NUM!</v>
      </c>
      <c r="AJ73" s="4"/>
      <c r="AK73" s="3">
        <v>0</v>
      </c>
      <c r="AL73" s="3" t="e">
        <f t="shared" si="39"/>
        <v>#NUM!</v>
      </c>
      <c r="AM73" s="3">
        <f t="shared" si="40"/>
        <v>10099.97201177138</v>
      </c>
      <c r="AN73" s="4"/>
      <c r="AO73" s="3">
        <f t="shared" si="41"/>
        <v>10099.97201177138</v>
      </c>
      <c r="AP73" s="3">
        <f t="shared" si="42"/>
        <v>1811195.1519295494</v>
      </c>
      <c r="AQ73" s="3">
        <f t="shared" si="43"/>
        <v>0.42326531796892897</v>
      </c>
    </row>
    <row r="74" spans="1:43" s="3" customFormat="1">
      <c r="A74" s="3" t="str">
        <f>'S rescaled computation'!A74</f>
        <v>Lazarina et al. 2085</v>
      </c>
      <c r="B74" s="2" t="str">
        <f>'S rescaled computation'!B74</f>
        <v>NY II birds</v>
      </c>
      <c r="C74" s="3" t="str">
        <f>'S rescaled computation'!C74</f>
        <v>birds</v>
      </c>
      <c r="D74" s="2">
        <f>'S rescaled computation'!D74</f>
        <v>12</v>
      </c>
      <c r="E74" s="4"/>
      <c r="F74" s="2">
        <f t="shared" si="26"/>
        <v>2547.5</v>
      </c>
      <c r="G74" s="2">
        <f>'S rescaled computation'!G74</f>
        <v>2547.5</v>
      </c>
      <c r="H74" s="2">
        <f>'S rescaled computation'!H74</f>
        <v>1679.7257121561279</v>
      </c>
      <c r="I74" s="4"/>
      <c r="J74" s="2">
        <f>'S rescaled computation'!J74</f>
        <v>170.49330254543827</v>
      </c>
      <c r="K74" s="2">
        <f>'S rescaled computation'!K74</f>
        <v>179.32674960075394</v>
      </c>
      <c r="L74" s="11">
        <f>'S rescaled computation'!L74</f>
        <v>180.60644580005203</v>
      </c>
      <c r="M74" s="4"/>
      <c r="N74" s="3">
        <f t="shared" si="27"/>
        <v>1</v>
      </c>
      <c r="O74" s="4"/>
      <c r="P74" s="3">
        <f t="shared" si="28"/>
        <v>0.94400452758031717</v>
      </c>
      <c r="R74" s="4"/>
      <c r="S74" s="22">
        <f t="shared" si="29"/>
        <v>23.128867121353743</v>
      </c>
      <c r="T74" s="22">
        <f t="shared" si="44"/>
        <v>28.483429085769789</v>
      </c>
      <c r="U74" s="3">
        <f t="shared" si="45"/>
        <v>-5.354561964416046</v>
      </c>
      <c r="V74" s="3">
        <f t="shared" si="30"/>
        <v>56.966858171539577</v>
      </c>
      <c r="W74" s="3">
        <f t="shared" si="24"/>
        <v>7.7096223737845806</v>
      </c>
      <c r="X74" s="3">
        <f t="shared" si="25"/>
        <v>28.483429085769789</v>
      </c>
      <c r="Y74" s="4"/>
      <c r="Z74" s="3">
        <f t="shared" si="31"/>
        <v>0</v>
      </c>
      <c r="AA74" s="3">
        <f t="shared" si="32"/>
        <v>25.324459881374693</v>
      </c>
      <c r="AB74" s="26"/>
      <c r="AC74" s="3">
        <f t="shared" si="33"/>
        <v>-1.9662796226777064</v>
      </c>
      <c r="AD74" s="3">
        <f t="shared" si="34"/>
        <v>18.039482647696712</v>
      </c>
      <c r="AE74" s="3">
        <f t="shared" si="35"/>
        <v>-96.593527643100089</v>
      </c>
      <c r="AF74" s="4"/>
      <c r="AG74" s="3" t="e">
        <f t="shared" si="36"/>
        <v>#NUM!</v>
      </c>
      <c r="AH74" s="3" t="e">
        <f t="shared" si="37"/>
        <v>#NUM!</v>
      </c>
      <c r="AI74" s="3" t="e">
        <f t="shared" si="38"/>
        <v>#NUM!</v>
      </c>
      <c r="AJ74" s="4"/>
      <c r="AK74" s="3">
        <v>0</v>
      </c>
      <c r="AL74" s="3" t="e">
        <f t="shared" si="39"/>
        <v>#NUM!</v>
      </c>
      <c r="AM74" s="3">
        <f t="shared" si="40"/>
        <v>10099.97201177138</v>
      </c>
      <c r="AN74" s="4"/>
      <c r="AO74" s="3">
        <f t="shared" si="41"/>
        <v>10099.97201177138</v>
      </c>
      <c r="AP74" s="3">
        <f t="shared" si="42"/>
        <v>1811195.1519295494</v>
      </c>
      <c r="AQ74" s="3">
        <f t="shared" si="43"/>
        <v>0.42326531796892897</v>
      </c>
    </row>
    <row r="75" spans="1:43" s="3" customFormat="1">
      <c r="A75" s="3" t="str">
        <f>'S rescaled computation'!A75</f>
        <v>Lazarina et al. 2086</v>
      </c>
      <c r="B75" s="2" t="str">
        <f>'S rescaled computation'!B75</f>
        <v>NY II birds</v>
      </c>
      <c r="C75" s="3" t="str">
        <f>'S rescaled computation'!C75</f>
        <v>birds</v>
      </c>
      <c r="D75" s="2">
        <f>'S rescaled computation'!D75</f>
        <v>13</v>
      </c>
      <c r="E75" s="4"/>
      <c r="F75" s="2">
        <f t="shared" si="26"/>
        <v>2547.5</v>
      </c>
      <c r="G75" s="2">
        <f>'S rescaled computation'!G75</f>
        <v>2547.5</v>
      </c>
      <c r="H75" s="2">
        <f>'S rescaled computation'!H75</f>
        <v>1679.7257121561279</v>
      </c>
      <c r="I75" s="4"/>
      <c r="J75" s="2">
        <f>'S rescaled computation'!J75</f>
        <v>173.95386563392083</v>
      </c>
      <c r="K75" s="2">
        <f>'S rescaled computation'!K75</f>
        <v>179.32674960075394</v>
      </c>
      <c r="L75" s="11">
        <f>'S rescaled computation'!L75</f>
        <v>180.60644580005203</v>
      </c>
      <c r="M75" s="4"/>
      <c r="N75" s="3">
        <f t="shared" si="27"/>
        <v>1</v>
      </c>
      <c r="O75" s="4"/>
      <c r="P75" s="3">
        <f t="shared" si="28"/>
        <v>0.96316532260705567</v>
      </c>
      <c r="R75" s="4"/>
      <c r="S75" s="22">
        <f t="shared" si="29"/>
        <v>23.128867121353743</v>
      </c>
      <c r="T75" s="22">
        <f t="shared" si="44"/>
        <v>28.483429085769789</v>
      </c>
      <c r="U75" s="3">
        <f t="shared" si="45"/>
        <v>-5.354561964416046</v>
      </c>
      <c r="V75" s="3">
        <f t="shared" si="30"/>
        <v>56.966858171539577</v>
      </c>
      <c r="W75" s="3">
        <f t="shared" si="24"/>
        <v>7.7096223737845806</v>
      </c>
      <c r="X75" s="3">
        <f t="shared" si="25"/>
        <v>28.483429085769789</v>
      </c>
      <c r="Y75" s="4"/>
      <c r="Z75" s="3">
        <f t="shared" si="31"/>
        <v>0</v>
      </c>
      <c r="AA75" s="3">
        <f t="shared" si="32"/>
        <v>25.324459881374693</v>
      </c>
      <c r="AB75" s="26"/>
      <c r="AC75" s="3">
        <f t="shared" si="33"/>
        <v>-1.9662796226777064</v>
      </c>
      <c r="AD75" s="3">
        <f t="shared" si="34"/>
        <v>18.039482647696712</v>
      </c>
      <c r="AE75" s="3">
        <f t="shared" si="35"/>
        <v>-96.593527643100089</v>
      </c>
      <c r="AF75" s="4"/>
      <c r="AG75" s="3" t="e">
        <f t="shared" si="36"/>
        <v>#NUM!</v>
      </c>
      <c r="AH75" s="3" t="e">
        <f t="shared" si="37"/>
        <v>#NUM!</v>
      </c>
      <c r="AI75" s="3" t="e">
        <f t="shared" si="38"/>
        <v>#NUM!</v>
      </c>
      <c r="AJ75" s="4"/>
      <c r="AK75" s="3">
        <v>0</v>
      </c>
      <c r="AL75" s="3" t="e">
        <f t="shared" si="39"/>
        <v>#NUM!</v>
      </c>
      <c r="AM75" s="3">
        <f t="shared" si="40"/>
        <v>10099.97201177138</v>
      </c>
      <c r="AN75" s="4"/>
      <c r="AO75" s="3">
        <f t="shared" si="41"/>
        <v>10099.97201177138</v>
      </c>
      <c r="AP75" s="3">
        <f t="shared" si="42"/>
        <v>1811195.1519295494</v>
      </c>
      <c r="AQ75" s="3">
        <f t="shared" si="43"/>
        <v>0.42326531796892897</v>
      </c>
    </row>
    <row r="76" spans="1:43" s="3" customFormat="1">
      <c r="A76" s="3" t="str">
        <f>'S rescaled computation'!A76</f>
        <v>Lazarina et al. 2087</v>
      </c>
      <c r="B76" s="2" t="str">
        <f>'S rescaled computation'!B76</f>
        <v>NY II birds</v>
      </c>
      <c r="C76" s="3" t="str">
        <f>'S rescaled computation'!C76</f>
        <v>birds</v>
      </c>
      <c r="D76" s="2">
        <f>'S rescaled computation'!D76</f>
        <v>14</v>
      </c>
      <c r="E76" s="4"/>
      <c r="F76" s="2">
        <f t="shared" si="26"/>
        <v>2547.5</v>
      </c>
      <c r="G76" s="2">
        <f>'S rescaled computation'!G76</f>
        <v>2547.5</v>
      </c>
      <c r="H76" s="2">
        <f>'S rescaled computation'!H76</f>
        <v>1679.7257121561279</v>
      </c>
      <c r="I76" s="4"/>
      <c r="J76" s="2">
        <f>'S rescaled computation'!J76</f>
        <v>176.87988274081863</v>
      </c>
      <c r="K76" s="2">
        <f>'S rescaled computation'!K76</f>
        <v>179.32674960075394</v>
      </c>
      <c r="L76" s="11">
        <f>'S rescaled computation'!L76</f>
        <v>180.60644580005203</v>
      </c>
      <c r="M76" s="4"/>
      <c r="N76" s="3">
        <f t="shared" si="27"/>
        <v>1</v>
      </c>
      <c r="O76" s="4"/>
      <c r="P76" s="3">
        <f t="shared" si="28"/>
        <v>0.97936638948446475</v>
      </c>
      <c r="R76" s="4"/>
      <c r="S76" s="22">
        <f t="shared" si="29"/>
        <v>23.128867121353743</v>
      </c>
      <c r="T76" s="22">
        <f t="shared" si="44"/>
        <v>28.483429085769789</v>
      </c>
      <c r="U76" s="3">
        <f t="shared" si="45"/>
        <v>-5.354561964416046</v>
      </c>
      <c r="V76" s="3">
        <f t="shared" si="30"/>
        <v>56.966858171539577</v>
      </c>
      <c r="W76" s="3">
        <f t="shared" si="24"/>
        <v>7.7096223737845806</v>
      </c>
      <c r="X76" s="3">
        <f t="shared" si="25"/>
        <v>28.483429085769789</v>
      </c>
      <c r="Y76" s="4"/>
      <c r="Z76" s="3">
        <f t="shared" si="31"/>
        <v>0</v>
      </c>
      <c r="AA76" s="3">
        <f t="shared" si="32"/>
        <v>25.324459881374693</v>
      </c>
      <c r="AB76" s="26"/>
      <c r="AC76" s="3">
        <f t="shared" si="33"/>
        <v>-1.9662796226777064</v>
      </c>
      <c r="AD76" s="3">
        <f t="shared" si="34"/>
        <v>18.039482647696712</v>
      </c>
      <c r="AE76" s="3">
        <f t="shared" si="35"/>
        <v>-96.593527643100089</v>
      </c>
      <c r="AF76" s="4"/>
      <c r="AG76" s="3" t="e">
        <f t="shared" si="36"/>
        <v>#NUM!</v>
      </c>
      <c r="AH76" s="3" t="e">
        <f t="shared" si="37"/>
        <v>#NUM!</v>
      </c>
      <c r="AI76" s="3" t="e">
        <f t="shared" si="38"/>
        <v>#NUM!</v>
      </c>
      <c r="AJ76" s="4"/>
      <c r="AK76" s="3">
        <v>0</v>
      </c>
      <c r="AL76" s="3" t="e">
        <f t="shared" si="39"/>
        <v>#NUM!</v>
      </c>
      <c r="AM76" s="3">
        <f t="shared" si="40"/>
        <v>10099.97201177138</v>
      </c>
      <c r="AN76" s="4"/>
      <c r="AO76" s="3">
        <f t="shared" si="41"/>
        <v>10099.97201177138</v>
      </c>
      <c r="AP76" s="3">
        <f t="shared" si="42"/>
        <v>1811195.1519295494</v>
      </c>
      <c r="AQ76" s="3">
        <f t="shared" si="43"/>
        <v>0.42326531796892897</v>
      </c>
    </row>
    <row r="77" spans="1:43" s="3" customFormat="1">
      <c r="A77" s="3" t="str">
        <f>'S rescaled computation'!A77</f>
        <v>Lazarina et al. 2088</v>
      </c>
      <c r="B77" s="2" t="str">
        <f>'S rescaled computation'!B77</f>
        <v>NY II birds</v>
      </c>
      <c r="C77" s="3" t="str">
        <f>'S rescaled computation'!C77</f>
        <v>birds</v>
      </c>
      <c r="D77" s="2">
        <f>'S rescaled computation'!D77</f>
        <v>15</v>
      </c>
      <c r="E77" s="4"/>
      <c r="F77" s="2">
        <f t="shared" si="26"/>
        <v>2547.5</v>
      </c>
      <c r="G77" s="2">
        <f>'S rescaled computation'!G77</f>
        <v>2547.5</v>
      </c>
      <c r="H77" s="2">
        <f>'S rescaled computation'!H77</f>
        <v>1679.7257121561279</v>
      </c>
      <c r="I77" s="4"/>
      <c r="J77" s="2">
        <f>'S rescaled computation'!J77</f>
        <v>179.32674960075394</v>
      </c>
      <c r="K77" s="2">
        <f>'S rescaled computation'!K77</f>
        <v>179.32674960075394</v>
      </c>
      <c r="L77" s="11">
        <f>'S rescaled computation'!L77</f>
        <v>180.60644580005203</v>
      </c>
      <c r="M77" s="4"/>
      <c r="N77" s="3">
        <f t="shared" si="27"/>
        <v>1</v>
      </c>
      <c r="O77" s="4"/>
      <c r="P77" s="3">
        <f t="shared" si="28"/>
        <v>0.99291444890779357</v>
      </c>
      <c r="R77" s="4"/>
      <c r="S77" s="22">
        <f t="shared" si="29"/>
        <v>23.128867121353743</v>
      </c>
      <c r="T77" s="22">
        <f t="shared" si="44"/>
        <v>28.483429085769789</v>
      </c>
      <c r="U77" s="3">
        <f t="shared" si="45"/>
        <v>-5.354561964416046</v>
      </c>
      <c r="V77" s="3">
        <f t="shared" si="30"/>
        <v>56.966858171539577</v>
      </c>
      <c r="W77" s="3">
        <f t="shared" si="24"/>
        <v>7.7096223737845806</v>
      </c>
      <c r="X77" s="3">
        <f t="shared" si="25"/>
        <v>28.483429085769789</v>
      </c>
      <c r="Y77" s="4"/>
      <c r="Z77" s="3">
        <f t="shared" si="31"/>
        <v>0</v>
      </c>
      <c r="AA77" s="3">
        <f t="shared" si="32"/>
        <v>25.324459881374693</v>
      </c>
      <c r="AB77" s="26"/>
      <c r="AC77" s="3">
        <f t="shared" si="33"/>
        <v>-1.9662796226777064</v>
      </c>
      <c r="AD77" s="3">
        <f t="shared" si="34"/>
        <v>18.039482647696712</v>
      </c>
      <c r="AE77" s="3">
        <f t="shared" si="35"/>
        <v>-96.593527643100089</v>
      </c>
      <c r="AF77" s="4"/>
      <c r="AG77" s="3" t="e">
        <f t="shared" si="36"/>
        <v>#NUM!</v>
      </c>
      <c r="AH77" s="3" t="e">
        <f t="shared" si="37"/>
        <v>#NUM!</v>
      </c>
      <c r="AI77" s="3" t="e">
        <f t="shared" si="38"/>
        <v>#NUM!</v>
      </c>
      <c r="AJ77" s="4"/>
      <c r="AK77" s="3">
        <v>0</v>
      </c>
      <c r="AL77" s="3" t="e">
        <f t="shared" si="39"/>
        <v>#NUM!</v>
      </c>
      <c r="AM77" s="3">
        <f t="shared" si="40"/>
        <v>10099.97201177138</v>
      </c>
      <c r="AN77" s="4"/>
      <c r="AO77" s="3">
        <f t="shared" si="41"/>
        <v>10099.97201177138</v>
      </c>
      <c r="AP77" s="3">
        <f t="shared" si="42"/>
        <v>1811195.1519295494</v>
      </c>
      <c r="AQ77" s="3">
        <f t="shared" si="43"/>
        <v>0.42326531796892897</v>
      </c>
    </row>
    <row r="78" spans="1:43">
      <c r="A78" s="7" t="str">
        <f>'S rescaled computation'!A78</f>
        <v>Lazarina et al. 2089</v>
      </c>
      <c r="B78" s="8" t="str">
        <f>'S rescaled computation'!B78</f>
        <v>BA II birds</v>
      </c>
      <c r="C78" s="7" t="str">
        <f>'S rescaled computation'!C78</f>
        <v>birds</v>
      </c>
      <c r="D78" s="8">
        <f>'S rescaled computation'!D78</f>
        <v>1</v>
      </c>
      <c r="E78" s="4"/>
      <c r="F78" s="8">
        <f t="shared" si="26"/>
        <v>14469.999999999998</v>
      </c>
      <c r="G78" s="8">
        <f>'S rescaled computation'!G78</f>
        <v>14469.999999999998</v>
      </c>
      <c r="H78" s="8">
        <f>'S rescaled computation'!H78</f>
        <v>1710.7012589888786</v>
      </c>
      <c r="I78" s="4"/>
      <c r="J78" s="8">
        <f>'S rescaled computation'!J78</f>
        <v>72.701186612734531</v>
      </c>
      <c r="K78" s="8">
        <f>'S rescaled computation'!K78</f>
        <v>168.0073180759027</v>
      </c>
      <c r="L78" s="10">
        <f>'S rescaled computation'!L78</f>
        <v>280.29958074930937</v>
      </c>
      <c r="M78" s="4"/>
      <c r="N78" s="7">
        <f t="shared" si="27"/>
        <v>1</v>
      </c>
      <c r="O78" s="4"/>
      <c r="P78" s="7">
        <f t="shared" si="28"/>
        <v>0.25936958741924077</v>
      </c>
      <c r="R78" s="4"/>
      <c r="S78" s="12">
        <f t="shared" si="29"/>
        <v>23.341150746039162</v>
      </c>
      <c r="T78" s="12">
        <f t="shared" si="44"/>
        <v>67.884315233911494</v>
      </c>
      <c r="U78" s="7">
        <f t="shared" si="45"/>
        <v>-44.543164487872332</v>
      </c>
      <c r="V78" s="7">
        <f t="shared" si="30"/>
        <v>135.76863046782299</v>
      </c>
      <c r="W78" s="7">
        <f t="shared" si="24"/>
        <v>7.7803835820130534</v>
      </c>
      <c r="X78" s="7">
        <f t="shared" si="25"/>
        <v>67.884315233911494</v>
      </c>
      <c r="Y78" s="4"/>
      <c r="Z78" s="7">
        <f t="shared" si="31"/>
        <v>0</v>
      </c>
      <c r="AA78" s="7">
        <f t="shared" si="32"/>
        <v>0</v>
      </c>
      <c r="AB78" s="6"/>
      <c r="AC78" s="7">
        <f t="shared" si="33"/>
        <v>-3.9502648364348776</v>
      </c>
      <c r="AD78" s="7">
        <f t="shared" si="34"/>
        <v>11.69116037558855</v>
      </c>
      <c r="AE78" s="7">
        <f t="shared" si="35"/>
        <v>-520.76127966393597</v>
      </c>
      <c r="AF78" s="4"/>
      <c r="AG78" s="7" t="e">
        <f t="shared" si="36"/>
        <v>#NUM!</v>
      </c>
      <c r="AH78" s="7" t="e">
        <f t="shared" si="37"/>
        <v>#NUM!</v>
      </c>
      <c r="AI78" s="7" t="e">
        <f t="shared" si="38"/>
        <v>#NUM!</v>
      </c>
      <c r="AJ78" s="4"/>
      <c r="AK78" s="7">
        <v>0</v>
      </c>
      <c r="AL78" s="7" t="e">
        <f t="shared" si="39"/>
        <v>#NUM!</v>
      </c>
      <c r="AM78" s="7">
        <f t="shared" si="40"/>
        <v>51649.946401855908</v>
      </c>
      <c r="AN78" s="4"/>
      <c r="AO78" s="7">
        <f t="shared" si="41"/>
        <v>51649.946401855908</v>
      </c>
      <c r="AP78" s="7">
        <f t="shared" si="42"/>
        <v>8677568.9737399314</v>
      </c>
      <c r="AQ78" s="7">
        <f t="shared" si="43"/>
        <v>0.35055435615604091</v>
      </c>
    </row>
    <row r="79" spans="1:43">
      <c r="A79" s="7" t="str">
        <f>'S rescaled computation'!A79</f>
        <v>Lazarina et al. 2090</v>
      </c>
      <c r="B79" s="8" t="str">
        <f>'S rescaled computation'!B79</f>
        <v>BA II birds</v>
      </c>
      <c r="C79" s="7" t="str">
        <f>'S rescaled computation'!C79</f>
        <v>birds</v>
      </c>
      <c r="D79" s="8">
        <f>'S rescaled computation'!D79</f>
        <v>2</v>
      </c>
      <c r="E79" s="4"/>
      <c r="F79" s="8">
        <f t="shared" si="26"/>
        <v>14469.999999999998</v>
      </c>
      <c r="G79" s="8">
        <f>'S rescaled computation'!G79</f>
        <v>14469.999999999998</v>
      </c>
      <c r="H79" s="8">
        <f>'S rescaled computation'!H79</f>
        <v>1710.7012589888786</v>
      </c>
      <c r="I79" s="4"/>
      <c r="J79" s="8">
        <f>'S rescaled computation'!J79</f>
        <v>98.223212684353015</v>
      </c>
      <c r="K79" s="8">
        <f>'S rescaled computation'!K79</f>
        <v>168.0073180759027</v>
      </c>
      <c r="L79" s="10">
        <f>'S rescaled computation'!L79</f>
        <v>280.29958074930937</v>
      </c>
      <c r="M79" s="4"/>
      <c r="N79" s="7">
        <f t="shared" si="27"/>
        <v>1</v>
      </c>
      <c r="O79" s="4"/>
      <c r="P79" s="7">
        <f t="shared" si="28"/>
        <v>0.35042226043213598</v>
      </c>
      <c r="R79" s="4"/>
      <c r="S79" s="12">
        <f t="shared" si="29"/>
        <v>23.341150746039162</v>
      </c>
      <c r="T79" s="12">
        <f t="shared" si="44"/>
        <v>67.884315233911494</v>
      </c>
      <c r="U79" s="7">
        <f t="shared" si="45"/>
        <v>-44.543164487872332</v>
      </c>
      <c r="V79" s="7">
        <f t="shared" si="30"/>
        <v>135.76863046782299</v>
      </c>
      <c r="W79" s="7">
        <f t="shared" si="24"/>
        <v>7.7803835820130534</v>
      </c>
      <c r="X79" s="7">
        <f t="shared" si="25"/>
        <v>67.884315233911494</v>
      </c>
      <c r="Y79" s="4"/>
      <c r="Z79" s="7">
        <f t="shared" si="31"/>
        <v>0</v>
      </c>
      <c r="AA79" s="7">
        <f t="shared" si="32"/>
        <v>0</v>
      </c>
      <c r="AB79" s="6"/>
      <c r="AC79" s="7">
        <f t="shared" si="33"/>
        <v>-3.9502648364348776</v>
      </c>
      <c r="AD79" s="7">
        <f t="shared" si="34"/>
        <v>11.69116037558855</v>
      </c>
      <c r="AE79" s="7">
        <f t="shared" si="35"/>
        <v>-520.76127966393597</v>
      </c>
      <c r="AF79" s="4"/>
      <c r="AG79" s="7" t="e">
        <f t="shared" si="36"/>
        <v>#NUM!</v>
      </c>
      <c r="AH79" s="7" t="e">
        <f t="shared" si="37"/>
        <v>#NUM!</v>
      </c>
      <c r="AI79" s="7" t="e">
        <f t="shared" si="38"/>
        <v>#NUM!</v>
      </c>
      <c r="AJ79" s="4"/>
      <c r="AK79" s="7">
        <v>0</v>
      </c>
      <c r="AL79" s="7" t="e">
        <f t="shared" si="39"/>
        <v>#NUM!</v>
      </c>
      <c r="AM79" s="7">
        <f t="shared" si="40"/>
        <v>51649.946401855908</v>
      </c>
      <c r="AN79" s="4"/>
      <c r="AO79" s="7">
        <f t="shared" si="41"/>
        <v>51649.946401855908</v>
      </c>
      <c r="AP79" s="7">
        <f t="shared" si="42"/>
        <v>8677568.9737399314</v>
      </c>
      <c r="AQ79" s="7">
        <f t="shared" si="43"/>
        <v>0.35055435615604091</v>
      </c>
    </row>
    <row r="80" spans="1:43">
      <c r="A80" s="7" t="str">
        <f>'S rescaled computation'!A80</f>
        <v>Lazarina et al. 2091</v>
      </c>
      <c r="B80" s="8" t="str">
        <f>'S rescaled computation'!B80</f>
        <v>BA II birds</v>
      </c>
      <c r="C80" s="7" t="str">
        <f>'S rescaled computation'!C80</f>
        <v>birds</v>
      </c>
      <c r="D80" s="8">
        <f>'S rescaled computation'!D80</f>
        <v>3</v>
      </c>
      <c r="E80" s="4"/>
      <c r="F80" s="8">
        <f t="shared" si="26"/>
        <v>14469.999999999998</v>
      </c>
      <c r="G80" s="8">
        <f>'S rescaled computation'!G80</f>
        <v>14469.999999999998</v>
      </c>
      <c r="H80" s="8">
        <f>'S rescaled computation'!H80</f>
        <v>1710.7012589888786</v>
      </c>
      <c r="I80" s="4"/>
      <c r="J80" s="8">
        <f>'S rescaled computation'!J80</f>
        <v>116.02184686950608</v>
      </c>
      <c r="K80" s="8">
        <f>'S rescaled computation'!K80</f>
        <v>168.0073180759027</v>
      </c>
      <c r="L80" s="10">
        <f>'S rescaled computation'!L80</f>
        <v>280.29958074930937</v>
      </c>
      <c r="M80" s="4"/>
      <c r="N80" s="7">
        <f t="shared" si="27"/>
        <v>1</v>
      </c>
      <c r="O80" s="4"/>
      <c r="P80" s="7">
        <f t="shared" si="28"/>
        <v>0.41392087194476457</v>
      </c>
      <c r="R80" s="4"/>
      <c r="S80" s="12">
        <f t="shared" si="29"/>
        <v>23.341150746039162</v>
      </c>
      <c r="T80" s="12">
        <f t="shared" si="44"/>
        <v>67.884315233911494</v>
      </c>
      <c r="U80" s="7">
        <f t="shared" si="45"/>
        <v>-44.543164487872332</v>
      </c>
      <c r="V80" s="7">
        <f t="shared" si="30"/>
        <v>135.76863046782299</v>
      </c>
      <c r="W80" s="7">
        <f t="shared" si="24"/>
        <v>7.7803835820130534</v>
      </c>
      <c r="X80" s="7">
        <f t="shared" si="25"/>
        <v>67.884315233911494</v>
      </c>
      <c r="Y80" s="4"/>
      <c r="Z80" s="7">
        <f t="shared" si="31"/>
        <v>0</v>
      </c>
      <c r="AA80" s="7">
        <f t="shared" si="32"/>
        <v>0</v>
      </c>
      <c r="AB80" s="6"/>
      <c r="AC80" s="7">
        <f t="shared" si="33"/>
        <v>-3.9502648364348776</v>
      </c>
      <c r="AD80" s="7">
        <f t="shared" si="34"/>
        <v>11.69116037558855</v>
      </c>
      <c r="AE80" s="7">
        <f t="shared" si="35"/>
        <v>-520.76127966393597</v>
      </c>
      <c r="AF80" s="4"/>
      <c r="AG80" s="7" t="e">
        <f t="shared" si="36"/>
        <v>#NUM!</v>
      </c>
      <c r="AH80" s="7" t="e">
        <f t="shared" si="37"/>
        <v>#NUM!</v>
      </c>
      <c r="AI80" s="7" t="e">
        <f t="shared" si="38"/>
        <v>#NUM!</v>
      </c>
      <c r="AJ80" s="4"/>
      <c r="AK80" s="7">
        <v>0</v>
      </c>
      <c r="AL80" s="7" t="e">
        <f t="shared" si="39"/>
        <v>#NUM!</v>
      </c>
      <c r="AM80" s="7">
        <f t="shared" si="40"/>
        <v>51649.946401855908</v>
      </c>
      <c r="AN80" s="4"/>
      <c r="AO80" s="7">
        <f t="shared" si="41"/>
        <v>51649.946401855908</v>
      </c>
      <c r="AP80" s="7">
        <f t="shared" si="42"/>
        <v>8677568.9737399314</v>
      </c>
      <c r="AQ80" s="7">
        <f t="shared" si="43"/>
        <v>0.35055435615604091</v>
      </c>
    </row>
    <row r="81" spans="1:43">
      <c r="A81" s="7" t="str">
        <f>'S rescaled computation'!A81</f>
        <v>Lazarina et al. 2092</v>
      </c>
      <c r="B81" s="8" t="str">
        <f>'S rescaled computation'!B81</f>
        <v>BA II birds</v>
      </c>
      <c r="C81" s="7" t="str">
        <f>'S rescaled computation'!C81</f>
        <v>birds</v>
      </c>
      <c r="D81" s="8">
        <f>'S rescaled computation'!D81</f>
        <v>4</v>
      </c>
      <c r="E81" s="4"/>
      <c r="F81" s="8">
        <f t="shared" si="26"/>
        <v>14469.999999999998</v>
      </c>
      <c r="G81" s="8">
        <f>'S rescaled computation'!G81</f>
        <v>14469.999999999998</v>
      </c>
      <c r="H81" s="8">
        <f>'S rescaled computation'!H81</f>
        <v>1710.7012589888786</v>
      </c>
      <c r="I81" s="4"/>
      <c r="J81" s="8">
        <f>'S rescaled computation'!J81</f>
        <v>128.2416812792807</v>
      </c>
      <c r="K81" s="8">
        <f>'S rescaled computation'!K81</f>
        <v>168.0073180759027</v>
      </c>
      <c r="L81" s="10">
        <f>'S rescaled computation'!L81</f>
        <v>280.29958074930937</v>
      </c>
      <c r="M81" s="4"/>
      <c r="N81" s="7">
        <f t="shared" si="27"/>
        <v>1</v>
      </c>
      <c r="O81" s="4"/>
      <c r="P81" s="7">
        <f t="shared" si="28"/>
        <v>0.45751649337633438</v>
      </c>
      <c r="R81" s="4"/>
      <c r="S81" s="12">
        <f t="shared" si="29"/>
        <v>23.341150746039162</v>
      </c>
      <c r="T81" s="12">
        <f t="shared" si="44"/>
        <v>67.884315233911494</v>
      </c>
      <c r="U81" s="7">
        <f t="shared" si="45"/>
        <v>-44.543164487872332</v>
      </c>
      <c r="V81" s="7">
        <f t="shared" si="30"/>
        <v>135.76863046782299</v>
      </c>
      <c r="W81" s="7">
        <f t="shared" si="24"/>
        <v>7.7803835820130534</v>
      </c>
      <c r="X81" s="7">
        <f t="shared" si="25"/>
        <v>67.884315233911494</v>
      </c>
      <c r="Y81" s="4"/>
      <c r="Z81" s="7">
        <f t="shared" si="31"/>
        <v>0</v>
      </c>
      <c r="AA81" s="7">
        <f t="shared" si="32"/>
        <v>0</v>
      </c>
      <c r="AB81" s="6"/>
      <c r="AC81" s="7">
        <f t="shared" si="33"/>
        <v>-3.9502648364348776</v>
      </c>
      <c r="AD81" s="7">
        <f t="shared" si="34"/>
        <v>11.69116037558855</v>
      </c>
      <c r="AE81" s="7">
        <f t="shared" si="35"/>
        <v>-520.76127966393597</v>
      </c>
      <c r="AF81" s="4"/>
      <c r="AG81" s="7" t="e">
        <f t="shared" si="36"/>
        <v>#NUM!</v>
      </c>
      <c r="AH81" s="7" t="e">
        <f t="shared" si="37"/>
        <v>#NUM!</v>
      </c>
      <c r="AI81" s="7" t="e">
        <f t="shared" si="38"/>
        <v>#NUM!</v>
      </c>
      <c r="AJ81" s="4"/>
      <c r="AK81" s="7">
        <v>0</v>
      </c>
      <c r="AL81" s="7" t="e">
        <f t="shared" si="39"/>
        <v>#NUM!</v>
      </c>
      <c r="AM81" s="7">
        <f t="shared" si="40"/>
        <v>51649.946401855908</v>
      </c>
      <c r="AN81" s="4"/>
      <c r="AO81" s="7">
        <f t="shared" si="41"/>
        <v>51649.946401855908</v>
      </c>
      <c r="AP81" s="7">
        <f t="shared" si="42"/>
        <v>8677568.9737399314</v>
      </c>
      <c r="AQ81" s="7">
        <f t="shared" si="43"/>
        <v>0.35055435615604091</v>
      </c>
    </row>
    <row r="82" spans="1:43">
      <c r="A82" s="7" t="str">
        <f>'S rescaled computation'!A82</f>
        <v>Lazarina et al. 2093</v>
      </c>
      <c r="B82" s="8" t="str">
        <f>'S rescaled computation'!B82</f>
        <v>BA II birds</v>
      </c>
      <c r="C82" s="7" t="str">
        <f>'S rescaled computation'!C82</f>
        <v>birds</v>
      </c>
      <c r="D82" s="8">
        <f>'S rescaled computation'!D82</f>
        <v>5</v>
      </c>
      <c r="E82" s="4"/>
      <c r="F82" s="8">
        <f t="shared" si="26"/>
        <v>14469.999999999998</v>
      </c>
      <c r="G82" s="8">
        <f>'S rescaled computation'!G82</f>
        <v>14469.999999999998</v>
      </c>
      <c r="H82" s="8">
        <f>'S rescaled computation'!H82</f>
        <v>1710.7012589888786</v>
      </c>
      <c r="I82" s="4"/>
      <c r="J82" s="8">
        <f>'S rescaled computation'!J82</f>
        <v>136.29904010247517</v>
      </c>
      <c r="K82" s="8">
        <f>'S rescaled computation'!K82</f>
        <v>168.0073180759027</v>
      </c>
      <c r="L82" s="10">
        <f>'S rescaled computation'!L82</f>
        <v>280.29958074930937</v>
      </c>
      <c r="M82" s="4"/>
      <c r="N82" s="7">
        <f t="shared" si="27"/>
        <v>1</v>
      </c>
      <c r="O82" s="4"/>
      <c r="P82" s="7">
        <f t="shared" si="28"/>
        <v>0.48626201915148959</v>
      </c>
      <c r="R82" s="4"/>
      <c r="S82" s="12">
        <f t="shared" si="29"/>
        <v>23.341150746039162</v>
      </c>
      <c r="T82" s="12">
        <f t="shared" si="44"/>
        <v>67.884315233911494</v>
      </c>
      <c r="U82" s="7">
        <f t="shared" si="45"/>
        <v>-44.543164487872332</v>
      </c>
      <c r="V82" s="7">
        <f t="shared" si="30"/>
        <v>135.76863046782299</v>
      </c>
      <c r="W82" s="7">
        <f t="shared" si="24"/>
        <v>7.7803835820130534</v>
      </c>
      <c r="X82" s="7">
        <f t="shared" si="25"/>
        <v>67.884315233911494</v>
      </c>
      <c r="Y82" s="4"/>
      <c r="Z82" s="7">
        <f t="shared" si="31"/>
        <v>0</v>
      </c>
      <c r="AA82" s="7">
        <f t="shared" si="32"/>
        <v>0</v>
      </c>
      <c r="AB82" s="6"/>
      <c r="AC82" s="7">
        <f t="shared" si="33"/>
        <v>-3.9502648364348776</v>
      </c>
      <c r="AD82" s="7">
        <f t="shared" si="34"/>
        <v>11.69116037558855</v>
      </c>
      <c r="AE82" s="7">
        <f t="shared" si="35"/>
        <v>-520.76127966393597</v>
      </c>
      <c r="AF82" s="4"/>
      <c r="AG82" s="7" t="e">
        <f t="shared" si="36"/>
        <v>#NUM!</v>
      </c>
      <c r="AH82" s="7" t="e">
        <f t="shared" si="37"/>
        <v>#NUM!</v>
      </c>
      <c r="AI82" s="7" t="e">
        <f t="shared" si="38"/>
        <v>#NUM!</v>
      </c>
      <c r="AJ82" s="4"/>
      <c r="AK82" s="7">
        <v>0</v>
      </c>
      <c r="AL82" s="7" t="e">
        <f t="shared" si="39"/>
        <v>#NUM!</v>
      </c>
      <c r="AM82" s="7">
        <f t="shared" si="40"/>
        <v>51649.946401855908</v>
      </c>
      <c r="AN82" s="4"/>
      <c r="AO82" s="7">
        <f t="shared" si="41"/>
        <v>51649.946401855908</v>
      </c>
      <c r="AP82" s="7">
        <f t="shared" si="42"/>
        <v>8677568.9737399314</v>
      </c>
      <c r="AQ82" s="7">
        <f t="shared" si="43"/>
        <v>0.35055435615604091</v>
      </c>
    </row>
    <row r="83" spans="1:43">
      <c r="A83" s="7" t="str">
        <f>'S rescaled computation'!A83</f>
        <v>Lazarina et al. 2094</v>
      </c>
      <c r="B83" s="8" t="str">
        <f>'S rescaled computation'!B83</f>
        <v>BA II birds</v>
      </c>
      <c r="C83" s="7" t="str">
        <f>'S rescaled computation'!C83</f>
        <v>birds</v>
      </c>
      <c r="D83" s="8">
        <f>'S rescaled computation'!D83</f>
        <v>6</v>
      </c>
      <c r="E83" s="4"/>
      <c r="F83" s="8">
        <f t="shared" si="26"/>
        <v>14469.999999999998</v>
      </c>
      <c r="G83" s="8">
        <f>'S rescaled computation'!G83</f>
        <v>14469.999999999998</v>
      </c>
      <c r="H83" s="8">
        <f>'S rescaled computation'!H83</f>
        <v>1710.7012589888786</v>
      </c>
      <c r="I83" s="4"/>
      <c r="J83" s="8">
        <f>'S rescaled computation'!J83</f>
        <v>141.9930940965333</v>
      </c>
      <c r="K83" s="8">
        <f>'S rescaled computation'!K83</f>
        <v>168.0073180759027</v>
      </c>
      <c r="L83" s="10">
        <f>'S rescaled computation'!L83</f>
        <v>280.29958074930937</v>
      </c>
      <c r="M83" s="4"/>
      <c r="N83" s="7">
        <f t="shared" si="27"/>
        <v>1</v>
      </c>
      <c r="O83" s="4"/>
      <c r="P83" s="7">
        <f t="shared" si="28"/>
        <v>0.5065761915053566</v>
      </c>
      <c r="R83" s="4"/>
      <c r="S83" s="12">
        <f t="shared" si="29"/>
        <v>23.341150746039162</v>
      </c>
      <c r="T83" s="12">
        <f t="shared" si="44"/>
        <v>67.884315233911494</v>
      </c>
      <c r="U83" s="7">
        <f t="shared" si="45"/>
        <v>-44.543164487872332</v>
      </c>
      <c r="V83" s="7">
        <f t="shared" si="30"/>
        <v>135.76863046782299</v>
      </c>
      <c r="W83" s="7">
        <f t="shared" si="24"/>
        <v>7.7803835820130534</v>
      </c>
      <c r="X83" s="7">
        <f t="shared" si="25"/>
        <v>67.884315233911494</v>
      </c>
      <c r="Y83" s="4"/>
      <c r="Z83" s="7">
        <f t="shared" si="31"/>
        <v>0</v>
      </c>
      <c r="AA83" s="7">
        <f t="shared" si="32"/>
        <v>0</v>
      </c>
      <c r="AB83" s="6"/>
      <c r="AC83" s="7">
        <f t="shared" si="33"/>
        <v>-3.9502648364348776</v>
      </c>
      <c r="AD83" s="7">
        <f t="shared" si="34"/>
        <v>11.69116037558855</v>
      </c>
      <c r="AE83" s="7">
        <f t="shared" si="35"/>
        <v>-520.76127966393597</v>
      </c>
      <c r="AF83" s="4"/>
      <c r="AG83" s="7" t="e">
        <f t="shared" si="36"/>
        <v>#NUM!</v>
      </c>
      <c r="AH83" s="7" t="e">
        <f t="shared" si="37"/>
        <v>#NUM!</v>
      </c>
      <c r="AI83" s="7" t="e">
        <f t="shared" si="38"/>
        <v>#NUM!</v>
      </c>
      <c r="AJ83" s="4"/>
      <c r="AK83" s="7">
        <v>0</v>
      </c>
      <c r="AL83" s="7" t="e">
        <f t="shared" si="39"/>
        <v>#NUM!</v>
      </c>
      <c r="AM83" s="7">
        <f t="shared" si="40"/>
        <v>51649.946401855908</v>
      </c>
      <c r="AN83" s="4"/>
      <c r="AO83" s="7">
        <f t="shared" si="41"/>
        <v>51649.946401855908</v>
      </c>
      <c r="AP83" s="7">
        <f t="shared" si="42"/>
        <v>8677568.9737399314</v>
      </c>
      <c r="AQ83" s="7">
        <f t="shared" si="43"/>
        <v>0.35055435615604091</v>
      </c>
    </row>
    <row r="84" spans="1:43">
      <c r="A84" s="7" t="str">
        <f>'S rescaled computation'!A84</f>
        <v>Lazarina et al. 2095</v>
      </c>
      <c r="B84" s="8" t="str">
        <f>'S rescaled computation'!B84</f>
        <v>BA II birds</v>
      </c>
      <c r="C84" s="7" t="str">
        <f>'S rescaled computation'!C84</f>
        <v>birds</v>
      </c>
      <c r="D84" s="8">
        <f>'S rescaled computation'!D84</f>
        <v>7</v>
      </c>
      <c r="E84" s="4"/>
      <c r="F84" s="8">
        <f t="shared" si="26"/>
        <v>14469.999999999998</v>
      </c>
      <c r="G84" s="8">
        <f>'S rescaled computation'!G84</f>
        <v>14469.999999999998</v>
      </c>
      <c r="H84" s="8">
        <f>'S rescaled computation'!H84</f>
        <v>1710.7012589888786</v>
      </c>
      <c r="I84" s="4"/>
      <c r="J84" s="8">
        <f>'S rescaled computation'!J84</f>
        <v>147.14089245456421</v>
      </c>
      <c r="K84" s="8">
        <f>'S rescaled computation'!K84</f>
        <v>168.0073180759027</v>
      </c>
      <c r="L84" s="10">
        <f>'S rescaled computation'!L84</f>
        <v>280.29958074930937</v>
      </c>
      <c r="M84" s="4"/>
      <c r="N84" s="7">
        <f t="shared" si="27"/>
        <v>1</v>
      </c>
      <c r="O84" s="4"/>
      <c r="P84" s="7">
        <f t="shared" si="28"/>
        <v>0.52494153598525051</v>
      </c>
      <c r="R84" s="4"/>
      <c r="S84" s="12">
        <f t="shared" si="29"/>
        <v>23.341150746039162</v>
      </c>
      <c r="T84" s="12">
        <f t="shared" si="44"/>
        <v>67.884315233911494</v>
      </c>
      <c r="U84" s="7">
        <f t="shared" si="45"/>
        <v>-44.543164487872332</v>
      </c>
      <c r="V84" s="7">
        <f t="shared" si="30"/>
        <v>135.76863046782299</v>
      </c>
      <c r="W84" s="7">
        <f t="shared" si="24"/>
        <v>7.7803835820130534</v>
      </c>
      <c r="X84" s="7">
        <f t="shared" si="25"/>
        <v>67.884315233911494</v>
      </c>
      <c r="Y84" s="4"/>
      <c r="Z84" s="7">
        <f t="shared" si="31"/>
        <v>0</v>
      </c>
      <c r="AA84" s="7">
        <f t="shared" si="32"/>
        <v>0</v>
      </c>
      <c r="AB84" s="6"/>
      <c r="AC84" s="7">
        <f t="shared" si="33"/>
        <v>-3.9502648364348776</v>
      </c>
      <c r="AD84" s="7">
        <f t="shared" si="34"/>
        <v>11.69116037558855</v>
      </c>
      <c r="AE84" s="7">
        <f t="shared" si="35"/>
        <v>-520.76127966393597</v>
      </c>
      <c r="AF84" s="4"/>
      <c r="AG84" s="7" t="e">
        <f t="shared" si="36"/>
        <v>#NUM!</v>
      </c>
      <c r="AH84" s="7" t="e">
        <f t="shared" si="37"/>
        <v>#NUM!</v>
      </c>
      <c r="AI84" s="7" t="e">
        <f t="shared" si="38"/>
        <v>#NUM!</v>
      </c>
      <c r="AJ84" s="4"/>
      <c r="AK84" s="7">
        <v>0</v>
      </c>
      <c r="AL84" s="7" t="e">
        <f t="shared" si="39"/>
        <v>#NUM!</v>
      </c>
      <c r="AM84" s="7">
        <f t="shared" si="40"/>
        <v>51649.946401855908</v>
      </c>
      <c r="AN84" s="4"/>
      <c r="AO84" s="7">
        <f t="shared" si="41"/>
        <v>51649.946401855908</v>
      </c>
      <c r="AP84" s="7">
        <f t="shared" si="42"/>
        <v>8677568.9737399314</v>
      </c>
      <c r="AQ84" s="7">
        <f t="shared" si="43"/>
        <v>0.35055435615604091</v>
      </c>
    </row>
    <row r="85" spans="1:43">
      <c r="A85" s="7" t="str">
        <f>'S rescaled computation'!A85</f>
        <v>Lazarina et al. 2096</v>
      </c>
      <c r="B85" s="8" t="str">
        <f>'S rescaled computation'!B85</f>
        <v>BA II birds</v>
      </c>
      <c r="C85" s="7" t="str">
        <f>'S rescaled computation'!C85</f>
        <v>birds</v>
      </c>
      <c r="D85" s="8">
        <f>'S rescaled computation'!D85</f>
        <v>8</v>
      </c>
      <c r="E85" s="4"/>
      <c r="F85" s="8">
        <f t="shared" si="26"/>
        <v>14469.999999999998</v>
      </c>
      <c r="G85" s="8">
        <f>'S rescaled computation'!G85</f>
        <v>14469.999999999998</v>
      </c>
      <c r="H85" s="8">
        <f>'S rescaled computation'!H85</f>
        <v>1710.7012589888786</v>
      </c>
      <c r="I85" s="4"/>
      <c r="J85" s="8">
        <f>'S rescaled computation'!J85</f>
        <v>151.12162549763065</v>
      </c>
      <c r="K85" s="8">
        <f>'S rescaled computation'!K85</f>
        <v>168.0073180759027</v>
      </c>
      <c r="L85" s="10">
        <f>'S rescaled computation'!L85</f>
        <v>280.29958074930937</v>
      </c>
      <c r="M85" s="4"/>
      <c r="N85" s="7">
        <f t="shared" si="27"/>
        <v>1</v>
      </c>
      <c r="O85" s="4"/>
      <c r="P85" s="7">
        <f t="shared" si="28"/>
        <v>0.53914324485839604</v>
      </c>
      <c r="R85" s="4"/>
      <c r="S85" s="12">
        <f t="shared" si="29"/>
        <v>23.341150746039162</v>
      </c>
      <c r="T85" s="12">
        <f t="shared" si="44"/>
        <v>67.884315233911494</v>
      </c>
      <c r="U85" s="7">
        <f t="shared" si="45"/>
        <v>-44.543164487872332</v>
      </c>
      <c r="V85" s="7">
        <f t="shared" si="30"/>
        <v>135.76863046782299</v>
      </c>
      <c r="W85" s="7">
        <f t="shared" si="24"/>
        <v>7.7803835820130534</v>
      </c>
      <c r="X85" s="7">
        <f t="shared" si="25"/>
        <v>67.884315233911494</v>
      </c>
      <c r="Y85" s="4"/>
      <c r="Z85" s="7">
        <f t="shared" si="31"/>
        <v>0</v>
      </c>
      <c r="AA85" s="7">
        <f t="shared" si="32"/>
        <v>0</v>
      </c>
      <c r="AB85" s="6"/>
      <c r="AC85" s="7">
        <f t="shared" si="33"/>
        <v>-3.9502648364348776</v>
      </c>
      <c r="AD85" s="7">
        <f t="shared" si="34"/>
        <v>11.69116037558855</v>
      </c>
      <c r="AE85" s="7">
        <f t="shared" si="35"/>
        <v>-520.76127966393597</v>
      </c>
      <c r="AF85" s="4"/>
      <c r="AG85" s="7" t="e">
        <f t="shared" si="36"/>
        <v>#NUM!</v>
      </c>
      <c r="AH85" s="7" t="e">
        <f t="shared" si="37"/>
        <v>#NUM!</v>
      </c>
      <c r="AI85" s="7" t="e">
        <f t="shared" si="38"/>
        <v>#NUM!</v>
      </c>
      <c r="AJ85" s="4"/>
      <c r="AK85" s="7">
        <v>0</v>
      </c>
      <c r="AL85" s="7" t="e">
        <f t="shared" si="39"/>
        <v>#NUM!</v>
      </c>
      <c r="AM85" s="7">
        <f t="shared" si="40"/>
        <v>51649.946401855908</v>
      </c>
      <c r="AN85" s="4"/>
      <c r="AO85" s="7">
        <f t="shared" si="41"/>
        <v>51649.946401855908</v>
      </c>
      <c r="AP85" s="7">
        <f t="shared" si="42"/>
        <v>8677568.9737399314</v>
      </c>
      <c r="AQ85" s="7">
        <f t="shared" si="43"/>
        <v>0.35055435615604091</v>
      </c>
    </row>
    <row r="86" spans="1:43">
      <c r="A86" s="7" t="str">
        <f>'S rescaled computation'!A86</f>
        <v>Lazarina et al. 2097</v>
      </c>
      <c r="B86" s="8" t="str">
        <f>'S rescaled computation'!B86</f>
        <v>BA II birds</v>
      </c>
      <c r="C86" s="7" t="str">
        <f>'S rescaled computation'!C86</f>
        <v>birds</v>
      </c>
      <c r="D86" s="8">
        <f>'S rescaled computation'!D86</f>
        <v>9</v>
      </c>
      <c r="E86" s="4"/>
      <c r="F86" s="8">
        <f t="shared" si="26"/>
        <v>14469.999999999998</v>
      </c>
      <c r="G86" s="8">
        <f>'S rescaled computation'!G86</f>
        <v>14469.999999999998</v>
      </c>
      <c r="H86" s="8">
        <f>'S rescaled computation'!H86</f>
        <v>1710.7012589888786</v>
      </c>
      <c r="I86" s="4"/>
      <c r="J86" s="8">
        <f>'S rescaled computation'!J86</f>
        <v>153.57313219310583</v>
      </c>
      <c r="K86" s="8">
        <f>'S rescaled computation'!K86</f>
        <v>168.0073180759027</v>
      </c>
      <c r="L86" s="10">
        <f>'S rescaled computation'!L86</f>
        <v>280.29958074930937</v>
      </c>
      <c r="M86" s="4"/>
      <c r="N86" s="7">
        <f t="shared" si="27"/>
        <v>1</v>
      </c>
      <c r="O86" s="4"/>
      <c r="P86" s="7">
        <f t="shared" si="28"/>
        <v>0.5478892682699249</v>
      </c>
      <c r="R86" s="4"/>
      <c r="S86" s="12">
        <f t="shared" si="29"/>
        <v>23.341150746039162</v>
      </c>
      <c r="T86" s="12">
        <f t="shared" si="44"/>
        <v>67.884315233911494</v>
      </c>
      <c r="U86" s="7">
        <f t="shared" si="45"/>
        <v>-44.543164487872332</v>
      </c>
      <c r="V86" s="7">
        <f t="shared" si="30"/>
        <v>135.76863046782299</v>
      </c>
      <c r="W86" s="7">
        <f t="shared" si="24"/>
        <v>7.7803835820130534</v>
      </c>
      <c r="X86" s="7">
        <f t="shared" si="25"/>
        <v>67.884315233911494</v>
      </c>
      <c r="Y86" s="4"/>
      <c r="Z86" s="7">
        <f t="shared" si="31"/>
        <v>0</v>
      </c>
      <c r="AA86" s="7">
        <f t="shared" si="32"/>
        <v>0</v>
      </c>
      <c r="AB86" s="6"/>
      <c r="AC86" s="7">
        <f t="shared" si="33"/>
        <v>-3.9502648364348776</v>
      </c>
      <c r="AD86" s="7">
        <f t="shared" si="34"/>
        <v>11.69116037558855</v>
      </c>
      <c r="AE86" s="7">
        <f t="shared" si="35"/>
        <v>-520.76127966393597</v>
      </c>
      <c r="AF86" s="4"/>
      <c r="AG86" s="7" t="e">
        <f t="shared" si="36"/>
        <v>#NUM!</v>
      </c>
      <c r="AH86" s="7" t="e">
        <f t="shared" si="37"/>
        <v>#NUM!</v>
      </c>
      <c r="AI86" s="7" t="e">
        <f t="shared" si="38"/>
        <v>#NUM!</v>
      </c>
      <c r="AJ86" s="4"/>
      <c r="AK86" s="7">
        <v>0</v>
      </c>
      <c r="AL86" s="7" t="e">
        <f t="shared" si="39"/>
        <v>#NUM!</v>
      </c>
      <c r="AM86" s="7">
        <f t="shared" si="40"/>
        <v>51649.946401855908</v>
      </c>
      <c r="AN86" s="4"/>
      <c r="AO86" s="7">
        <f t="shared" si="41"/>
        <v>51649.946401855908</v>
      </c>
      <c r="AP86" s="7">
        <f t="shared" si="42"/>
        <v>8677568.9737399314</v>
      </c>
      <c r="AQ86" s="7">
        <f t="shared" si="43"/>
        <v>0.35055435615604091</v>
      </c>
    </row>
    <row r="87" spans="1:43">
      <c r="A87" s="7" t="str">
        <f>'S rescaled computation'!A87</f>
        <v>Lazarina et al. 2098</v>
      </c>
      <c r="B87" s="8" t="str">
        <f>'S rescaled computation'!B87</f>
        <v>BA II birds</v>
      </c>
      <c r="C87" s="7" t="str">
        <f>'S rescaled computation'!C87</f>
        <v>birds</v>
      </c>
      <c r="D87" s="8">
        <f>'S rescaled computation'!D87</f>
        <v>10</v>
      </c>
      <c r="E87" s="4"/>
      <c r="F87" s="8">
        <f t="shared" si="26"/>
        <v>14469.999999999998</v>
      </c>
      <c r="G87" s="8">
        <f>'S rescaled computation'!G87</f>
        <v>14469.999999999998</v>
      </c>
      <c r="H87" s="8">
        <f>'S rescaled computation'!H87</f>
        <v>1710.7012589888786</v>
      </c>
      <c r="I87" s="4"/>
      <c r="J87" s="8">
        <f>'S rescaled computation'!J87</f>
        <v>155.88355995244572</v>
      </c>
      <c r="K87" s="8">
        <f>'S rescaled computation'!K87</f>
        <v>168.0073180759027</v>
      </c>
      <c r="L87" s="10">
        <f>'S rescaled computation'!L87</f>
        <v>280.29958074930937</v>
      </c>
      <c r="M87" s="4"/>
      <c r="N87" s="7">
        <f t="shared" si="27"/>
        <v>1</v>
      </c>
      <c r="O87" s="4"/>
      <c r="P87" s="7">
        <f t="shared" si="28"/>
        <v>0.55613197685037852</v>
      </c>
      <c r="R87" s="4"/>
      <c r="S87" s="12">
        <f t="shared" si="29"/>
        <v>23.341150746039162</v>
      </c>
      <c r="T87" s="12">
        <f t="shared" si="44"/>
        <v>67.884315233911494</v>
      </c>
      <c r="U87" s="7">
        <f t="shared" si="45"/>
        <v>-44.543164487872332</v>
      </c>
      <c r="V87" s="7">
        <f t="shared" si="30"/>
        <v>135.76863046782299</v>
      </c>
      <c r="W87" s="7">
        <f t="shared" si="24"/>
        <v>7.7803835820130534</v>
      </c>
      <c r="X87" s="7">
        <f t="shared" si="25"/>
        <v>67.884315233911494</v>
      </c>
      <c r="Y87" s="4"/>
      <c r="Z87" s="7">
        <f t="shared" si="31"/>
        <v>0</v>
      </c>
      <c r="AA87" s="7">
        <f t="shared" si="32"/>
        <v>0</v>
      </c>
      <c r="AB87" s="6"/>
      <c r="AC87" s="7">
        <f t="shared" si="33"/>
        <v>-3.9502648364348776</v>
      </c>
      <c r="AD87" s="7">
        <f t="shared" si="34"/>
        <v>11.69116037558855</v>
      </c>
      <c r="AE87" s="7">
        <f t="shared" si="35"/>
        <v>-520.76127966393597</v>
      </c>
      <c r="AF87" s="4"/>
      <c r="AG87" s="7" t="e">
        <f t="shared" si="36"/>
        <v>#NUM!</v>
      </c>
      <c r="AH87" s="7" t="e">
        <f t="shared" si="37"/>
        <v>#NUM!</v>
      </c>
      <c r="AI87" s="7" t="e">
        <f t="shared" si="38"/>
        <v>#NUM!</v>
      </c>
      <c r="AJ87" s="4"/>
      <c r="AK87" s="7">
        <v>0</v>
      </c>
      <c r="AL87" s="7" t="e">
        <f t="shared" si="39"/>
        <v>#NUM!</v>
      </c>
      <c r="AM87" s="7">
        <f t="shared" si="40"/>
        <v>51649.946401855908</v>
      </c>
      <c r="AN87" s="4"/>
      <c r="AO87" s="7">
        <f t="shared" si="41"/>
        <v>51649.946401855908</v>
      </c>
      <c r="AP87" s="7">
        <f t="shared" si="42"/>
        <v>8677568.9737399314</v>
      </c>
      <c r="AQ87" s="7">
        <f t="shared" si="43"/>
        <v>0.35055435615604091</v>
      </c>
    </row>
    <row r="88" spans="1:43">
      <c r="A88" s="7" t="str">
        <f>'S rescaled computation'!A88</f>
        <v>Lazarina et al. 2099</v>
      </c>
      <c r="B88" s="8" t="str">
        <f>'S rescaled computation'!B88</f>
        <v>BA II birds</v>
      </c>
      <c r="C88" s="7" t="str">
        <f>'S rescaled computation'!C88</f>
        <v>birds</v>
      </c>
      <c r="D88" s="8">
        <f>'S rescaled computation'!D88</f>
        <v>11</v>
      </c>
      <c r="E88" s="4"/>
      <c r="F88" s="8">
        <f t="shared" si="26"/>
        <v>14469.999999999998</v>
      </c>
      <c r="G88" s="8">
        <f>'S rescaled computation'!G88</f>
        <v>14469.999999999998</v>
      </c>
      <c r="H88" s="8">
        <f>'S rescaled computation'!H88</f>
        <v>1710.7012589888786</v>
      </c>
      <c r="I88" s="4"/>
      <c r="J88" s="8">
        <f>'S rescaled computation'!J88</f>
        <v>158.07592905237064</v>
      </c>
      <c r="K88" s="8">
        <f>'S rescaled computation'!K88</f>
        <v>168.0073180759027</v>
      </c>
      <c r="L88" s="10">
        <f>'S rescaled computation'!L88</f>
        <v>280.29958074930937</v>
      </c>
      <c r="M88" s="4"/>
      <c r="N88" s="7">
        <f t="shared" si="27"/>
        <v>1</v>
      </c>
      <c r="O88" s="4"/>
      <c r="P88" s="7">
        <f t="shared" si="28"/>
        <v>0.56395349800308303</v>
      </c>
      <c r="R88" s="4"/>
      <c r="S88" s="12">
        <f t="shared" si="29"/>
        <v>23.341150746039162</v>
      </c>
      <c r="T88" s="12">
        <f t="shared" si="44"/>
        <v>67.884315233911494</v>
      </c>
      <c r="U88" s="7">
        <f t="shared" si="45"/>
        <v>-44.543164487872332</v>
      </c>
      <c r="V88" s="7">
        <f t="shared" si="30"/>
        <v>135.76863046782299</v>
      </c>
      <c r="W88" s="7">
        <f t="shared" si="24"/>
        <v>7.7803835820130534</v>
      </c>
      <c r="X88" s="7">
        <f t="shared" si="25"/>
        <v>67.884315233911494</v>
      </c>
      <c r="Y88" s="4"/>
      <c r="Z88" s="7">
        <f t="shared" si="31"/>
        <v>0</v>
      </c>
      <c r="AA88" s="7">
        <f t="shared" si="32"/>
        <v>0</v>
      </c>
      <c r="AB88" s="6"/>
      <c r="AC88" s="7">
        <f t="shared" si="33"/>
        <v>-3.9502648364348776</v>
      </c>
      <c r="AD88" s="7">
        <f t="shared" si="34"/>
        <v>11.69116037558855</v>
      </c>
      <c r="AE88" s="7">
        <f t="shared" si="35"/>
        <v>-520.76127966393597</v>
      </c>
      <c r="AF88" s="4"/>
      <c r="AG88" s="7" t="e">
        <f t="shared" si="36"/>
        <v>#NUM!</v>
      </c>
      <c r="AH88" s="7" t="e">
        <f t="shared" si="37"/>
        <v>#NUM!</v>
      </c>
      <c r="AI88" s="7" t="e">
        <f t="shared" si="38"/>
        <v>#NUM!</v>
      </c>
      <c r="AJ88" s="4"/>
      <c r="AK88" s="7">
        <v>0</v>
      </c>
      <c r="AL88" s="7" t="e">
        <f t="shared" si="39"/>
        <v>#NUM!</v>
      </c>
      <c r="AM88" s="7">
        <f t="shared" si="40"/>
        <v>51649.946401855908</v>
      </c>
      <c r="AN88" s="4"/>
      <c r="AO88" s="7">
        <f t="shared" si="41"/>
        <v>51649.946401855908</v>
      </c>
      <c r="AP88" s="7">
        <f t="shared" si="42"/>
        <v>8677568.9737399314</v>
      </c>
      <c r="AQ88" s="7">
        <f t="shared" si="43"/>
        <v>0.35055435615604091</v>
      </c>
    </row>
    <row r="89" spans="1:43">
      <c r="A89" s="7" t="str">
        <f>'S rescaled computation'!A89</f>
        <v>Lazarina et al. 2100</v>
      </c>
      <c r="B89" s="8" t="str">
        <f>'S rescaled computation'!B89</f>
        <v>BA II birds</v>
      </c>
      <c r="C89" s="7" t="str">
        <f>'S rescaled computation'!C89</f>
        <v>birds</v>
      </c>
      <c r="D89" s="8">
        <f>'S rescaled computation'!D89</f>
        <v>12</v>
      </c>
      <c r="E89" s="4"/>
      <c r="F89" s="8">
        <f t="shared" si="26"/>
        <v>14469.999999999998</v>
      </c>
      <c r="G89" s="8">
        <f>'S rescaled computation'!G89</f>
        <v>14469.999999999998</v>
      </c>
      <c r="H89" s="8">
        <f>'S rescaled computation'!H89</f>
        <v>1710.7012589888786</v>
      </c>
      <c r="I89" s="4"/>
      <c r="J89" s="8">
        <f>'S rescaled computation'!J89</f>
        <v>160.69844472428605</v>
      </c>
      <c r="K89" s="8">
        <f>'S rescaled computation'!K89</f>
        <v>168.0073180759027</v>
      </c>
      <c r="L89" s="10">
        <f>'S rescaled computation'!L89</f>
        <v>280.29958074930937</v>
      </c>
      <c r="M89" s="4"/>
      <c r="N89" s="7">
        <f t="shared" si="27"/>
        <v>1</v>
      </c>
      <c r="O89" s="4"/>
      <c r="P89" s="7">
        <f t="shared" si="28"/>
        <v>0.57330961500084943</v>
      </c>
      <c r="R89" s="4"/>
      <c r="S89" s="12">
        <f t="shared" si="29"/>
        <v>23.341150746039162</v>
      </c>
      <c r="T89" s="12">
        <f t="shared" si="44"/>
        <v>67.884315233911494</v>
      </c>
      <c r="U89" s="7">
        <f t="shared" si="45"/>
        <v>-44.543164487872332</v>
      </c>
      <c r="V89" s="7">
        <f t="shared" si="30"/>
        <v>135.76863046782299</v>
      </c>
      <c r="W89" s="7">
        <f t="shared" si="24"/>
        <v>7.7803835820130534</v>
      </c>
      <c r="X89" s="7">
        <f t="shared" si="25"/>
        <v>67.884315233911494</v>
      </c>
      <c r="Y89" s="4"/>
      <c r="Z89" s="7">
        <f t="shared" si="31"/>
        <v>0</v>
      </c>
      <c r="AA89" s="7">
        <f t="shared" si="32"/>
        <v>0</v>
      </c>
      <c r="AB89" s="6"/>
      <c r="AC89" s="7">
        <f t="shared" si="33"/>
        <v>-3.9502648364348776</v>
      </c>
      <c r="AD89" s="7">
        <f t="shared" si="34"/>
        <v>11.69116037558855</v>
      </c>
      <c r="AE89" s="7">
        <f t="shared" si="35"/>
        <v>-520.76127966393597</v>
      </c>
      <c r="AF89" s="4"/>
      <c r="AG89" s="7" t="e">
        <f t="shared" si="36"/>
        <v>#NUM!</v>
      </c>
      <c r="AH89" s="7" t="e">
        <f t="shared" si="37"/>
        <v>#NUM!</v>
      </c>
      <c r="AI89" s="7" t="e">
        <f t="shared" si="38"/>
        <v>#NUM!</v>
      </c>
      <c r="AJ89" s="4"/>
      <c r="AK89" s="7">
        <v>0</v>
      </c>
      <c r="AL89" s="7" t="e">
        <f t="shared" si="39"/>
        <v>#NUM!</v>
      </c>
      <c r="AM89" s="7">
        <f t="shared" si="40"/>
        <v>51649.946401855908</v>
      </c>
      <c r="AN89" s="4"/>
      <c r="AO89" s="7">
        <f t="shared" si="41"/>
        <v>51649.946401855908</v>
      </c>
      <c r="AP89" s="7">
        <f t="shared" si="42"/>
        <v>8677568.9737399314</v>
      </c>
      <c r="AQ89" s="7">
        <f t="shared" si="43"/>
        <v>0.35055435615604091</v>
      </c>
    </row>
    <row r="90" spans="1:43">
      <c r="A90" s="7" t="str">
        <f>'S rescaled computation'!A90</f>
        <v>Lazarina et al. 2101</v>
      </c>
      <c r="B90" s="8" t="str">
        <f>'S rescaled computation'!B90</f>
        <v>BA II birds</v>
      </c>
      <c r="C90" s="7" t="str">
        <f>'S rescaled computation'!C90</f>
        <v>birds</v>
      </c>
      <c r="D90" s="8">
        <f>'S rescaled computation'!D90</f>
        <v>13</v>
      </c>
      <c r="E90" s="4"/>
      <c r="F90" s="8">
        <f t="shared" si="26"/>
        <v>14469.999999999998</v>
      </c>
      <c r="G90" s="8">
        <f>'S rescaled computation'!G90</f>
        <v>14469.999999999998</v>
      </c>
      <c r="H90" s="8">
        <f>'S rescaled computation'!H90</f>
        <v>1710.7012589888786</v>
      </c>
      <c r="I90" s="4"/>
      <c r="J90" s="8">
        <f>'S rescaled computation'!J90</f>
        <v>161.98098093998576</v>
      </c>
      <c r="K90" s="8">
        <f>'S rescaled computation'!K90</f>
        <v>168.0073180759027</v>
      </c>
      <c r="L90" s="10">
        <f>'S rescaled computation'!L90</f>
        <v>280.29958074930937</v>
      </c>
      <c r="M90" s="4"/>
      <c r="N90" s="7">
        <f t="shared" si="27"/>
        <v>1</v>
      </c>
      <c r="O90" s="4"/>
      <c r="P90" s="7">
        <f t="shared" si="28"/>
        <v>0.57788520591779324</v>
      </c>
      <c r="R90" s="4"/>
      <c r="S90" s="12">
        <f t="shared" si="29"/>
        <v>23.341150746039162</v>
      </c>
      <c r="T90" s="12">
        <f t="shared" si="44"/>
        <v>67.884315233911494</v>
      </c>
      <c r="U90" s="7">
        <f t="shared" si="45"/>
        <v>-44.543164487872332</v>
      </c>
      <c r="V90" s="7">
        <f t="shared" si="30"/>
        <v>135.76863046782299</v>
      </c>
      <c r="W90" s="7">
        <f t="shared" si="24"/>
        <v>7.7803835820130534</v>
      </c>
      <c r="X90" s="7">
        <f t="shared" si="25"/>
        <v>67.884315233911494</v>
      </c>
      <c r="Y90" s="4"/>
      <c r="Z90" s="7">
        <f t="shared" si="31"/>
        <v>0</v>
      </c>
      <c r="AA90" s="7">
        <f t="shared" si="32"/>
        <v>0</v>
      </c>
      <c r="AB90" s="6"/>
      <c r="AC90" s="7">
        <f t="shared" si="33"/>
        <v>-3.9502648364348776</v>
      </c>
      <c r="AD90" s="7">
        <f t="shared" si="34"/>
        <v>11.69116037558855</v>
      </c>
      <c r="AE90" s="7">
        <f t="shared" si="35"/>
        <v>-520.76127966393597</v>
      </c>
      <c r="AF90" s="4"/>
      <c r="AG90" s="7" t="e">
        <f t="shared" si="36"/>
        <v>#NUM!</v>
      </c>
      <c r="AH90" s="7" t="e">
        <f t="shared" si="37"/>
        <v>#NUM!</v>
      </c>
      <c r="AI90" s="7" t="e">
        <f t="shared" si="38"/>
        <v>#NUM!</v>
      </c>
      <c r="AJ90" s="4"/>
      <c r="AK90" s="7">
        <v>0</v>
      </c>
      <c r="AL90" s="7" t="e">
        <f t="shared" si="39"/>
        <v>#NUM!</v>
      </c>
      <c r="AM90" s="7">
        <f t="shared" si="40"/>
        <v>51649.946401855908</v>
      </c>
      <c r="AN90" s="4"/>
      <c r="AO90" s="7">
        <f t="shared" si="41"/>
        <v>51649.946401855908</v>
      </c>
      <c r="AP90" s="7">
        <f t="shared" si="42"/>
        <v>8677568.9737399314</v>
      </c>
      <c r="AQ90" s="7">
        <f t="shared" si="43"/>
        <v>0.35055435615604091</v>
      </c>
    </row>
    <row r="91" spans="1:43">
      <c r="A91" s="7" t="str">
        <f>'S rescaled computation'!A91</f>
        <v>Lazarina et al. 2102</v>
      </c>
      <c r="B91" s="8" t="str">
        <f>'S rescaled computation'!B91</f>
        <v>BA II birds</v>
      </c>
      <c r="C91" s="7" t="str">
        <f>'S rescaled computation'!C91</f>
        <v>birds</v>
      </c>
      <c r="D91" s="8">
        <f>'S rescaled computation'!D91</f>
        <v>14</v>
      </c>
      <c r="E91" s="4"/>
      <c r="F91" s="8">
        <f t="shared" si="26"/>
        <v>14469.999999999998</v>
      </c>
      <c r="G91" s="8">
        <f>'S rescaled computation'!G91</f>
        <v>14469.999999999998</v>
      </c>
      <c r="H91" s="8">
        <f>'S rescaled computation'!H91</f>
        <v>1710.7012589888786</v>
      </c>
      <c r="I91" s="4"/>
      <c r="J91" s="8">
        <f>'S rescaled computation'!J91</f>
        <v>163.25898721140967</v>
      </c>
      <c r="K91" s="8">
        <f>'S rescaled computation'!K91</f>
        <v>168.0073180759027</v>
      </c>
      <c r="L91" s="10">
        <f>'S rescaled computation'!L91</f>
        <v>280.29958074930937</v>
      </c>
      <c r="M91" s="4"/>
      <c r="N91" s="7">
        <f t="shared" si="27"/>
        <v>1</v>
      </c>
      <c r="O91" s="4"/>
      <c r="P91" s="7">
        <f t="shared" si="28"/>
        <v>0.58244463575356931</v>
      </c>
      <c r="R91" s="4"/>
      <c r="S91" s="12">
        <f t="shared" si="29"/>
        <v>23.341150746039162</v>
      </c>
      <c r="T91" s="12">
        <f t="shared" si="44"/>
        <v>67.884315233911494</v>
      </c>
      <c r="U91" s="7">
        <f t="shared" si="45"/>
        <v>-44.543164487872332</v>
      </c>
      <c r="V91" s="7">
        <f t="shared" si="30"/>
        <v>135.76863046782299</v>
      </c>
      <c r="W91" s="7">
        <f t="shared" si="24"/>
        <v>7.7803835820130534</v>
      </c>
      <c r="X91" s="7">
        <f t="shared" si="25"/>
        <v>67.884315233911494</v>
      </c>
      <c r="Y91" s="4"/>
      <c r="Z91" s="7">
        <f t="shared" si="31"/>
        <v>0</v>
      </c>
      <c r="AA91" s="7">
        <f t="shared" si="32"/>
        <v>0</v>
      </c>
      <c r="AB91" s="6"/>
      <c r="AC91" s="7">
        <f t="shared" si="33"/>
        <v>-3.9502648364348776</v>
      </c>
      <c r="AD91" s="7">
        <f t="shared" si="34"/>
        <v>11.69116037558855</v>
      </c>
      <c r="AE91" s="7">
        <f t="shared" si="35"/>
        <v>-520.76127966393597</v>
      </c>
      <c r="AF91" s="4"/>
      <c r="AG91" s="7" t="e">
        <f t="shared" si="36"/>
        <v>#NUM!</v>
      </c>
      <c r="AH91" s="7" t="e">
        <f t="shared" si="37"/>
        <v>#NUM!</v>
      </c>
      <c r="AI91" s="7" t="e">
        <f t="shared" si="38"/>
        <v>#NUM!</v>
      </c>
      <c r="AJ91" s="4"/>
      <c r="AK91" s="7">
        <v>0</v>
      </c>
      <c r="AL91" s="7" t="e">
        <f t="shared" si="39"/>
        <v>#NUM!</v>
      </c>
      <c r="AM91" s="7">
        <f t="shared" si="40"/>
        <v>51649.946401855908</v>
      </c>
      <c r="AN91" s="4"/>
      <c r="AO91" s="7">
        <f t="shared" si="41"/>
        <v>51649.946401855908</v>
      </c>
      <c r="AP91" s="7">
        <f t="shared" si="42"/>
        <v>8677568.9737399314</v>
      </c>
      <c r="AQ91" s="7">
        <f t="shared" si="43"/>
        <v>0.35055435615604091</v>
      </c>
    </row>
    <row r="92" spans="1:43">
      <c r="A92" s="7" t="str">
        <f>'S rescaled computation'!A92</f>
        <v>Lazarina et al. 2103</v>
      </c>
      <c r="B92" s="8" t="str">
        <f>'S rescaled computation'!B92</f>
        <v>BA II birds</v>
      </c>
      <c r="C92" s="7" t="str">
        <f>'S rescaled computation'!C92</f>
        <v>birds</v>
      </c>
      <c r="D92" s="8">
        <f>'S rescaled computation'!D92</f>
        <v>15</v>
      </c>
      <c r="E92" s="4"/>
      <c r="F92" s="8">
        <f t="shared" si="26"/>
        <v>14469.999999999998</v>
      </c>
      <c r="G92" s="8">
        <f>'S rescaled computation'!G92</f>
        <v>14469.999999999998</v>
      </c>
      <c r="H92" s="8">
        <f>'S rescaled computation'!H92</f>
        <v>1710.7012589888786</v>
      </c>
      <c r="I92" s="4"/>
      <c r="J92" s="8">
        <f>'S rescaled computation'!J92</f>
        <v>164.80164470518838</v>
      </c>
      <c r="K92" s="8">
        <f>'S rescaled computation'!K92</f>
        <v>168.0073180759027</v>
      </c>
      <c r="L92" s="10">
        <f>'S rescaled computation'!L92</f>
        <v>280.29958074930937</v>
      </c>
      <c r="M92" s="4"/>
      <c r="N92" s="7">
        <f t="shared" si="27"/>
        <v>1</v>
      </c>
      <c r="O92" s="4"/>
      <c r="P92" s="7">
        <f t="shared" si="28"/>
        <v>0.5879482383264123</v>
      </c>
      <c r="R92" s="4"/>
      <c r="S92" s="12">
        <f t="shared" si="29"/>
        <v>23.341150746039162</v>
      </c>
      <c r="T92" s="12">
        <f t="shared" si="44"/>
        <v>67.884315233911494</v>
      </c>
      <c r="U92" s="7">
        <f t="shared" si="45"/>
        <v>-44.543164487872332</v>
      </c>
      <c r="V92" s="7">
        <f t="shared" si="30"/>
        <v>135.76863046782299</v>
      </c>
      <c r="W92" s="7">
        <f t="shared" si="24"/>
        <v>7.7803835820130534</v>
      </c>
      <c r="X92" s="7">
        <f t="shared" si="25"/>
        <v>67.884315233911494</v>
      </c>
      <c r="Y92" s="4"/>
      <c r="Z92" s="7">
        <f t="shared" si="31"/>
        <v>0</v>
      </c>
      <c r="AA92" s="7">
        <f t="shared" si="32"/>
        <v>0</v>
      </c>
      <c r="AB92" s="6"/>
      <c r="AC92" s="7">
        <f t="shared" si="33"/>
        <v>-3.9502648364348776</v>
      </c>
      <c r="AD92" s="7">
        <f t="shared" si="34"/>
        <v>11.69116037558855</v>
      </c>
      <c r="AE92" s="7">
        <f t="shared" si="35"/>
        <v>-520.76127966393597</v>
      </c>
      <c r="AF92" s="4"/>
      <c r="AG92" s="7" t="e">
        <f t="shared" si="36"/>
        <v>#NUM!</v>
      </c>
      <c r="AH92" s="7" t="e">
        <f t="shared" si="37"/>
        <v>#NUM!</v>
      </c>
      <c r="AI92" s="7" t="e">
        <f t="shared" si="38"/>
        <v>#NUM!</v>
      </c>
      <c r="AJ92" s="4"/>
      <c r="AK92" s="7">
        <v>0</v>
      </c>
      <c r="AL92" s="7" t="e">
        <f t="shared" si="39"/>
        <v>#NUM!</v>
      </c>
      <c r="AM92" s="7">
        <f t="shared" si="40"/>
        <v>51649.946401855908</v>
      </c>
      <c r="AN92" s="4"/>
      <c r="AO92" s="7">
        <f t="shared" si="41"/>
        <v>51649.946401855908</v>
      </c>
      <c r="AP92" s="7">
        <f t="shared" si="42"/>
        <v>8677568.9737399314</v>
      </c>
      <c r="AQ92" s="7">
        <f t="shared" si="43"/>
        <v>0.35055435615604091</v>
      </c>
    </row>
    <row r="93" spans="1:43">
      <c r="A93" s="7" t="str">
        <f>'S rescaled computation'!A93</f>
        <v>Lazarina et al. 2104</v>
      </c>
      <c r="B93" s="8" t="str">
        <f>'S rescaled computation'!B93</f>
        <v>BA II birds</v>
      </c>
      <c r="C93" s="7" t="str">
        <f>'S rescaled computation'!C93</f>
        <v>birds</v>
      </c>
      <c r="D93" s="8">
        <f>'S rescaled computation'!D93</f>
        <v>16</v>
      </c>
      <c r="E93" s="4"/>
      <c r="F93" s="8">
        <f t="shared" si="26"/>
        <v>14469.999999999998</v>
      </c>
      <c r="G93" s="8">
        <f>'S rescaled computation'!G93</f>
        <v>14469.999999999998</v>
      </c>
      <c r="H93" s="8">
        <f>'S rescaled computation'!H93</f>
        <v>1710.7012589888786</v>
      </c>
      <c r="I93" s="4"/>
      <c r="J93" s="8">
        <f>'S rescaled computation'!J93</f>
        <v>166.10982642728766</v>
      </c>
      <c r="K93" s="8">
        <f>'S rescaled computation'!K93</f>
        <v>168.0073180759027</v>
      </c>
      <c r="L93" s="10">
        <f>'S rescaled computation'!L93</f>
        <v>280.29958074930937</v>
      </c>
      <c r="M93" s="4"/>
      <c r="N93" s="7">
        <f t="shared" si="27"/>
        <v>1</v>
      </c>
      <c r="O93" s="4"/>
      <c r="P93" s="7">
        <f t="shared" si="28"/>
        <v>0.59261532244620363</v>
      </c>
      <c r="R93" s="4"/>
      <c r="S93" s="12">
        <f t="shared" si="29"/>
        <v>23.341150746039162</v>
      </c>
      <c r="T93" s="12">
        <f t="shared" si="44"/>
        <v>67.884315233911494</v>
      </c>
      <c r="U93" s="7">
        <f t="shared" si="45"/>
        <v>-44.543164487872332</v>
      </c>
      <c r="V93" s="7">
        <f t="shared" si="30"/>
        <v>135.76863046782299</v>
      </c>
      <c r="W93" s="7">
        <f t="shared" si="24"/>
        <v>7.7803835820130534</v>
      </c>
      <c r="X93" s="7">
        <f t="shared" si="25"/>
        <v>67.884315233911494</v>
      </c>
      <c r="Y93" s="4"/>
      <c r="Z93" s="7">
        <f t="shared" si="31"/>
        <v>0</v>
      </c>
      <c r="AA93" s="7">
        <f t="shared" si="32"/>
        <v>0</v>
      </c>
      <c r="AB93" s="6"/>
      <c r="AC93" s="7">
        <f t="shared" si="33"/>
        <v>-3.9502648364348776</v>
      </c>
      <c r="AD93" s="7">
        <f t="shared" si="34"/>
        <v>11.69116037558855</v>
      </c>
      <c r="AE93" s="7">
        <f t="shared" si="35"/>
        <v>-520.76127966393597</v>
      </c>
      <c r="AF93" s="4"/>
      <c r="AG93" s="7" t="e">
        <f t="shared" si="36"/>
        <v>#NUM!</v>
      </c>
      <c r="AH93" s="7" t="e">
        <f t="shared" si="37"/>
        <v>#NUM!</v>
      </c>
      <c r="AI93" s="7" t="e">
        <f t="shared" si="38"/>
        <v>#NUM!</v>
      </c>
      <c r="AJ93" s="4"/>
      <c r="AK93" s="7">
        <v>0</v>
      </c>
      <c r="AL93" s="7" t="e">
        <f t="shared" si="39"/>
        <v>#NUM!</v>
      </c>
      <c r="AM93" s="7">
        <f t="shared" si="40"/>
        <v>51649.946401855908</v>
      </c>
      <c r="AN93" s="4"/>
      <c r="AO93" s="7">
        <f t="shared" si="41"/>
        <v>51649.946401855908</v>
      </c>
      <c r="AP93" s="7">
        <f t="shared" si="42"/>
        <v>8677568.9737399314</v>
      </c>
      <c r="AQ93" s="7">
        <f t="shared" si="43"/>
        <v>0.35055435615604091</v>
      </c>
    </row>
    <row r="94" spans="1:43">
      <c r="A94" s="7" t="str">
        <f>'S rescaled computation'!A94</f>
        <v>Lazarina et al. 2105</v>
      </c>
      <c r="B94" s="8" t="str">
        <f>'S rescaled computation'!B94</f>
        <v>BA II birds</v>
      </c>
      <c r="C94" s="7" t="str">
        <f>'S rescaled computation'!C94</f>
        <v>birds</v>
      </c>
      <c r="D94" s="8">
        <f>'S rescaled computation'!D94</f>
        <v>17</v>
      </c>
      <c r="E94" s="4"/>
      <c r="F94" s="8">
        <f t="shared" si="26"/>
        <v>14469.999999999998</v>
      </c>
      <c r="G94" s="8">
        <f>'S rescaled computation'!G94</f>
        <v>14469.999999999998</v>
      </c>
      <c r="H94" s="8">
        <f>'S rescaled computation'!H94</f>
        <v>1710.7012589888786</v>
      </c>
      <c r="I94" s="4"/>
      <c r="J94" s="8">
        <f>'S rescaled computation'!J94</f>
        <v>168.0073180759027</v>
      </c>
      <c r="K94" s="8">
        <f>'S rescaled computation'!K94</f>
        <v>168.0073180759027</v>
      </c>
      <c r="L94" s="10">
        <f>'S rescaled computation'!L94</f>
        <v>280.29958074930937</v>
      </c>
      <c r="M94" s="4"/>
      <c r="N94" s="7">
        <f t="shared" si="27"/>
        <v>1</v>
      </c>
      <c r="O94" s="4"/>
      <c r="P94" s="7">
        <f t="shared" si="28"/>
        <v>0.59938483542065257</v>
      </c>
      <c r="R94" s="4"/>
      <c r="S94" s="12">
        <f t="shared" si="29"/>
        <v>23.341150746039162</v>
      </c>
      <c r="T94" s="12">
        <f t="shared" si="44"/>
        <v>67.884315233911494</v>
      </c>
      <c r="U94" s="7">
        <f t="shared" si="45"/>
        <v>-44.543164487872332</v>
      </c>
      <c r="V94" s="7">
        <f t="shared" si="30"/>
        <v>135.76863046782299</v>
      </c>
      <c r="W94" s="7">
        <f t="shared" si="24"/>
        <v>7.7803835820130534</v>
      </c>
      <c r="X94" s="7">
        <f t="shared" si="25"/>
        <v>67.884315233911494</v>
      </c>
      <c r="Y94" s="4"/>
      <c r="Z94" s="7">
        <f t="shared" si="31"/>
        <v>0</v>
      </c>
      <c r="AA94" s="7">
        <f t="shared" si="32"/>
        <v>0</v>
      </c>
      <c r="AB94" s="6"/>
      <c r="AC94" s="7">
        <f t="shared" si="33"/>
        <v>-3.9502648364348776</v>
      </c>
      <c r="AD94" s="7">
        <f t="shared" si="34"/>
        <v>11.69116037558855</v>
      </c>
      <c r="AE94" s="7">
        <f t="shared" si="35"/>
        <v>-520.76127966393597</v>
      </c>
      <c r="AF94" s="4"/>
      <c r="AG94" s="7" t="e">
        <f t="shared" si="36"/>
        <v>#NUM!</v>
      </c>
      <c r="AH94" s="7" t="e">
        <f t="shared" si="37"/>
        <v>#NUM!</v>
      </c>
      <c r="AI94" s="7" t="e">
        <f t="shared" si="38"/>
        <v>#NUM!</v>
      </c>
      <c r="AJ94" s="4"/>
      <c r="AK94" s="7">
        <v>0</v>
      </c>
      <c r="AL94" s="7" t="e">
        <f t="shared" si="39"/>
        <v>#NUM!</v>
      </c>
      <c r="AM94" s="7">
        <f t="shared" si="40"/>
        <v>51649.946401855908</v>
      </c>
      <c r="AN94" s="4"/>
      <c r="AO94" s="7">
        <f t="shared" si="41"/>
        <v>51649.946401855908</v>
      </c>
      <c r="AP94" s="7">
        <f t="shared" si="42"/>
        <v>8677568.9737399314</v>
      </c>
      <c r="AQ94" s="7">
        <f t="shared" si="43"/>
        <v>0.35055435615604091</v>
      </c>
    </row>
    <row r="95" spans="1:43" s="3" customFormat="1">
      <c r="A95" s="3" t="str">
        <f>'S rescaled computation'!A95</f>
        <v>Lazarina et al. 2106</v>
      </c>
      <c r="B95" s="2" t="str">
        <f>'S rescaled computation'!B95</f>
        <v>NY I birds</v>
      </c>
      <c r="C95" s="3" t="str">
        <f>'S rescaled computation'!C95</f>
        <v>birds</v>
      </c>
      <c r="D95" s="2">
        <f>'S rescaled computation'!D95</f>
        <v>1</v>
      </c>
      <c r="E95" s="4"/>
      <c r="F95" s="2">
        <f t="shared" si="26"/>
        <v>3029.25</v>
      </c>
      <c r="G95" s="2">
        <f>'S rescaled computation'!G95</f>
        <v>3029.25</v>
      </c>
      <c r="H95" s="2">
        <f>'S rescaled computation'!H95</f>
        <v>4476.7955883351151</v>
      </c>
      <c r="I95" s="4"/>
      <c r="J95" s="2">
        <f>'S rescaled computation'!J95</f>
        <v>83.557525334932038</v>
      </c>
      <c r="K95" s="2">
        <f>'S rescaled computation'!K95</f>
        <v>162.99993332464018</v>
      </c>
      <c r="L95" s="11">
        <f>'S rescaled computation'!L95</f>
        <v>152.8637809367012</v>
      </c>
      <c r="M95" s="4"/>
      <c r="N95" s="3">
        <f t="shared" si="27"/>
        <v>1</v>
      </c>
      <c r="O95" s="4"/>
      <c r="P95" s="3">
        <f t="shared" si="28"/>
        <v>0.54661427856172196</v>
      </c>
      <c r="R95" s="4"/>
      <c r="S95" s="22">
        <f t="shared" si="29"/>
        <v>37.758854313758199</v>
      </c>
      <c r="T95" s="22">
        <f t="shared" si="44"/>
        <v>31.06009174749903</v>
      </c>
      <c r="U95" s="3">
        <f t="shared" si="45"/>
        <v>6.6987625662591697</v>
      </c>
      <c r="V95" s="3">
        <f t="shared" si="30"/>
        <v>62.120183494998059</v>
      </c>
      <c r="W95" s="3">
        <f t="shared" si="24"/>
        <v>12.586284771252732</v>
      </c>
      <c r="X95" s="3">
        <f t="shared" si="25"/>
        <v>31.06009174749903</v>
      </c>
      <c r="Y95" s="4"/>
      <c r="Z95" s="3">
        <f t="shared" si="31"/>
        <v>0</v>
      </c>
      <c r="AA95" s="3">
        <f t="shared" si="32"/>
        <v>253.94545259679293</v>
      </c>
      <c r="AB95" s="26"/>
      <c r="AC95" s="3">
        <f t="shared" si="33"/>
        <v>-1.4221500141130494</v>
      </c>
      <c r="AD95" s="3">
        <f t="shared" si="34"/>
        <v>-9.430346226898525</v>
      </c>
      <c r="AE95" s="3">
        <f t="shared" si="35"/>
        <v>-63.17165029161125</v>
      </c>
      <c r="AF95" s="4"/>
      <c r="AG95" s="3" t="e">
        <f t="shared" si="36"/>
        <v>#NUM!</v>
      </c>
      <c r="AH95" s="3" t="e">
        <f t="shared" si="37"/>
        <v>#NUM!</v>
      </c>
      <c r="AI95" s="3" t="e">
        <f t="shared" si="38"/>
        <v>#NUM!</v>
      </c>
      <c r="AJ95" s="4"/>
      <c r="AK95" s="3">
        <v>0</v>
      </c>
      <c r="AL95" s="3" t="e">
        <f t="shared" si="39"/>
        <v>#NUM!</v>
      </c>
      <c r="AM95" s="3">
        <f t="shared" si="40"/>
        <v>11976.097461453977</v>
      </c>
      <c r="AN95" s="4"/>
      <c r="AO95" s="3">
        <f t="shared" si="41"/>
        <v>11976.097461453977</v>
      </c>
      <c r="AP95" s="3">
        <f t="shared" si="42"/>
        <v>1952103.0877063908</v>
      </c>
      <c r="AQ95" s="3">
        <f t="shared" si="43"/>
        <v>0.14394625384757431</v>
      </c>
    </row>
    <row r="96" spans="1:43" s="3" customFormat="1">
      <c r="A96" s="3" t="str">
        <f>'S rescaled computation'!A96</f>
        <v>Lazarina et al. 2107</v>
      </c>
      <c r="B96" s="2" t="str">
        <f>'S rescaled computation'!B96</f>
        <v>NY I birds</v>
      </c>
      <c r="C96" s="3" t="str">
        <f>'S rescaled computation'!C96</f>
        <v>birds</v>
      </c>
      <c r="D96" s="2">
        <f>'S rescaled computation'!D96</f>
        <v>2</v>
      </c>
      <c r="E96" s="4"/>
      <c r="F96" s="2">
        <f t="shared" si="26"/>
        <v>3029.25</v>
      </c>
      <c r="G96" s="2">
        <f>'S rescaled computation'!G96</f>
        <v>3029.25</v>
      </c>
      <c r="H96" s="2">
        <f>'S rescaled computation'!H96</f>
        <v>4476.7955883351151</v>
      </c>
      <c r="I96" s="4"/>
      <c r="J96" s="2">
        <f>'S rescaled computation'!J96</f>
        <v>102.47155951169832</v>
      </c>
      <c r="K96" s="2">
        <f>'S rescaled computation'!K96</f>
        <v>162.99993332464018</v>
      </c>
      <c r="L96" s="11">
        <f>'S rescaled computation'!L96</f>
        <v>152.8637809367012</v>
      </c>
      <c r="M96" s="4"/>
      <c r="N96" s="3">
        <f t="shared" si="27"/>
        <v>1</v>
      </c>
      <c r="O96" s="4"/>
      <c r="P96" s="3">
        <f t="shared" si="28"/>
        <v>0.67034557750557267</v>
      </c>
      <c r="R96" s="4"/>
      <c r="S96" s="22">
        <f t="shared" si="29"/>
        <v>37.758854313758199</v>
      </c>
      <c r="T96" s="22">
        <f t="shared" si="44"/>
        <v>31.06009174749903</v>
      </c>
      <c r="U96" s="3">
        <f t="shared" si="45"/>
        <v>6.6987625662591697</v>
      </c>
      <c r="V96" s="3">
        <f t="shared" si="30"/>
        <v>62.120183494998059</v>
      </c>
      <c r="W96" s="3">
        <f t="shared" si="24"/>
        <v>12.586284771252732</v>
      </c>
      <c r="X96" s="3">
        <f t="shared" si="25"/>
        <v>31.06009174749903</v>
      </c>
      <c r="Y96" s="4"/>
      <c r="Z96" s="3">
        <f t="shared" si="31"/>
        <v>0</v>
      </c>
      <c r="AA96" s="3">
        <f t="shared" si="32"/>
        <v>253.94545259679293</v>
      </c>
      <c r="AB96" s="26"/>
      <c r="AC96" s="3">
        <f t="shared" si="33"/>
        <v>-1.4221500141130494</v>
      </c>
      <c r="AD96" s="3">
        <f t="shared" si="34"/>
        <v>-9.430346226898525</v>
      </c>
      <c r="AE96" s="3">
        <f t="shared" si="35"/>
        <v>-63.17165029161125</v>
      </c>
      <c r="AF96" s="4"/>
      <c r="AG96" s="3" t="e">
        <f t="shared" si="36"/>
        <v>#NUM!</v>
      </c>
      <c r="AH96" s="3" t="e">
        <f t="shared" si="37"/>
        <v>#NUM!</v>
      </c>
      <c r="AI96" s="3" t="e">
        <f t="shared" si="38"/>
        <v>#NUM!</v>
      </c>
      <c r="AJ96" s="4"/>
      <c r="AK96" s="3">
        <v>0</v>
      </c>
      <c r="AL96" s="3" t="e">
        <f t="shared" si="39"/>
        <v>#NUM!</v>
      </c>
      <c r="AM96" s="3">
        <f t="shared" si="40"/>
        <v>11976.097461453977</v>
      </c>
      <c r="AN96" s="4"/>
      <c r="AO96" s="3">
        <f t="shared" si="41"/>
        <v>11976.097461453977</v>
      </c>
      <c r="AP96" s="3">
        <f t="shared" si="42"/>
        <v>1952103.0877063908</v>
      </c>
      <c r="AQ96" s="3">
        <f t="shared" si="43"/>
        <v>0.14394625384757431</v>
      </c>
    </row>
    <row r="97" spans="1:43" s="3" customFormat="1">
      <c r="A97" s="3" t="str">
        <f>'S rescaled computation'!A97</f>
        <v>Lazarina et al. 2108</v>
      </c>
      <c r="B97" s="2" t="str">
        <f>'S rescaled computation'!B97</f>
        <v>NY I birds</v>
      </c>
      <c r="C97" s="3" t="str">
        <f>'S rescaled computation'!C97</f>
        <v>birds</v>
      </c>
      <c r="D97" s="2">
        <f>'S rescaled computation'!D97</f>
        <v>3</v>
      </c>
      <c r="E97" s="4"/>
      <c r="F97" s="2">
        <f t="shared" si="26"/>
        <v>3029.25</v>
      </c>
      <c r="G97" s="2">
        <f>'S rescaled computation'!G97</f>
        <v>3029.25</v>
      </c>
      <c r="H97" s="2">
        <f>'S rescaled computation'!H97</f>
        <v>4476.7955883351151</v>
      </c>
      <c r="I97" s="4"/>
      <c r="J97" s="2">
        <f>'S rescaled computation'!J97</f>
        <v>113.68161400480388</v>
      </c>
      <c r="K97" s="2">
        <f>'S rescaled computation'!K97</f>
        <v>162.99993332464018</v>
      </c>
      <c r="L97" s="11">
        <f>'S rescaled computation'!L97</f>
        <v>152.8637809367012</v>
      </c>
      <c r="M97" s="4"/>
      <c r="N97" s="3">
        <f t="shared" si="27"/>
        <v>1</v>
      </c>
      <c r="O97" s="4"/>
      <c r="P97" s="3">
        <f t="shared" si="28"/>
        <v>0.74367919796434889</v>
      </c>
      <c r="R97" s="4"/>
      <c r="S97" s="22">
        <f t="shared" si="29"/>
        <v>37.758854313758199</v>
      </c>
      <c r="T97" s="22">
        <f t="shared" si="44"/>
        <v>31.06009174749903</v>
      </c>
      <c r="U97" s="3">
        <f t="shared" si="45"/>
        <v>6.6987625662591697</v>
      </c>
      <c r="V97" s="3">
        <f t="shared" si="30"/>
        <v>62.120183494998059</v>
      </c>
      <c r="W97" s="3">
        <f t="shared" si="24"/>
        <v>12.586284771252732</v>
      </c>
      <c r="X97" s="3">
        <f t="shared" si="25"/>
        <v>31.06009174749903</v>
      </c>
      <c r="Y97" s="4"/>
      <c r="Z97" s="3">
        <f t="shared" si="31"/>
        <v>0</v>
      </c>
      <c r="AA97" s="3">
        <f t="shared" si="32"/>
        <v>253.94545259679293</v>
      </c>
      <c r="AB97" s="26"/>
      <c r="AC97" s="3">
        <f t="shared" si="33"/>
        <v>-1.4221500141130494</v>
      </c>
      <c r="AD97" s="3">
        <f t="shared" si="34"/>
        <v>-9.430346226898525</v>
      </c>
      <c r="AE97" s="3">
        <f t="shared" si="35"/>
        <v>-63.17165029161125</v>
      </c>
      <c r="AF97" s="4"/>
      <c r="AG97" s="3" t="e">
        <f t="shared" si="36"/>
        <v>#NUM!</v>
      </c>
      <c r="AH97" s="3" t="e">
        <f t="shared" si="37"/>
        <v>#NUM!</v>
      </c>
      <c r="AI97" s="3" t="e">
        <f t="shared" si="38"/>
        <v>#NUM!</v>
      </c>
      <c r="AJ97" s="4"/>
      <c r="AK97" s="3">
        <v>0</v>
      </c>
      <c r="AL97" s="3" t="e">
        <f t="shared" si="39"/>
        <v>#NUM!</v>
      </c>
      <c r="AM97" s="3">
        <f t="shared" si="40"/>
        <v>11976.097461453977</v>
      </c>
      <c r="AN97" s="4"/>
      <c r="AO97" s="3">
        <f t="shared" si="41"/>
        <v>11976.097461453977</v>
      </c>
      <c r="AP97" s="3">
        <f t="shared" si="42"/>
        <v>1952103.0877063908</v>
      </c>
      <c r="AQ97" s="3">
        <f t="shared" si="43"/>
        <v>0.14394625384757431</v>
      </c>
    </row>
    <row r="98" spans="1:43" s="3" customFormat="1">
      <c r="A98" s="3" t="str">
        <f>'S rescaled computation'!A98</f>
        <v>Lazarina et al. 2109</v>
      </c>
      <c r="B98" s="2" t="str">
        <f>'S rescaled computation'!B98</f>
        <v>NY I birds</v>
      </c>
      <c r="C98" s="3" t="str">
        <f>'S rescaled computation'!C98</f>
        <v>birds</v>
      </c>
      <c r="D98" s="2">
        <f>'S rescaled computation'!D98</f>
        <v>4</v>
      </c>
      <c r="E98" s="4"/>
      <c r="F98" s="2">
        <f t="shared" si="26"/>
        <v>3029.25</v>
      </c>
      <c r="G98" s="2">
        <f>'S rescaled computation'!G98</f>
        <v>3029.25</v>
      </c>
      <c r="H98" s="2">
        <f>'S rescaled computation'!H98</f>
        <v>4476.7955883351151</v>
      </c>
      <c r="I98" s="4"/>
      <c r="J98" s="2">
        <f>'S rescaled computation'!J98</f>
        <v>121.81430810075344</v>
      </c>
      <c r="K98" s="2">
        <f>'S rescaled computation'!K98</f>
        <v>162.99993332464018</v>
      </c>
      <c r="L98" s="11">
        <f>'S rescaled computation'!L98</f>
        <v>152.8637809367012</v>
      </c>
      <c r="M98" s="4"/>
      <c r="N98" s="3">
        <f t="shared" si="27"/>
        <v>1</v>
      </c>
      <c r="O98" s="4"/>
      <c r="P98" s="3">
        <f t="shared" si="28"/>
        <v>0.79688142838227372</v>
      </c>
      <c r="R98" s="4"/>
      <c r="S98" s="22">
        <f t="shared" si="29"/>
        <v>37.758854313758199</v>
      </c>
      <c r="T98" s="22">
        <f t="shared" si="44"/>
        <v>31.06009174749903</v>
      </c>
      <c r="U98" s="3">
        <f t="shared" si="45"/>
        <v>6.6987625662591697</v>
      </c>
      <c r="V98" s="3">
        <f t="shared" si="30"/>
        <v>62.120183494998059</v>
      </c>
      <c r="W98" s="3">
        <f t="shared" ref="W98:W129" si="46">(1/3)*(H98/3.14)^0.5</f>
        <v>12.586284771252732</v>
      </c>
      <c r="X98" s="3">
        <f t="shared" ref="X98:X129" si="47">(F98/3.14)^0.5</f>
        <v>31.06009174749903</v>
      </c>
      <c r="Y98" s="4"/>
      <c r="Z98" s="3">
        <f t="shared" si="31"/>
        <v>0</v>
      </c>
      <c r="AA98" s="3">
        <f t="shared" si="32"/>
        <v>253.94545259679293</v>
      </c>
      <c r="AB98" s="26"/>
      <c r="AC98" s="3">
        <f t="shared" si="33"/>
        <v>-1.4221500141130494</v>
      </c>
      <c r="AD98" s="3">
        <f t="shared" si="34"/>
        <v>-9.430346226898525</v>
      </c>
      <c r="AE98" s="3">
        <f t="shared" si="35"/>
        <v>-63.17165029161125</v>
      </c>
      <c r="AF98" s="4"/>
      <c r="AG98" s="3" t="e">
        <f t="shared" si="36"/>
        <v>#NUM!</v>
      </c>
      <c r="AH98" s="3" t="e">
        <f t="shared" si="37"/>
        <v>#NUM!</v>
      </c>
      <c r="AI98" s="3" t="e">
        <f t="shared" si="38"/>
        <v>#NUM!</v>
      </c>
      <c r="AJ98" s="4"/>
      <c r="AK98" s="3">
        <v>0</v>
      </c>
      <c r="AL98" s="3" t="e">
        <f t="shared" si="39"/>
        <v>#NUM!</v>
      </c>
      <c r="AM98" s="3">
        <f t="shared" si="40"/>
        <v>11976.097461453977</v>
      </c>
      <c r="AN98" s="4"/>
      <c r="AO98" s="3">
        <f t="shared" si="41"/>
        <v>11976.097461453977</v>
      </c>
      <c r="AP98" s="3">
        <f t="shared" si="42"/>
        <v>1952103.0877063908</v>
      </c>
      <c r="AQ98" s="3">
        <f t="shared" si="43"/>
        <v>0.14394625384757431</v>
      </c>
    </row>
    <row r="99" spans="1:43" s="3" customFormat="1">
      <c r="A99" s="3" t="str">
        <f>'S rescaled computation'!A99</f>
        <v>Lazarina et al. 2110</v>
      </c>
      <c r="B99" s="2" t="str">
        <f>'S rescaled computation'!B99</f>
        <v>NY I birds</v>
      </c>
      <c r="C99" s="3" t="str">
        <f>'S rescaled computation'!C99</f>
        <v>birds</v>
      </c>
      <c r="D99" s="2">
        <f>'S rescaled computation'!D99</f>
        <v>5</v>
      </c>
      <c r="E99" s="4"/>
      <c r="F99" s="2">
        <f t="shared" si="26"/>
        <v>3029.25</v>
      </c>
      <c r="G99" s="2">
        <f>'S rescaled computation'!G99</f>
        <v>3029.25</v>
      </c>
      <c r="H99" s="2">
        <f>'S rescaled computation'!H99</f>
        <v>4476.7955883351151</v>
      </c>
      <c r="I99" s="4"/>
      <c r="J99" s="2">
        <f>'S rescaled computation'!J99</f>
        <v>127.94601472963633</v>
      </c>
      <c r="K99" s="2">
        <f>'S rescaled computation'!K99</f>
        <v>162.99993332464018</v>
      </c>
      <c r="L99" s="11">
        <f>'S rescaled computation'!L99</f>
        <v>152.8637809367012</v>
      </c>
      <c r="M99" s="4"/>
      <c r="N99" s="3">
        <f t="shared" si="27"/>
        <v>1</v>
      </c>
      <c r="O99" s="4"/>
      <c r="P99" s="3">
        <f t="shared" si="28"/>
        <v>0.836993655041262</v>
      </c>
      <c r="R99" s="4"/>
      <c r="S99" s="22">
        <f t="shared" si="29"/>
        <v>37.758854313758199</v>
      </c>
      <c r="T99" s="22">
        <f t="shared" si="44"/>
        <v>31.06009174749903</v>
      </c>
      <c r="U99" s="3">
        <f t="shared" si="45"/>
        <v>6.6987625662591697</v>
      </c>
      <c r="V99" s="3">
        <f t="shared" si="30"/>
        <v>62.120183494998059</v>
      </c>
      <c r="W99" s="3">
        <f t="shared" si="46"/>
        <v>12.586284771252732</v>
      </c>
      <c r="X99" s="3">
        <f t="shared" si="47"/>
        <v>31.06009174749903</v>
      </c>
      <c r="Y99" s="4"/>
      <c r="Z99" s="3">
        <f t="shared" si="31"/>
        <v>0</v>
      </c>
      <c r="AA99" s="3">
        <f t="shared" si="32"/>
        <v>253.94545259679293</v>
      </c>
      <c r="AB99" s="26"/>
      <c r="AC99" s="3">
        <f t="shared" si="33"/>
        <v>-1.4221500141130494</v>
      </c>
      <c r="AD99" s="3">
        <f t="shared" si="34"/>
        <v>-9.430346226898525</v>
      </c>
      <c r="AE99" s="3">
        <f t="shared" si="35"/>
        <v>-63.17165029161125</v>
      </c>
      <c r="AF99" s="4"/>
      <c r="AG99" s="3" t="e">
        <f t="shared" si="36"/>
        <v>#NUM!</v>
      </c>
      <c r="AH99" s="3" t="e">
        <f t="shared" si="37"/>
        <v>#NUM!</v>
      </c>
      <c r="AI99" s="3" t="e">
        <f t="shared" si="38"/>
        <v>#NUM!</v>
      </c>
      <c r="AJ99" s="4"/>
      <c r="AK99" s="3">
        <v>0</v>
      </c>
      <c r="AL99" s="3" t="e">
        <f t="shared" si="39"/>
        <v>#NUM!</v>
      </c>
      <c r="AM99" s="3">
        <f t="shared" si="40"/>
        <v>11976.097461453977</v>
      </c>
      <c r="AN99" s="4"/>
      <c r="AO99" s="3">
        <f t="shared" si="41"/>
        <v>11976.097461453977</v>
      </c>
      <c r="AP99" s="3">
        <f t="shared" si="42"/>
        <v>1952103.0877063908</v>
      </c>
      <c r="AQ99" s="3">
        <f t="shared" si="43"/>
        <v>0.14394625384757431</v>
      </c>
    </row>
    <row r="100" spans="1:43" s="3" customFormat="1">
      <c r="A100" s="3" t="str">
        <f>'S rescaled computation'!A100</f>
        <v>Lazarina et al. 2111</v>
      </c>
      <c r="B100" s="2" t="str">
        <f>'S rescaled computation'!B100</f>
        <v>NY I birds</v>
      </c>
      <c r="C100" s="3" t="str">
        <f>'S rescaled computation'!C100</f>
        <v>birds</v>
      </c>
      <c r="D100" s="2">
        <f>'S rescaled computation'!D100</f>
        <v>6</v>
      </c>
      <c r="E100" s="4"/>
      <c r="F100" s="2">
        <f t="shared" si="26"/>
        <v>3029.25</v>
      </c>
      <c r="G100" s="2">
        <f>'S rescaled computation'!G100</f>
        <v>3029.25</v>
      </c>
      <c r="H100" s="2">
        <f>'S rescaled computation'!H100</f>
        <v>4476.7955883351151</v>
      </c>
      <c r="I100" s="4"/>
      <c r="J100" s="2">
        <f>'S rescaled computation'!J100</f>
        <v>132.62213903095378</v>
      </c>
      <c r="K100" s="2">
        <f>'S rescaled computation'!K100</f>
        <v>162.99993332464018</v>
      </c>
      <c r="L100" s="11">
        <f>'S rescaled computation'!L100</f>
        <v>152.8637809367012</v>
      </c>
      <c r="M100" s="4"/>
      <c r="N100" s="3">
        <f t="shared" si="27"/>
        <v>1</v>
      </c>
      <c r="O100" s="4"/>
      <c r="P100" s="3">
        <f t="shared" si="28"/>
        <v>0.86758379400461638</v>
      </c>
      <c r="R100" s="4"/>
      <c r="S100" s="22">
        <f t="shared" si="29"/>
        <v>37.758854313758199</v>
      </c>
      <c r="T100" s="22">
        <f t="shared" si="44"/>
        <v>31.06009174749903</v>
      </c>
      <c r="U100" s="3">
        <f t="shared" si="45"/>
        <v>6.6987625662591697</v>
      </c>
      <c r="V100" s="3">
        <f t="shared" si="30"/>
        <v>62.120183494998059</v>
      </c>
      <c r="W100" s="3">
        <f t="shared" si="46"/>
        <v>12.586284771252732</v>
      </c>
      <c r="X100" s="3">
        <f t="shared" si="47"/>
        <v>31.06009174749903</v>
      </c>
      <c r="Y100" s="4"/>
      <c r="Z100" s="3">
        <f t="shared" si="31"/>
        <v>0</v>
      </c>
      <c r="AA100" s="3">
        <f t="shared" si="32"/>
        <v>253.94545259679293</v>
      </c>
      <c r="AB100" s="26"/>
      <c r="AC100" s="3">
        <f t="shared" si="33"/>
        <v>-1.4221500141130494</v>
      </c>
      <c r="AD100" s="3">
        <f t="shared" si="34"/>
        <v>-9.430346226898525</v>
      </c>
      <c r="AE100" s="3">
        <f t="shared" si="35"/>
        <v>-63.17165029161125</v>
      </c>
      <c r="AF100" s="4"/>
      <c r="AG100" s="3" t="e">
        <f t="shared" si="36"/>
        <v>#NUM!</v>
      </c>
      <c r="AH100" s="3" t="e">
        <f t="shared" si="37"/>
        <v>#NUM!</v>
      </c>
      <c r="AI100" s="3" t="e">
        <f t="shared" si="38"/>
        <v>#NUM!</v>
      </c>
      <c r="AJ100" s="4"/>
      <c r="AK100" s="3">
        <v>0</v>
      </c>
      <c r="AL100" s="3" t="e">
        <f t="shared" si="39"/>
        <v>#NUM!</v>
      </c>
      <c r="AM100" s="3">
        <f t="shared" si="40"/>
        <v>11976.097461453977</v>
      </c>
      <c r="AN100" s="4"/>
      <c r="AO100" s="3">
        <f t="shared" si="41"/>
        <v>11976.097461453977</v>
      </c>
      <c r="AP100" s="3">
        <f t="shared" si="42"/>
        <v>1952103.0877063908</v>
      </c>
      <c r="AQ100" s="3">
        <f t="shared" si="43"/>
        <v>0.14394625384757431</v>
      </c>
    </row>
    <row r="101" spans="1:43" s="3" customFormat="1">
      <c r="A101" s="3" t="str">
        <f>'S rescaled computation'!A101</f>
        <v>Lazarina et al. 2112</v>
      </c>
      <c r="B101" s="2" t="str">
        <f>'S rescaled computation'!B101</f>
        <v>NY I birds</v>
      </c>
      <c r="C101" s="3" t="str">
        <f>'S rescaled computation'!C101</f>
        <v>birds</v>
      </c>
      <c r="D101" s="2">
        <f>'S rescaled computation'!D101</f>
        <v>7</v>
      </c>
      <c r="E101" s="4"/>
      <c r="F101" s="2">
        <f t="shared" si="26"/>
        <v>3029.25</v>
      </c>
      <c r="G101" s="2">
        <f>'S rescaled computation'!G101</f>
        <v>3029.25</v>
      </c>
      <c r="H101" s="2">
        <f>'S rescaled computation'!H101</f>
        <v>4476.7955883351151</v>
      </c>
      <c r="I101" s="4"/>
      <c r="J101" s="2">
        <f>'S rescaled computation'!J101</f>
        <v>136.62582716033009</v>
      </c>
      <c r="K101" s="2">
        <f>'S rescaled computation'!K101</f>
        <v>162.99993332464018</v>
      </c>
      <c r="L101" s="11">
        <f>'S rescaled computation'!L101</f>
        <v>152.8637809367012</v>
      </c>
      <c r="M101" s="4"/>
      <c r="N101" s="3">
        <f t="shared" si="27"/>
        <v>1</v>
      </c>
      <c r="O101" s="4"/>
      <c r="P101" s="3">
        <f t="shared" si="28"/>
        <v>0.89377500885513861</v>
      </c>
      <c r="R101" s="4"/>
      <c r="S101" s="22">
        <f t="shared" si="29"/>
        <v>37.758854313758199</v>
      </c>
      <c r="T101" s="22">
        <f t="shared" si="44"/>
        <v>31.06009174749903</v>
      </c>
      <c r="U101" s="3">
        <f t="shared" si="45"/>
        <v>6.6987625662591697</v>
      </c>
      <c r="V101" s="3">
        <f t="shared" si="30"/>
        <v>62.120183494998059</v>
      </c>
      <c r="W101" s="3">
        <f t="shared" si="46"/>
        <v>12.586284771252732</v>
      </c>
      <c r="X101" s="3">
        <f t="shared" si="47"/>
        <v>31.06009174749903</v>
      </c>
      <c r="Y101" s="4"/>
      <c r="Z101" s="3">
        <f t="shared" si="31"/>
        <v>0</v>
      </c>
      <c r="AA101" s="3">
        <f t="shared" si="32"/>
        <v>253.94545259679293</v>
      </c>
      <c r="AB101" s="26"/>
      <c r="AC101" s="3">
        <f t="shared" si="33"/>
        <v>-1.4221500141130494</v>
      </c>
      <c r="AD101" s="3">
        <f t="shared" si="34"/>
        <v>-9.430346226898525</v>
      </c>
      <c r="AE101" s="3">
        <f t="shared" si="35"/>
        <v>-63.17165029161125</v>
      </c>
      <c r="AF101" s="4"/>
      <c r="AG101" s="3" t="e">
        <f t="shared" si="36"/>
        <v>#NUM!</v>
      </c>
      <c r="AH101" s="3" t="e">
        <f t="shared" si="37"/>
        <v>#NUM!</v>
      </c>
      <c r="AI101" s="3" t="e">
        <f t="shared" si="38"/>
        <v>#NUM!</v>
      </c>
      <c r="AJ101" s="4"/>
      <c r="AK101" s="3">
        <v>0</v>
      </c>
      <c r="AL101" s="3" t="e">
        <f t="shared" si="39"/>
        <v>#NUM!</v>
      </c>
      <c r="AM101" s="3">
        <f t="shared" si="40"/>
        <v>11976.097461453977</v>
      </c>
      <c r="AN101" s="4"/>
      <c r="AO101" s="3">
        <f t="shared" si="41"/>
        <v>11976.097461453977</v>
      </c>
      <c r="AP101" s="3">
        <f t="shared" si="42"/>
        <v>1952103.0877063908</v>
      </c>
      <c r="AQ101" s="3">
        <f t="shared" si="43"/>
        <v>0.14394625384757431</v>
      </c>
    </row>
    <row r="102" spans="1:43" s="3" customFormat="1">
      <c r="A102" s="3" t="str">
        <f>'S rescaled computation'!A102</f>
        <v>Lazarina et al. 2113</v>
      </c>
      <c r="B102" s="2" t="str">
        <f>'S rescaled computation'!B102</f>
        <v>NY I birds</v>
      </c>
      <c r="C102" s="3" t="str">
        <f>'S rescaled computation'!C102</f>
        <v>birds</v>
      </c>
      <c r="D102" s="2">
        <f>'S rescaled computation'!D102</f>
        <v>8</v>
      </c>
      <c r="E102" s="4"/>
      <c r="F102" s="2">
        <f t="shared" si="26"/>
        <v>3029.25</v>
      </c>
      <c r="G102" s="2">
        <f>'S rescaled computation'!G102</f>
        <v>3029.25</v>
      </c>
      <c r="H102" s="2">
        <f>'S rescaled computation'!H102</f>
        <v>4476.7955883351151</v>
      </c>
      <c r="I102" s="4"/>
      <c r="J102" s="2">
        <f>'S rescaled computation'!J102</f>
        <v>140.05111045845553</v>
      </c>
      <c r="K102" s="2">
        <f>'S rescaled computation'!K102</f>
        <v>162.99993332464018</v>
      </c>
      <c r="L102" s="11">
        <f>'S rescaled computation'!L102</f>
        <v>152.8637809367012</v>
      </c>
      <c r="M102" s="4"/>
      <c r="N102" s="3">
        <f t="shared" si="27"/>
        <v>1</v>
      </c>
      <c r="O102" s="4"/>
      <c r="P102" s="3">
        <f t="shared" si="28"/>
        <v>0.91618243118328191</v>
      </c>
      <c r="R102" s="4"/>
      <c r="S102" s="22">
        <f t="shared" si="29"/>
        <v>37.758854313758199</v>
      </c>
      <c r="T102" s="22">
        <f t="shared" si="44"/>
        <v>31.06009174749903</v>
      </c>
      <c r="U102" s="3">
        <f t="shared" si="45"/>
        <v>6.6987625662591697</v>
      </c>
      <c r="V102" s="3">
        <f t="shared" si="30"/>
        <v>62.120183494998059</v>
      </c>
      <c r="W102" s="3">
        <f t="shared" si="46"/>
        <v>12.586284771252732</v>
      </c>
      <c r="X102" s="3">
        <f t="shared" si="47"/>
        <v>31.06009174749903</v>
      </c>
      <c r="Y102" s="4"/>
      <c r="Z102" s="3">
        <f t="shared" si="31"/>
        <v>0</v>
      </c>
      <c r="AA102" s="3">
        <f t="shared" si="32"/>
        <v>253.94545259679293</v>
      </c>
      <c r="AB102" s="26"/>
      <c r="AC102" s="3">
        <f t="shared" si="33"/>
        <v>-1.4221500141130494</v>
      </c>
      <c r="AD102" s="3">
        <f t="shared" si="34"/>
        <v>-9.430346226898525</v>
      </c>
      <c r="AE102" s="3">
        <f t="shared" si="35"/>
        <v>-63.17165029161125</v>
      </c>
      <c r="AF102" s="4"/>
      <c r="AG102" s="3" t="e">
        <f t="shared" si="36"/>
        <v>#NUM!</v>
      </c>
      <c r="AH102" s="3" t="e">
        <f t="shared" si="37"/>
        <v>#NUM!</v>
      </c>
      <c r="AI102" s="3" t="e">
        <f t="shared" si="38"/>
        <v>#NUM!</v>
      </c>
      <c r="AJ102" s="4"/>
      <c r="AK102" s="3">
        <v>0</v>
      </c>
      <c r="AL102" s="3" t="e">
        <f t="shared" si="39"/>
        <v>#NUM!</v>
      </c>
      <c r="AM102" s="3">
        <f t="shared" si="40"/>
        <v>11976.097461453977</v>
      </c>
      <c r="AN102" s="4"/>
      <c r="AO102" s="3">
        <f t="shared" si="41"/>
        <v>11976.097461453977</v>
      </c>
      <c r="AP102" s="3">
        <f t="shared" si="42"/>
        <v>1952103.0877063908</v>
      </c>
      <c r="AQ102" s="3">
        <f t="shared" si="43"/>
        <v>0.14394625384757431</v>
      </c>
    </row>
    <row r="103" spans="1:43" s="3" customFormat="1">
      <c r="A103" s="3" t="str">
        <f>'S rescaled computation'!A103</f>
        <v>Lazarina et al. 2114</v>
      </c>
      <c r="B103" s="2" t="str">
        <f>'S rescaled computation'!B103</f>
        <v>NY I birds</v>
      </c>
      <c r="C103" s="3" t="str">
        <f>'S rescaled computation'!C103</f>
        <v>birds</v>
      </c>
      <c r="D103" s="2">
        <f>'S rescaled computation'!D103</f>
        <v>9</v>
      </c>
      <c r="E103" s="4"/>
      <c r="F103" s="2">
        <f t="shared" si="26"/>
        <v>3029.25</v>
      </c>
      <c r="G103" s="2">
        <f>'S rescaled computation'!G103</f>
        <v>3029.25</v>
      </c>
      <c r="H103" s="2">
        <f>'S rescaled computation'!H103</f>
        <v>4476.7955883351151</v>
      </c>
      <c r="I103" s="4"/>
      <c r="J103" s="2">
        <f>'S rescaled computation'!J103</f>
        <v>142.93729893943808</v>
      </c>
      <c r="K103" s="2">
        <f>'S rescaled computation'!K103</f>
        <v>162.99993332464018</v>
      </c>
      <c r="L103" s="11">
        <f>'S rescaled computation'!L103</f>
        <v>152.8637809367012</v>
      </c>
      <c r="M103" s="4"/>
      <c r="N103" s="3">
        <f t="shared" si="27"/>
        <v>1</v>
      </c>
      <c r="O103" s="4"/>
      <c r="P103" s="3">
        <f t="shared" si="28"/>
        <v>0.93506321813815696</v>
      </c>
      <c r="R103" s="4"/>
      <c r="S103" s="22">
        <f t="shared" si="29"/>
        <v>37.758854313758199</v>
      </c>
      <c r="T103" s="22">
        <f t="shared" si="44"/>
        <v>31.06009174749903</v>
      </c>
      <c r="U103" s="3">
        <f t="shared" si="45"/>
        <v>6.6987625662591697</v>
      </c>
      <c r="V103" s="3">
        <f t="shared" si="30"/>
        <v>62.120183494998059</v>
      </c>
      <c r="W103" s="3">
        <f t="shared" si="46"/>
        <v>12.586284771252732</v>
      </c>
      <c r="X103" s="3">
        <f t="shared" si="47"/>
        <v>31.06009174749903</v>
      </c>
      <c r="Y103" s="4"/>
      <c r="Z103" s="3">
        <f t="shared" si="31"/>
        <v>0</v>
      </c>
      <c r="AA103" s="3">
        <f t="shared" si="32"/>
        <v>253.94545259679293</v>
      </c>
      <c r="AB103" s="26"/>
      <c r="AC103" s="3">
        <f t="shared" si="33"/>
        <v>-1.4221500141130494</v>
      </c>
      <c r="AD103" s="3">
        <f t="shared" si="34"/>
        <v>-9.430346226898525</v>
      </c>
      <c r="AE103" s="3">
        <f t="shared" si="35"/>
        <v>-63.17165029161125</v>
      </c>
      <c r="AF103" s="4"/>
      <c r="AG103" s="3" t="e">
        <f t="shared" si="36"/>
        <v>#NUM!</v>
      </c>
      <c r="AH103" s="3" t="e">
        <f t="shared" si="37"/>
        <v>#NUM!</v>
      </c>
      <c r="AI103" s="3" t="e">
        <f t="shared" si="38"/>
        <v>#NUM!</v>
      </c>
      <c r="AJ103" s="4"/>
      <c r="AK103" s="3">
        <v>0</v>
      </c>
      <c r="AL103" s="3" t="e">
        <f t="shared" si="39"/>
        <v>#NUM!</v>
      </c>
      <c r="AM103" s="3">
        <f t="shared" si="40"/>
        <v>11976.097461453977</v>
      </c>
      <c r="AN103" s="4"/>
      <c r="AO103" s="3">
        <f t="shared" si="41"/>
        <v>11976.097461453977</v>
      </c>
      <c r="AP103" s="3">
        <f t="shared" si="42"/>
        <v>1952103.0877063908</v>
      </c>
      <c r="AQ103" s="3">
        <f t="shared" si="43"/>
        <v>0.14394625384757431</v>
      </c>
    </row>
    <row r="104" spans="1:43" s="3" customFormat="1">
      <c r="A104" s="3" t="str">
        <f>'S rescaled computation'!A104</f>
        <v>Lazarina et al. 2115</v>
      </c>
      <c r="B104" s="2" t="str">
        <f>'S rescaled computation'!B104</f>
        <v>NY I birds</v>
      </c>
      <c r="C104" s="3" t="str">
        <f>'S rescaled computation'!C104</f>
        <v>birds</v>
      </c>
      <c r="D104" s="2">
        <f>'S rescaled computation'!D104</f>
        <v>10</v>
      </c>
      <c r="E104" s="4"/>
      <c r="F104" s="2">
        <f t="shared" si="26"/>
        <v>3029.25</v>
      </c>
      <c r="G104" s="2">
        <f>'S rescaled computation'!G104</f>
        <v>3029.25</v>
      </c>
      <c r="H104" s="2">
        <f>'S rescaled computation'!H104</f>
        <v>4476.7955883351151</v>
      </c>
      <c r="I104" s="4"/>
      <c r="J104" s="2">
        <f>'S rescaled computation'!J104</f>
        <v>145.9567481063865</v>
      </c>
      <c r="K104" s="2">
        <f>'S rescaled computation'!K104</f>
        <v>162.99993332464018</v>
      </c>
      <c r="L104" s="11">
        <f>'S rescaled computation'!L104</f>
        <v>152.8637809367012</v>
      </c>
      <c r="M104" s="4"/>
      <c r="N104" s="3">
        <f t="shared" si="27"/>
        <v>1</v>
      </c>
      <c r="O104" s="4"/>
      <c r="P104" s="3">
        <f t="shared" si="28"/>
        <v>0.95481576611548802</v>
      </c>
      <c r="R104" s="4"/>
      <c r="S104" s="22">
        <f t="shared" si="29"/>
        <v>37.758854313758199</v>
      </c>
      <c r="T104" s="22">
        <f t="shared" si="44"/>
        <v>31.06009174749903</v>
      </c>
      <c r="U104" s="3">
        <f t="shared" si="45"/>
        <v>6.6987625662591697</v>
      </c>
      <c r="V104" s="3">
        <f t="shared" si="30"/>
        <v>62.120183494998059</v>
      </c>
      <c r="W104" s="3">
        <f t="shared" si="46"/>
        <v>12.586284771252732</v>
      </c>
      <c r="X104" s="3">
        <f t="shared" si="47"/>
        <v>31.06009174749903</v>
      </c>
      <c r="Y104" s="4"/>
      <c r="Z104" s="3">
        <f t="shared" si="31"/>
        <v>0</v>
      </c>
      <c r="AA104" s="3">
        <f t="shared" si="32"/>
        <v>253.94545259679293</v>
      </c>
      <c r="AB104" s="26"/>
      <c r="AC104" s="3">
        <f t="shared" si="33"/>
        <v>-1.4221500141130494</v>
      </c>
      <c r="AD104" s="3">
        <f t="shared" si="34"/>
        <v>-9.430346226898525</v>
      </c>
      <c r="AE104" s="3">
        <f t="shared" si="35"/>
        <v>-63.17165029161125</v>
      </c>
      <c r="AF104" s="4"/>
      <c r="AG104" s="3" t="e">
        <f t="shared" si="36"/>
        <v>#NUM!</v>
      </c>
      <c r="AH104" s="3" t="e">
        <f t="shared" si="37"/>
        <v>#NUM!</v>
      </c>
      <c r="AI104" s="3" t="e">
        <f t="shared" si="38"/>
        <v>#NUM!</v>
      </c>
      <c r="AJ104" s="4"/>
      <c r="AK104" s="3">
        <v>0</v>
      </c>
      <c r="AL104" s="3" t="e">
        <f t="shared" si="39"/>
        <v>#NUM!</v>
      </c>
      <c r="AM104" s="3">
        <f t="shared" si="40"/>
        <v>11976.097461453977</v>
      </c>
      <c r="AN104" s="4"/>
      <c r="AO104" s="3">
        <f t="shared" si="41"/>
        <v>11976.097461453977</v>
      </c>
      <c r="AP104" s="3">
        <f t="shared" si="42"/>
        <v>1952103.0877063908</v>
      </c>
      <c r="AQ104" s="3">
        <f t="shared" si="43"/>
        <v>0.14394625384757431</v>
      </c>
    </row>
    <row r="105" spans="1:43" s="3" customFormat="1">
      <c r="A105" s="3" t="str">
        <f>'S rescaled computation'!A105</f>
        <v>Lazarina et al. 2116</v>
      </c>
      <c r="B105" s="2" t="str">
        <f>'S rescaled computation'!B105</f>
        <v>NY I birds</v>
      </c>
      <c r="C105" s="3" t="str">
        <f>'S rescaled computation'!C105</f>
        <v>birds</v>
      </c>
      <c r="D105" s="2">
        <f>'S rescaled computation'!D105</f>
        <v>11</v>
      </c>
      <c r="E105" s="4"/>
      <c r="F105" s="2">
        <f t="shared" si="26"/>
        <v>3029.25</v>
      </c>
      <c r="G105" s="2">
        <f>'S rescaled computation'!G105</f>
        <v>3029.25</v>
      </c>
      <c r="H105" s="2">
        <f>'S rescaled computation'!H105</f>
        <v>4476.7955883351151</v>
      </c>
      <c r="I105" s="4"/>
      <c r="J105" s="2">
        <f>'S rescaled computation'!J105</f>
        <v>148.80611804486392</v>
      </c>
      <c r="K105" s="2">
        <f>'S rescaled computation'!K105</f>
        <v>162.99993332464018</v>
      </c>
      <c r="L105" s="11">
        <f>'S rescaled computation'!L105</f>
        <v>152.8637809367012</v>
      </c>
      <c r="M105" s="4"/>
      <c r="N105" s="3">
        <f t="shared" si="27"/>
        <v>1</v>
      </c>
      <c r="O105" s="4"/>
      <c r="P105" s="3">
        <f t="shared" si="28"/>
        <v>0.97345569456039094</v>
      </c>
      <c r="R105" s="4"/>
      <c r="S105" s="22">
        <f t="shared" si="29"/>
        <v>37.758854313758199</v>
      </c>
      <c r="T105" s="22">
        <f t="shared" si="44"/>
        <v>31.06009174749903</v>
      </c>
      <c r="U105" s="3">
        <f t="shared" si="45"/>
        <v>6.6987625662591697</v>
      </c>
      <c r="V105" s="3">
        <f t="shared" si="30"/>
        <v>62.120183494998059</v>
      </c>
      <c r="W105" s="3">
        <f t="shared" si="46"/>
        <v>12.586284771252732</v>
      </c>
      <c r="X105" s="3">
        <f t="shared" si="47"/>
        <v>31.06009174749903</v>
      </c>
      <c r="Y105" s="4"/>
      <c r="Z105" s="3">
        <f t="shared" si="31"/>
        <v>0</v>
      </c>
      <c r="AA105" s="3">
        <f t="shared" si="32"/>
        <v>253.94545259679293</v>
      </c>
      <c r="AB105" s="26"/>
      <c r="AC105" s="3">
        <f t="shared" si="33"/>
        <v>-1.4221500141130494</v>
      </c>
      <c r="AD105" s="3">
        <f t="shared" si="34"/>
        <v>-9.430346226898525</v>
      </c>
      <c r="AE105" s="3">
        <f t="shared" si="35"/>
        <v>-63.17165029161125</v>
      </c>
      <c r="AF105" s="4"/>
      <c r="AG105" s="3" t="e">
        <f t="shared" si="36"/>
        <v>#NUM!</v>
      </c>
      <c r="AH105" s="3" t="e">
        <f t="shared" si="37"/>
        <v>#NUM!</v>
      </c>
      <c r="AI105" s="3" t="e">
        <f t="shared" si="38"/>
        <v>#NUM!</v>
      </c>
      <c r="AJ105" s="4"/>
      <c r="AK105" s="3">
        <v>0</v>
      </c>
      <c r="AL105" s="3" t="e">
        <f t="shared" si="39"/>
        <v>#NUM!</v>
      </c>
      <c r="AM105" s="3">
        <f t="shared" si="40"/>
        <v>11976.097461453977</v>
      </c>
      <c r="AN105" s="4"/>
      <c r="AO105" s="3">
        <f t="shared" si="41"/>
        <v>11976.097461453977</v>
      </c>
      <c r="AP105" s="3">
        <f t="shared" si="42"/>
        <v>1952103.0877063908</v>
      </c>
      <c r="AQ105" s="3">
        <f t="shared" si="43"/>
        <v>0.14394625384757431</v>
      </c>
    </row>
    <row r="106" spans="1:43" s="3" customFormat="1">
      <c r="A106" s="3" t="str">
        <f>'S rescaled computation'!A106</f>
        <v>Lazarina et al. 2117</v>
      </c>
      <c r="B106" s="2" t="str">
        <f>'S rescaled computation'!B106</f>
        <v>NY I birds</v>
      </c>
      <c r="C106" s="3" t="str">
        <f>'S rescaled computation'!C106</f>
        <v>birds</v>
      </c>
      <c r="D106" s="2">
        <f>'S rescaled computation'!D106</f>
        <v>12</v>
      </c>
      <c r="E106" s="4"/>
      <c r="F106" s="2">
        <f t="shared" si="26"/>
        <v>3029.25</v>
      </c>
      <c r="G106" s="2">
        <f>'S rescaled computation'!G106</f>
        <v>3029.25</v>
      </c>
      <c r="H106" s="2">
        <f>'S rescaled computation'!H106</f>
        <v>4476.7955883351151</v>
      </c>
      <c r="I106" s="4"/>
      <c r="J106" s="2">
        <f>'S rescaled computation'!J106</f>
        <v>151.4689343670716</v>
      </c>
      <c r="K106" s="2">
        <f>'S rescaled computation'!K106</f>
        <v>162.99993332464018</v>
      </c>
      <c r="L106" s="11">
        <f>'S rescaled computation'!L106</f>
        <v>152.8637809367012</v>
      </c>
      <c r="M106" s="4"/>
      <c r="N106" s="3">
        <f t="shared" si="27"/>
        <v>1</v>
      </c>
      <c r="O106" s="4"/>
      <c r="P106" s="3">
        <f t="shared" si="28"/>
        <v>0.99087523178425641</v>
      </c>
      <c r="R106" s="4"/>
      <c r="S106" s="22">
        <f t="shared" si="29"/>
        <v>37.758854313758199</v>
      </c>
      <c r="T106" s="22">
        <f t="shared" si="44"/>
        <v>31.06009174749903</v>
      </c>
      <c r="U106" s="3">
        <f t="shared" si="45"/>
        <v>6.6987625662591697</v>
      </c>
      <c r="V106" s="3">
        <f t="shared" si="30"/>
        <v>62.120183494998059</v>
      </c>
      <c r="W106" s="3">
        <f t="shared" si="46"/>
        <v>12.586284771252732</v>
      </c>
      <c r="X106" s="3">
        <f t="shared" si="47"/>
        <v>31.06009174749903</v>
      </c>
      <c r="Y106" s="4"/>
      <c r="Z106" s="3">
        <f t="shared" si="31"/>
        <v>0</v>
      </c>
      <c r="AA106" s="3">
        <f t="shared" si="32"/>
        <v>253.94545259679293</v>
      </c>
      <c r="AB106" s="26"/>
      <c r="AC106" s="3">
        <f t="shared" si="33"/>
        <v>-1.4221500141130494</v>
      </c>
      <c r="AD106" s="3">
        <f t="shared" si="34"/>
        <v>-9.430346226898525</v>
      </c>
      <c r="AE106" s="3">
        <f t="shared" si="35"/>
        <v>-63.17165029161125</v>
      </c>
      <c r="AF106" s="4"/>
      <c r="AG106" s="3" t="e">
        <f t="shared" si="36"/>
        <v>#NUM!</v>
      </c>
      <c r="AH106" s="3" t="e">
        <f t="shared" si="37"/>
        <v>#NUM!</v>
      </c>
      <c r="AI106" s="3" t="e">
        <f t="shared" si="38"/>
        <v>#NUM!</v>
      </c>
      <c r="AJ106" s="4"/>
      <c r="AK106" s="3">
        <v>0</v>
      </c>
      <c r="AL106" s="3" t="e">
        <f t="shared" si="39"/>
        <v>#NUM!</v>
      </c>
      <c r="AM106" s="3">
        <f t="shared" si="40"/>
        <v>11976.097461453977</v>
      </c>
      <c r="AN106" s="4"/>
      <c r="AO106" s="3">
        <f t="shared" si="41"/>
        <v>11976.097461453977</v>
      </c>
      <c r="AP106" s="3">
        <f t="shared" si="42"/>
        <v>1952103.0877063908</v>
      </c>
      <c r="AQ106" s="3">
        <f t="shared" si="43"/>
        <v>0.14394625384757431</v>
      </c>
    </row>
    <row r="107" spans="1:43" s="3" customFormat="1">
      <c r="A107" s="3" t="str">
        <f>'S rescaled computation'!A107</f>
        <v>Lazarina et al. 2118</v>
      </c>
      <c r="B107" s="2" t="str">
        <f>'S rescaled computation'!B107</f>
        <v>NY I birds</v>
      </c>
      <c r="C107" s="3" t="str">
        <f>'S rescaled computation'!C107</f>
        <v>birds</v>
      </c>
      <c r="D107" s="2">
        <f>'S rescaled computation'!D107</f>
        <v>13</v>
      </c>
      <c r="E107" s="4"/>
      <c r="F107" s="2">
        <f t="shared" si="26"/>
        <v>3029.25</v>
      </c>
      <c r="G107" s="2">
        <f>'S rescaled computation'!G107</f>
        <v>3029.25</v>
      </c>
      <c r="H107" s="2">
        <f>'S rescaled computation'!H107</f>
        <v>4476.7955883351151</v>
      </c>
      <c r="I107" s="4"/>
      <c r="J107" s="2">
        <f>'S rescaled computation'!J107</f>
        <v>154.33756089023743</v>
      </c>
      <c r="K107" s="2">
        <f>'S rescaled computation'!K107</f>
        <v>162.99993332464018</v>
      </c>
      <c r="L107" s="11">
        <f>'S rescaled computation'!L107</f>
        <v>152.8637809367012</v>
      </c>
      <c r="M107" s="4"/>
      <c r="N107" s="3">
        <f t="shared" si="27"/>
        <v>1</v>
      </c>
      <c r="O107" s="4"/>
      <c r="P107" s="3">
        <f t="shared" si="28"/>
        <v>1.0096411324154444</v>
      </c>
      <c r="R107" s="4"/>
      <c r="S107" s="22">
        <f t="shared" si="29"/>
        <v>37.758854313758199</v>
      </c>
      <c r="T107" s="22">
        <f t="shared" si="44"/>
        <v>31.06009174749903</v>
      </c>
      <c r="U107" s="3">
        <f t="shared" si="45"/>
        <v>6.6987625662591697</v>
      </c>
      <c r="V107" s="3">
        <f t="shared" si="30"/>
        <v>62.120183494998059</v>
      </c>
      <c r="W107" s="3">
        <f t="shared" si="46"/>
        <v>12.586284771252732</v>
      </c>
      <c r="X107" s="3">
        <f t="shared" si="47"/>
        <v>31.06009174749903</v>
      </c>
      <c r="Y107" s="4"/>
      <c r="Z107" s="3">
        <f t="shared" si="31"/>
        <v>0</v>
      </c>
      <c r="AA107" s="3">
        <f t="shared" si="32"/>
        <v>253.94545259679293</v>
      </c>
      <c r="AB107" s="26"/>
      <c r="AC107" s="3">
        <f t="shared" si="33"/>
        <v>-1.4221500141130494</v>
      </c>
      <c r="AD107" s="3">
        <f t="shared" si="34"/>
        <v>-9.430346226898525</v>
      </c>
      <c r="AE107" s="3">
        <f t="shared" si="35"/>
        <v>-63.17165029161125</v>
      </c>
      <c r="AF107" s="4"/>
      <c r="AG107" s="3" t="e">
        <f t="shared" si="36"/>
        <v>#NUM!</v>
      </c>
      <c r="AH107" s="3" t="e">
        <f t="shared" si="37"/>
        <v>#NUM!</v>
      </c>
      <c r="AI107" s="3" t="e">
        <f t="shared" si="38"/>
        <v>#NUM!</v>
      </c>
      <c r="AJ107" s="4"/>
      <c r="AK107" s="3">
        <v>0</v>
      </c>
      <c r="AL107" s="3" t="e">
        <f t="shared" si="39"/>
        <v>#NUM!</v>
      </c>
      <c r="AM107" s="3">
        <f t="shared" si="40"/>
        <v>11976.097461453977</v>
      </c>
      <c r="AN107" s="4"/>
      <c r="AO107" s="3">
        <f t="shared" si="41"/>
        <v>11976.097461453977</v>
      </c>
      <c r="AP107" s="3">
        <f t="shared" si="42"/>
        <v>1952103.0877063908</v>
      </c>
      <c r="AQ107" s="3">
        <f t="shared" si="43"/>
        <v>0.14394625384757431</v>
      </c>
    </row>
    <row r="108" spans="1:43" s="3" customFormat="1">
      <c r="A108" s="3" t="str">
        <f>'S rescaled computation'!A108</f>
        <v>Lazarina et al. 2119</v>
      </c>
      <c r="B108" s="2" t="str">
        <f>'S rescaled computation'!B108</f>
        <v>NY I birds</v>
      </c>
      <c r="C108" s="3" t="str">
        <f>'S rescaled computation'!C108</f>
        <v>birds</v>
      </c>
      <c r="D108" s="2">
        <f>'S rescaled computation'!D108</f>
        <v>14</v>
      </c>
      <c r="E108" s="4"/>
      <c r="F108" s="2">
        <f t="shared" si="26"/>
        <v>3029.25</v>
      </c>
      <c r="G108" s="2">
        <f>'S rescaled computation'!G108</f>
        <v>3029.25</v>
      </c>
      <c r="H108" s="2">
        <f>'S rescaled computation'!H108</f>
        <v>4476.7955883351151</v>
      </c>
      <c r="I108" s="4"/>
      <c r="J108" s="2">
        <f>'S rescaled computation'!J108</f>
        <v>156.99398322023703</v>
      </c>
      <c r="K108" s="2">
        <f>'S rescaled computation'!K108</f>
        <v>162.99993332464018</v>
      </c>
      <c r="L108" s="11">
        <f>'S rescaled computation'!L108</f>
        <v>152.8637809367012</v>
      </c>
      <c r="M108" s="4"/>
      <c r="N108" s="3">
        <f t="shared" si="27"/>
        <v>1</v>
      </c>
      <c r="O108" s="4"/>
      <c r="P108" s="3">
        <f t="shared" si="28"/>
        <v>1.0270188416001962</v>
      </c>
      <c r="R108" s="4"/>
      <c r="S108" s="22">
        <f t="shared" si="29"/>
        <v>37.758854313758199</v>
      </c>
      <c r="T108" s="22">
        <f t="shared" si="44"/>
        <v>31.06009174749903</v>
      </c>
      <c r="U108" s="3">
        <f t="shared" si="45"/>
        <v>6.6987625662591697</v>
      </c>
      <c r="V108" s="3">
        <f t="shared" si="30"/>
        <v>62.120183494998059</v>
      </c>
      <c r="W108" s="3">
        <f t="shared" si="46"/>
        <v>12.586284771252732</v>
      </c>
      <c r="X108" s="3">
        <f t="shared" si="47"/>
        <v>31.06009174749903</v>
      </c>
      <c r="Y108" s="4"/>
      <c r="Z108" s="3">
        <f t="shared" si="31"/>
        <v>0</v>
      </c>
      <c r="AA108" s="3">
        <f t="shared" si="32"/>
        <v>253.94545259679293</v>
      </c>
      <c r="AB108" s="26"/>
      <c r="AC108" s="3">
        <f t="shared" si="33"/>
        <v>-1.4221500141130494</v>
      </c>
      <c r="AD108" s="3">
        <f t="shared" si="34"/>
        <v>-9.430346226898525</v>
      </c>
      <c r="AE108" s="3">
        <f t="shared" si="35"/>
        <v>-63.17165029161125</v>
      </c>
      <c r="AF108" s="4"/>
      <c r="AG108" s="3" t="e">
        <f t="shared" si="36"/>
        <v>#NUM!</v>
      </c>
      <c r="AH108" s="3" t="e">
        <f t="shared" si="37"/>
        <v>#NUM!</v>
      </c>
      <c r="AI108" s="3" t="e">
        <f t="shared" si="38"/>
        <v>#NUM!</v>
      </c>
      <c r="AJ108" s="4"/>
      <c r="AK108" s="3">
        <v>0</v>
      </c>
      <c r="AL108" s="3" t="e">
        <f t="shared" si="39"/>
        <v>#NUM!</v>
      </c>
      <c r="AM108" s="3">
        <f t="shared" si="40"/>
        <v>11976.097461453977</v>
      </c>
      <c r="AN108" s="4"/>
      <c r="AO108" s="3">
        <f t="shared" si="41"/>
        <v>11976.097461453977</v>
      </c>
      <c r="AP108" s="3">
        <f t="shared" si="42"/>
        <v>1952103.0877063908</v>
      </c>
      <c r="AQ108" s="3">
        <f t="shared" si="43"/>
        <v>0.14394625384757431</v>
      </c>
    </row>
    <row r="109" spans="1:43" s="3" customFormat="1">
      <c r="A109" s="3" t="str">
        <f>'S rescaled computation'!A109</f>
        <v>Lazarina et al. 2120</v>
      </c>
      <c r="B109" s="2" t="str">
        <f>'S rescaled computation'!B109</f>
        <v>NY I birds</v>
      </c>
      <c r="C109" s="3" t="str">
        <f>'S rescaled computation'!C109</f>
        <v>birds</v>
      </c>
      <c r="D109" s="2">
        <f>'S rescaled computation'!D109</f>
        <v>15</v>
      </c>
      <c r="E109" s="4"/>
      <c r="F109" s="2">
        <f t="shared" si="26"/>
        <v>3029.25</v>
      </c>
      <c r="G109" s="2">
        <f>'S rescaled computation'!G109</f>
        <v>3029.25</v>
      </c>
      <c r="H109" s="2">
        <f>'S rescaled computation'!H109</f>
        <v>4476.7955883351151</v>
      </c>
      <c r="I109" s="4"/>
      <c r="J109" s="2">
        <f>'S rescaled computation'!J109</f>
        <v>159.86738468344365</v>
      </c>
      <c r="K109" s="2">
        <f>'S rescaled computation'!K109</f>
        <v>162.99993332464018</v>
      </c>
      <c r="L109" s="11">
        <f>'S rescaled computation'!L109</f>
        <v>152.8637809367012</v>
      </c>
      <c r="M109" s="4"/>
      <c r="N109" s="3">
        <f t="shared" si="27"/>
        <v>1</v>
      </c>
      <c r="O109" s="4"/>
      <c r="P109" s="3">
        <f t="shared" si="28"/>
        <v>1.045815978800384</v>
      </c>
      <c r="R109" s="4"/>
      <c r="S109" s="22">
        <f t="shared" si="29"/>
        <v>37.758854313758199</v>
      </c>
      <c r="T109" s="22">
        <f t="shared" si="44"/>
        <v>31.06009174749903</v>
      </c>
      <c r="U109" s="3">
        <f t="shared" si="45"/>
        <v>6.6987625662591697</v>
      </c>
      <c r="V109" s="3">
        <f t="shared" si="30"/>
        <v>62.120183494998059</v>
      </c>
      <c r="W109" s="3">
        <f t="shared" si="46"/>
        <v>12.586284771252732</v>
      </c>
      <c r="X109" s="3">
        <f t="shared" si="47"/>
        <v>31.06009174749903</v>
      </c>
      <c r="Y109" s="4"/>
      <c r="Z109" s="3">
        <f t="shared" si="31"/>
        <v>0</v>
      </c>
      <c r="AA109" s="3">
        <f t="shared" si="32"/>
        <v>253.94545259679293</v>
      </c>
      <c r="AB109" s="26"/>
      <c r="AC109" s="3">
        <f t="shared" si="33"/>
        <v>-1.4221500141130494</v>
      </c>
      <c r="AD109" s="3">
        <f t="shared" si="34"/>
        <v>-9.430346226898525</v>
      </c>
      <c r="AE109" s="3">
        <f t="shared" si="35"/>
        <v>-63.17165029161125</v>
      </c>
      <c r="AF109" s="4"/>
      <c r="AG109" s="3" t="e">
        <f t="shared" si="36"/>
        <v>#NUM!</v>
      </c>
      <c r="AH109" s="3" t="e">
        <f t="shared" si="37"/>
        <v>#NUM!</v>
      </c>
      <c r="AI109" s="3" t="e">
        <f t="shared" si="38"/>
        <v>#NUM!</v>
      </c>
      <c r="AJ109" s="4"/>
      <c r="AK109" s="3">
        <v>0</v>
      </c>
      <c r="AL109" s="3" t="e">
        <f t="shared" si="39"/>
        <v>#NUM!</v>
      </c>
      <c r="AM109" s="3">
        <f t="shared" si="40"/>
        <v>11976.097461453977</v>
      </c>
      <c r="AN109" s="4"/>
      <c r="AO109" s="3">
        <f t="shared" si="41"/>
        <v>11976.097461453977</v>
      </c>
      <c r="AP109" s="3">
        <f t="shared" si="42"/>
        <v>1952103.0877063908</v>
      </c>
      <c r="AQ109" s="3">
        <f t="shared" si="43"/>
        <v>0.14394625384757431</v>
      </c>
    </row>
    <row r="110" spans="1:43" s="3" customFormat="1">
      <c r="A110" s="3" t="str">
        <f>'S rescaled computation'!A110</f>
        <v>Lazarina et al. 2121</v>
      </c>
      <c r="B110" s="2" t="str">
        <f>'S rescaled computation'!B110</f>
        <v>NY I birds</v>
      </c>
      <c r="C110" s="3" t="str">
        <f>'S rescaled computation'!C110</f>
        <v>birds</v>
      </c>
      <c r="D110" s="2">
        <f>'S rescaled computation'!D110</f>
        <v>16</v>
      </c>
      <c r="E110" s="4"/>
      <c r="F110" s="2">
        <f t="shared" si="26"/>
        <v>3029.25</v>
      </c>
      <c r="G110" s="2">
        <f>'S rescaled computation'!G110</f>
        <v>3029.25</v>
      </c>
      <c r="H110" s="2">
        <f>'S rescaled computation'!H110</f>
        <v>4476.7955883351151</v>
      </c>
      <c r="I110" s="4"/>
      <c r="J110" s="2">
        <f>'S rescaled computation'!J110</f>
        <v>162.99993332464018</v>
      </c>
      <c r="K110" s="2">
        <f>'S rescaled computation'!K110</f>
        <v>162.99993332464018</v>
      </c>
      <c r="L110" s="11">
        <f>'S rescaled computation'!L110</f>
        <v>152.8637809367012</v>
      </c>
      <c r="M110" s="4"/>
      <c r="N110" s="3">
        <f t="shared" si="27"/>
        <v>1</v>
      </c>
      <c r="O110" s="4"/>
      <c r="P110" s="3">
        <f t="shared" si="28"/>
        <v>1.0663083977501264</v>
      </c>
      <c r="R110" s="4"/>
      <c r="S110" s="22">
        <f t="shared" si="29"/>
        <v>37.758854313758199</v>
      </c>
      <c r="T110" s="22">
        <f t="shared" si="44"/>
        <v>31.06009174749903</v>
      </c>
      <c r="U110" s="3">
        <f t="shared" si="45"/>
        <v>6.6987625662591697</v>
      </c>
      <c r="V110" s="3">
        <f t="shared" si="30"/>
        <v>62.120183494998059</v>
      </c>
      <c r="W110" s="3">
        <f t="shared" si="46"/>
        <v>12.586284771252732</v>
      </c>
      <c r="X110" s="3">
        <f t="shared" si="47"/>
        <v>31.06009174749903</v>
      </c>
      <c r="Y110" s="4"/>
      <c r="Z110" s="3">
        <f t="shared" si="31"/>
        <v>0</v>
      </c>
      <c r="AA110" s="3">
        <f t="shared" si="32"/>
        <v>253.94545259679293</v>
      </c>
      <c r="AB110" s="26"/>
      <c r="AC110" s="3">
        <f t="shared" si="33"/>
        <v>-1.4221500141130494</v>
      </c>
      <c r="AD110" s="3">
        <f t="shared" si="34"/>
        <v>-9.430346226898525</v>
      </c>
      <c r="AE110" s="3">
        <f t="shared" si="35"/>
        <v>-63.17165029161125</v>
      </c>
      <c r="AF110" s="4"/>
      <c r="AG110" s="3" t="e">
        <f t="shared" si="36"/>
        <v>#NUM!</v>
      </c>
      <c r="AH110" s="3" t="e">
        <f t="shared" si="37"/>
        <v>#NUM!</v>
      </c>
      <c r="AI110" s="3" t="e">
        <f t="shared" si="38"/>
        <v>#NUM!</v>
      </c>
      <c r="AJ110" s="4"/>
      <c r="AK110" s="3">
        <v>0</v>
      </c>
      <c r="AL110" s="3" t="e">
        <f t="shared" si="39"/>
        <v>#NUM!</v>
      </c>
      <c r="AM110" s="3">
        <f t="shared" si="40"/>
        <v>11976.097461453977</v>
      </c>
      <c r="AN110" s="4"/>
      <c r="AO110" s="3">
        <f t="shared" si="41"/>
        <v>11976.097461453977</v>
      </c>
      <c r="AP110" s="3">
        <f t="shared" si="42"/>
        <v>1952103.0877063908</v>
      </c>
      <c r="AQ110" s="3">
        <f t="shared" si="43"/>
        <v>0.14394625384757431</v>
      </c>
    </row>
    <row r="111" spans="1:43">
      <c r="A111" s="7" t="str">
        <f>'S rescaled computation'!A111</f>
        <v>Lazarina et al. 2122</v>
      </c>
      <c r="B111" s="8" t="str">
        <f>'S rescaled computation'!B111</f>
        <v>BA I birds</v>
      </c>
      <c r="C111" s="7" t="str">
        <f>'S rescaled computation'!C111</f>
        <v>birds</v>
      </c>
      <c r="D111" s="8">
        <f>'S rescaled computation'!D111</f>
        <v>1</v>
      </c>
      <c r="E111" s="4"/>
      <c r="F111" s="8">
        <f t="shared" si="26"/>
        <v>15988.999999999998</v>
      </c>
      <c r="G111" s="8">
        <f>'S rescaled computation'!G111</f>
        <v>15988.999999999998</v>
      </c>
      <c r="H111" s="8">
        <f>'S rescaled computation'!H111</f>
        <v>4902.8201557618859</v>
      </c>
      <c r="I111" s="4"/>
      <c r="J111" s="8">
        <f>'S rescaled computation'!J111</f>
        <v>83.487774609116769</v>
      </c>
      <c r="K111" s="8">
        <f>'S rescaled computation'!K111</f>
        <v>154</v>
      </c>
      <c r="L111" s="10">
        <f>'S rescaled computation'!L111</f>
        <v>199.58064620726697</v>
      </c>
      <c r="M111" s="4"/>
      <c r="N111" s="7">
        <f t="shared" si="27"/>
        <v>1</v>
      </c>
      <c r="O111" s="4"/>
      <c r="P111" s="7">
        <f t="shared" si="28"/>
        <v>0.41831598501997874</v>
      </c>
      <c r="R111" s="4"/>
      <c r="S111" s="12">
        <f t="shared" si="29"/>
        <v>39.514651623388986</v>
      </c>
      <c r="T111" s="12">
        <f t="shared" si="44"/>
        <v>71.358518878691058</v>
      </c>
      <c r="U111" s="7">
        <f t="shared" si="45"/>
        <v>-31.843867255302072</v>
      </c>
      <c r="V111" s="7">
        <f t="shared" si="30"/>
        <v>142.71703775738212</v>
      </c>
      <c r="W111" s="7">
        <f t="shared" si="46"/>
        <v>13.171550541129662</v>
      </c>
      <c r="X111" s="7">
        <f t="shared" si="47"/>
        <v>71.358518878691058</v>
      </c>
      <c r="Y111" s="4"/>
      <c r="Z111" s="7">
        <f t="shared" si="31"/>
        <v>0</v>
      </c>
      <c r="AA111" s="7">
        <f t="shared" si="32"/>
        <v>0</v>
      </c>
      <c r="AB111" s="6"/>
      <c r="AC111" s="7">
        <f t="shared" si="33"/>
        <v>-2.6662450913261222</v>
      </c>
      <c r="AD111" s="7">
        <f t="shared" si="34"/>
        <v>11.122251498143481</v>
      </c>
      <c r="AE111" s="7">
        <f t="shared" si="35"/>
        <v>-354.17550028696559</v>
      </c>
      <c r="AF111" s="4"/>
      <c r="AG111" s="7" t="e">
        <f t="shared" si="36"/>
        <v>#NUM!</v>
      </c>
      <c r="AH111" s="7" t="e">
        <f t="shared" si="37"/>
        <v>#NUM!</v>
      </c>
      <c r="AI111" s="7" t="e">
        <f t="shared" si="38"/>
        <v>#NUM!</v>
      </c>
      <c r="AJ111" s="4"/>
      <c r="AK111" s="7">
        <v>0</v>
      </c>
      <c r="AL111" s="7" t="e">
        <f t="shared" si="39"/>
        <v>#NUM!</v>
      </c>
      <c r="AM111" s="7">
        <f t="shared" si="40"/>
        <v>60771.939891231821</v>
      </c>
      <c r="AN111" s="4"/>
      <c r="AO111" s="7">
        <f t="shared" si="41"/>
        <v>60771.939891231821</v>
      </c>
      <c r="AP111" s="7">
        <f t="shared" si="42"/>
        <v>9358878.7432497013</v>
      </c>
      <c r="AQ111" s="7">
        <f t="shared" si="43"/>
        <v>0.11938686691315803</v>
      </c>
    </row>
    <row r="112" spans="1:43">
      <c r="A112" s="7" t="str">
        <f>'S rescaled computation'!A112</f>
        <v>Lazarina et al. 2123</v>
      </c>
      <c r="B112" s="8" t="str">
        <f>'S rescaled computation'!B112</f>
        <v>BA I birds</v>
      </c>
      <c r="C112" s="7" t="str">
        <f>'S rescaled computation'!C112</f>
        <v>birds</v>
      </c>
      <c r="D112" s="8">
        <f>'S rescaled computation'!D112</f>
        <v>2</v>
      </c>
      <c r="E112" s="4"/>
      <c r="F112" s="8">
        <f t="shared" si="26"/>
        <v>15988.999999999998</v>
      </c>
      <c r="G112" s="8">
        <f>'S rescaled computation'!G112</f>
        <v>15988.999999999998</v>
      </c>
      <c r="H112" s="8">
        <f>'S rescaled computation'!H112</f>
        <v>4902.8201557618859</v>
      </c>
      <c r="I112" s="4"/>
      <c r="J112" s="8">
        <f>'S rescaled computation'!J112</f>
        <v>98.30420272182451</v>
      </c>
      <c r="K112" s="8">
        <f>'S rescaled computation'!K112</f>
        <v>154</v>
      </c>
      <c r="L112" s="10">
        <f>'S rescaled computation'!L112</f>
        <v>199.58064620726697</v>
      </c>
      <c r="M112" s="4"/>
      <c r="N112" s="7">
        <f t="shared" si="27"/>
        <v>1</v>
      </c>
      <c r="O112" s="4"/>
      <c r="P112" s="7">
        <f t="shared" si="28"/>
        <v>0.49255378509865322</v>
      </c>
      <c r="R112" s="4"/>
      <c r="S112" s="12">
        <f t="shared" si="29"/>
        <v>39.514651623388986</v>
      </c>
      <c r="T112" s="12">
        <f t="shared" si="44"/>
        <v>71.358518878691058</v>
      </c>
      <c r="U112" s="7">
        <f t="shared" si="45"/>
        <v>-31.843867255302072</v>
      </c>
      <c r="V112" s="7">
        <f t="shared" si="30"/>
        <v>142.71703775738212</v>
      </c>
      <c r="W112" s="7">
        <f t="shared" si="46"/>
        <v>13.171550541129662</v>
      </c>
      <c r="X112" s="7">
        <f t="shared" si="47"/>
        <v>71.358518878691058</v>
      </c>
      <c r="Y112" s="4"/>
      <c r="Z112" s="7">
        <f t="shared" si="31"/>
        <v>0</v>
      </c>
      <c r="AA112" s="7">
        <f t="shared" si="32"/>
        <v>0</v>
      </c>
      <c r="AB112" s="6"/>
      <c r="AC112" s="7">
        <f t="shared" si="33"/>
        <v>-2.6662450913261222</v>
      </c>
      <c r="AD112" s="7">
        <f t="shared" si="34"/>
        <v>11.122251498143481</v>
      </c>
      <c r="AE112" s="7">
        <f t="shared" si="35"/>
        <v>-354.17550028696559</v>
      </c>
      <c r="AF112" s="4"/>
      <c r="AG112" s="7" t="e">
        <f t="shared" si="36"/>
        <v>#NUM!</v>
      </c>
      <c r="AH112" s="7" t="e">
        <f t="shared" si="37"/>
        <v>#NUM!</v>
      </c>
      <c r="AI112" s="7" t="e">
        <f t="shared" si="38"/>
        <v>#NUM!</v>
      </c>
      <c r="AJ112" s="4"/>
      <c r="AK112" s="7">
        <v>0</v>
      </c>
      <c r="AL112" s="7" t="e">
        <f t="shared" si="39"/>
        <v>#NUM!</v>
      </c>
      <c r="AM112" s="7">
        <f t="shared" si="40"/>
        <v>60771.939891231821</v>
      </c>
      <c r="AN112" s="4"/>
      <c r="AO112" s="7">
        <f t="shared" si="41"/>
        <v>60771.939891231821</v>
      </c>
      <c r="AP112" s="7">
        <f t="shared" si="42"/>
        <v>9358878.7432497013</v>
      </c>
      <c r="AQ112" s="7">
        <f t="shared" si="43"/>
        <v>0.11938686691315803</v>
      </c>
    </row>
    <row r="113" spans="1:43">
      <c r="A113" s="7" t="str">
        <f>'S rescaled computation'!A113</f>
        <v>Lazarina et al. 2124</v>
      </c>
      <c r="B113" s="8" t="str">
        <f>'S rescaled computation'!B113</f>
        <v>BA I birds</v>
      </c>
      <c r="C113" s="7" t="str">
        <f>'S rescaled computation'!C113</f>
        <v>birds</v>
      </c>
      <c r="D113" s="8">
        <f>'S rescaled computation'!D113</f>
        <v>3</v>
      </c>
      <c r="E113" s="4"/>
      <c r="F113" s="8">
        <f t="shared" si="26"/>
        <v>15988.999999999998</v>
      </c>
      <c r="G113" s="8">
        <f>'S rescaled computation'!G113</f>
        <v>15988.999999999998</v>
      </c>
      <c r="H113" s="8">
        <f>'S rescaled computation'!H113</f>
        <v>4902.8201557618859</v>
      </c>
      <c r="I113" s="4"/>
      <c r="J113" s="8">
        <f>'S rescaled computation'!J113</f>
        <v>107.1460555281114</v>
      </c>
      <c r="K113" s="8">
        <f>'S rescaled computation'!K113</f>
        <v>154</v>
      </c>
      <c r="L113" s="10">
        <f>'S rescaled computation'!L113</f>
        <v>199.58064620726697</v>
      </c>
      <c r="M113" s="4"/>
      <c r="N113" s="7">
        <f t="shared" si="27"/>
        <v>1</v>
      </c>
      <c r="O113" s="4"/>
      <c r="P113" s="7">
        <f t="shared" si="28"/>
        <v>0.53685594051458729</v>
      </c>
      <c r="R113" s="4"/>
      <c r="S113" s="12">
        <f t="shared" si="29"/>
        <v>39.514651623388986</v>
      </c>
      <c r="T113" s="12">
        <f t="shared" si="44"/>
        <v>71.358518878691058</v>
      </c>
      <c r="U113" s="7">
        <f t="shared" si="45"/>
        <v>-31.843867255302072</v>
      </c>
      <c r="V113" s="7">
        <f t="shared" si="30"/>
        <v>142.71703775738212</v>
      </c>
      <c r="W113" s="7">
        <f t="shared" si="46"/>
        <v>13.171550541129662</v>
      </c>
      <c r="X113" s="7">
        <f t="shared" si="47"/>
        <v>71.358518878691058</v>
      </c>
      <c r="Y113" s="4"/>
      <c r="Z113" s="7">
        <f t="shared" si="31"/>
        <v>0</v>
      </c>
      <c r="AA113" s="7">
        <f t="shared" si="32"/>
        <v>0</v>
      </c>
      <c r="AB113" s="6"/>
      <c r="AC113" s="7">
        <f t="shared" si="33"/>
        <v>-2.6662450913261222</v>
      </c>
      <c r="AD113" s="7">
        <f t="shared" si="34"/>
        <v>11.122251498143481</v>
      </c>
      <c r="AE113" s="7">
        <f t="shared" si="35"/>
        <v>-354.17550028696559</v>
      </c>
      <c r="AF113" s="4"/>
      <c r="AG113" s="7" t="e">
        <f t="shared" si="36"/>
        <v>#NUM!</v>
      </c>
      <c r="AH113" s="7" t="e">
        <f t="shared" si="37"/>
        <v>#NUM!</v>
      </c>
      <c r="AI113" s="7" t="e">
        <f t="shared" si="38"/>
        <v>#NUM!</v>
      </c>
      <c r="AJ113" s="4"/>
      <c r="AK113" s="7">
        <v>0</v>
      </c>
      <c r="AL113" s="7" t="e">
        <f t="shared" si="39"/>
        <v>#NUM!</v>
      </c>
      <c r="AM113" s="7">
        <f t="shared" si="40"/>
        <v>60771.939891231821</v>
      </c>
      <c r="AN113" s="4"/>
      <c r="AO113" s="7">
        <f t="shared" si="41"/>
        <v>60771.939891231821</v>
      </c>
      <c r="AP113" s="7">
        <f t="shared" si="42"/>
        <v>9358878.7432497013</v>
      </c>
      <c r="AQ113" s="7">
        <f t="shared" si="43"/>
        <v>0.11938686691315803</v>
      </c>
    </row>
    <row r="114" spans="1:43">
      <c r="A114" s="7" t="str">
        <f>'S rescaled computation'!A114</f>
        <v>Lazarina et al. 2125</v>
      </c>
      <c r="B114" s="8" t="str">
        <f>'S rescaled computation'!B114</f>
        <v>BA I birds</v>
      </c>
      <c r="C114" s="7" t="str">
        <f>'S rescaled computation'!C114</f>
        <v>birds</v>
      </c>
      <c r="D114" s="8">
        <f>'S rescaled computation'!D114</f>
        <v>4</v>
      </c>
      <c r="E114" s="4"/>
      <c r="F114" s="8">
        <f t="shared" si="26"/>
        <v>15988.999999999998</v>
      </c>
      <c r="G114" s="8">
        <f>'S rescaled computation'!G114</f>
        <v>15988.999999999998</v>
      </c>
      <c r="H114" s="8">
        <f>'S rescaled computation'!H114</f>
        <v>4902.8201557618859</v>
      </c>
      <c r="I114" s="4"/>
      <c r="J114" s="8">
        <f>'S rescaled computation'!J114</f>
        <v>114.12006675828763</v>
      </c>
      <c r="K114" s="8">
        <f>'S rescaled computation'!K114</f>
        <v>154</v>
      </c>
      <c r="L114" s="10">
        <f>'S rescaled computation'!L114</f>
        <v>199.58064620726697</v>
      </c>
      <c r="M114" s="4"/>
      <c r="N114" s="7">
        <f t="shared" si="27"/>
        <v>1</v>
      </c>
      <c r="O114" s="4"/>
      <c r="P114" s="7">
        <f t="shared" si="28"/>
        <v>0.57179926474319831</v>
      </c>
      <c r="R114" s="4"/>
      <c r="S114" s="12">
        <f t="shared" si="29"/>
        <v>39.514651623388986</v>
      </c>
      <c r="T114" s="12">
        <f t="shared" si="44"/>
        <v>71.358518878691058</v>
      </c>
      <c r="U114" s="7">
        <f t="shared" si="45"/>
        <v>-31.843867255302072</v>
      </c>
      <c r="V114" s="7">
        <f t="shared" si="30"/>
        <v>142.71703775738212</v>
      </c>
      <c r="W114" s="7">
        <f t="shared" si="46"/>
        <v>13.171550541129662</v>
      </c>
      <c r="X114" s="7">
        <f t="shared" si="47"/>
        <v>71.358518878691058</v>
      </c>
      <c r="Y114" s="4"/>
      <c r="Z114" s="7">
        <f t="shared" si="31"/>
        <v>0</v>
      </c>
      <c r="AA114" s="7">
        <f t="shared" si="32"/>
        <v>0</v>
      </c>
      <c r="AB114" s="6"/>
      <c r="AC114" s="7">
        <f t="shared" si="33"/>
        <v>-2.6662450913261222</v>
      </c>
      <c r="AD114" s="7">
        <f t="shared" si="34"/>
        <v>11.122251498143481</v>
      </c>
      <c r="AE114" s="7">
        <f t="shared" si="35"/>
        <v>-354.17550028696559</v>
      </c>
      <c r="AF114" s="4"/>
      <c r="AG114" s="7" t="e">
        <f t="shared" si="36"/>
        <v>#NUM!</v>
      </c>
      <c r="AH114" s="7" t="e">
        <f t="shared" si="37"/>
        <v>#NUM!</v>
      </c>
      <c r="AI114" s="7" t="e">
        <f t="shared" si="38"/>
        <v>#NUM!</v>
      </c>
      <c r="AJ114" s="4"/>
      <c r="AK114" s="7">
        <v>0</v>
      </c>
      <c r="AL114" s="7" t="e">
        <f t="shared" si="39"/>
        <v>#NUM!</v>
      </c>
      <c r="AM114" s="7">
        <f t="shared" si="40"/>
        <v>60771.939891231821</v>
      </c>
      <c r="AN114" s="4"/>
      <c r="AO114" s="7">
        <f t="shared" si="41"/>
        <v>60771.939891231821</v>
      </c>
      <c r="AP114" s="7">
        <f t="shared" si="42"/>
        <v>9358878.7432497013</v>
      </c>
      <c r="AQ114" s="7">
        <f t="shared" si="43"/>
        <v>0.11938686691315803</v>
      </c>
    </row>
    <row r="115" spans="1:43">
      <c r="A115" s="7" t="str">
        <f>'S rescaled computation'!A115</f>
        <v>Lazarina et al. 2126</v>
      </c>
      <c r="B115" s="8" t="str">
        <f>'S rescaled computation'!B115</f>
        <v>BA I birds</v>
      </c>
      <c r="C115" s="7" t="str">
        <f>'S rescaled computation'!C115</f>
        <v>birds</v>
      </c>
      <c r="D115" s="8">
        <f>'S rescaled computation'!D115</f>
        <v>5</v>
      </c>
      <c r="E115" s="4"/>
      <c r="F115" s="8">
        <f t="shared" si="26"/>
        <v>15988.999999999998</v>
      </c>
      <c r="G115" s="8">
        <f>'S rescaled computation'!G115</f>
        <v>15988.999999999998</v>
      </c>
      <c r="H115" s="8">
        <f>'S rescaled computation'!H115</f>
        <v>4902.8201557618859</v>
      </c>
      <c r="I115" s="4"/>
      <c r="J115" s="8">
        <f>'S rescaled computation'!J115</f>
        <v>119.15944351063278</v>
      </c>
      <c r="K115" s="8">
        <f>'S rescaled computation'!K115</f>
        <v>154</v>
      </c>
      <c r="L115" s="10">
        <f>'S rescaled computation'!L115</f>
        <v>199.58064620726697</v>
      </c>
      <c r="M115" s="4"/>
      <c r="N115" s="7">
        <f t="shared" si="27"/>
        <v>1</v>
      </c>
      <c r="O115" s="4"/>
      <c r="P115" s="7">
        <f t="shared" si="28"/>
        <v>0.59704909155812746</v>
      </c>
      <c r="R115" s="4"/>
      <c r="S115" s="12">
        <f t="shared" si="29"/>
        <v>39.514651623388986</v>
      </c>
      <c r="T115" s="12">
        <f t="shared" si="44"/>
        <v>71.358518878691058</v>
      </c>
      <c r="U115" s="7">
        <f t="shared" si="45"/>
        <v>-31.843867255302072</v>
      </c>
      <c r="V115" s="7">
        <f t="shared" si="30"/>
        <v>142.71703775738212</v>
      </c>
      <c r="W115" s="7">
        <f t="shared" si="46"/>
        <v>13.171550541129662</v>
      </c>
      <c r="X115" s="7">
        <f t="shared" si="47"/>
        <v>71.358518878691058</v>
      </c>
      <c r="Y115" s="4"/>
      <c r="Z115" s="7">
        <f t="shared" si="31"/>
        <v>0</v>
      </c>
      <c r="AA115" s="7">
        <f t="shared" si="32"/>
        <v>0</v>
      </c>
      <c r="AB115" s="6"/>
      <c r="AC115" s="7">
        <f t="shared" si="33"/>
        <v>-2.6662450913261222</v>
      </c>
      <c r="AD115" s="7">
        <f t="shared" si="34"/>
        <v>11.122251498143481</v>
      </c>
      <c r="AE115" s="7">
        <f t="shared" si="35"/>
        <v>-354.17550028696559</v>
      </c>
      <c r="AF115" s="4"/>
      <c r="AG115" s="7" t="e">
        <f t="shared" si="36"/>
        <v>#NUM!</v>
      </c>
      <c r="AH115" s="7" t="e">
        <f t="shared" si="37"/>
        <v>#NUM!</v>
      </c>
      <c r="AI115" s="7" t="e">
        <f t="shared" si="38"/>
        <v>#NUM!</v>
      </c>
      <c r="AJ115" s="4"/>
      <c r="AK115" s="7">
        <v>0</v>
      </c>
      <c r="AL115" s="7" t="e">
        <f t="shared" si="39"/>
        <v>#NUM!</v>
      </c>
      <c r="AM115" s="7">
        <f t="shared" si="40"/>
        <v>60771.939891231821</v>
      </c>
      <c r="AN115" s="4"/>
      <c r="AO115" s="7">
        <f t="shared" si="41"/>
        <v>60771.939891231821</v>
      </c>
      <c r="AP115" s="7">
        <f t="shared" si="42"/>
        <v>9358878.7432497013</v>
      </c>
      <c r="AQ115" s="7">
        <f t="shared" si="43"/>
        <v>0.11938686691315803</v>
      </c>
    </row>
    <row r="116" spans="1:43">
      <c r="A116" s="7" t="str">
        <f>'S rescaled computation'!A116</f>
        <v>Lazarina et al. 2127</v>
      </c>
      <c r="B116" s="8" t="str">
        <f>'S rescaled computation'!B116</f>
        <v>BA I birds</v>
      </c>
      <c r="C116" s="7" t="str">
        <f>'S rescaled computation'!C116</f>
        <v>birds</v>
      </c>
      <c r="D116" s="8">
        <f>'S rescaled computation'!D116</f>
        <v>6</v>
      </c>
      <c r="E116" s="4"/>
      <c r="F116" s="8">
        <f t="shared" si="26"/>
        <v>15988.999999999998</v>
      </c>
      <c r="G116" s="8">
        <f>'S rescaled computation'!G116</f>
        <v>15988.999999999998</v>
      </c>
      <c r="H116" s="8">
        <f>'S rescaled computation'!H116</f>
        <v>4902.8201557618859</v>
      </c>
      <c r="I116" s="4"/>
      <c r="J116" s="8">
        <f>'S rescaled computation'!J116</f>
        <v>123.39932392837983</v>
      </c>
      <c r="K116" s="8">
        <f>'S rescaled computation'!K116</f>
        <v>154</v>
      </c>
      <c r="L116" s="10">
        <f>'S rescaled computation'!L116</f>
        <v>199.58064620726697</v>
      </c>
      <c r="M116" s="4"/>
      <c r="N116" s="7">
        <f t="shared" si="27"/>
        <v>1</v>
      </c>
      <c r="O116" s="4"/>
      <c r="P116" s="7">
        <f t="shared" si="28"/>
        <v>0.61829303729294527</v>
      </c>
      <c r="R116" s="4"/>
      <c r="S116" s="12">
        <f t="shared" si="29"/>
        <v>39.514651623388986</v>
      </c>
      <c r="T116" s="12">
        <f t="shared" si="44"/>
        <v>71.358518878691058</v>
      </c>
      <c r="U116" s="7">
        <f t="shared" si="45"/>
        <v>-31.843867255302072</v>
      </c>
      <c r="V116" s="7">
        <f t="shared" si="30"/>
        <v>142.71703775738212</v>
      </c>
      <c r="W116" s="7">
        <f t="shared" si="46"/>
        <v>13.171550541129662</v>
      </c>
      <c r="X116" s="7">
        <f t="shared" si="47"/>
        <v>71.358518878691058</v>
      </c>
      <c r="Y116" s="4"/>
      <c r="Z116" s="7">
        <f t="shared" si="31"/>
        <v>0</v>
      </c>
      <c r="AA116" s="7">
        <f t="shared" si="32"/>
        <v>0</v>
      </c>
      <c r="AB116" s="6"/>
      <c r="AC116" s="7">
        <f t="shared" si="33"/>
        <v>-2.6662450913261222</v>
      </c>
      <c r="AD116" s="7">
        <f t="shared" si="34"/>
        <v>11.122251498143481</v>
      </c>
      <c r="AE116" s="7">
        <f t="shared" si="35"/>
        <v>-354.17550028696559</v>
      </c>
      <c r="AF116" s="4"/>
      <c r="AG116" s="7" t="e">
        <f t="shared" si="36"/>
        <v>#NUM!</v>
      </c>
      <c r="AH116" s="7" t="e">
        <f t="shared" si="37"/>
        <v>#NUM!</v>
      </c>
      <c r="AI116" s="7" t="e">
        <f t="shared" si="38"/>
        <v>#NUM!</v>
      </c>
      <c r="AJ116" s="4"/>
      <c r="AK116" s="7">
        <v>0</v>
      </c>
      <c r="AL116" s="7" t="e">
        <f t="shared" si="39"/>
        <v>#NUM!</v>
      </c>
      <c r="AM116" s="7">
        <f t="shared" si="40"/>
        <v>60771.939891231821</v>
      </c>
      <c r="AN116" s="4"/>
      <c r="AO116" s="7">
        <f t="shared" si="41"/>
        <v>60771.939891231821</v>
      </c>
      <c r="AP116" s="7">
        <f t="shared" si="42"/>
        <v>9358878.7432497013</v>
      </c>
      <c r="AQ116" s="7">
        <f t="shared" si="43"/>
        <v>0.11938686691315803</v>
      </c>
    </row>
    <row r="117" spans="1:43">
      <c r="A117" s="7" t="str">
        <f>'S rescaled computation'!A117</f>
        <v>Lazarina et al. 2128</v>
      </c>
      <c r="B117" s="8" t="str">
        <f>'S rescaled computation'!B117</f>
        <v>BA I birds</v>
      </c>
      <c r="C117" s="7" t="str">
        <f>'S rescaled computation'!C117</f>
        <v>birds</v>
      </c>
      <c r="D117" s="8">
        <f>'S rescaled computation'!D117</f>
        <v>7</v>
      </c>
      <c r="E117" s="4"/>
      <c r="F117" s="8">
        <f t="shared" si="26"/>
        <v>15988.999999999998</v>
      </c>
      <c r="G117" s="8">
        <f>'S rescaled computation'!G117</f>
        <v>15988.999999999998</v>
      </c>
      <c r="H117" s="8">
        <f>'S rescaled computation'!H117</f>
        <v>4902.8201557618859</v>
      </c>
      <c r="I117" s="4"/>
      <c r="J117" s="8">
        <f>'S rescaled computation'!J117</f>
        <v>127.14349735668738</v>
      </c>
      <c r="K117" s="8">
        <f>'S rescaled computation'!K117</f>
        <v>154</v>
      </c>
      <c r="L117" s="10">
        <f>'S rescaled computation'!L117</f>
        <v>199.58064620726697</v>
      </c>
      <c r="M117" s="4"/>
      <c r="N117" s="7">
        <f t="shared" si="27"/>
        <v>1</v>
      </c>
      <c r="O117" s="4"/>
      <c r="P117" s="7">
        <f t="shared" si="28"/>
        <v>0.63705324024578658</v>
      </c>
      <c r="R117" s="4"/>
      <c r="S117" s="12">
        <f t="shared" si="29"/>
        <v>39.514651623388986</v>
      </c>
      <c r="T117" s="12">
        <f t="shared" si="44"/>
        <v>71.358518878691058</v>
      </c>
      <c r="U117" s="7">
        <f t="shared" si="45"/>
        <v>-31.843867255302072</v>
      </c>
      <c r="V117" s="7">
        <f t="shared" si="30"/>
        <v>142.71703775738212</v>
      </c>
      <c r="W117" s="7">
        <f t="shared" si="46"/>
        <v>13.171550541129662</v>
      </c>
      <c r="X117" s="7">
        <f t="shared" si="47"/>
        <v>71.358518878691058</v>
      </c>
      <c r="Y117" s="4"/>
      <c r="Z117" s="7">
        <f t="shared" si="31"/>
        <v>0</v>
      </c>
      <c r="AA117" s="7">
        <f t="shared" si="32"/>
        <v>0</v>
      </c>
      <c r="AB117" s="6"/>
      <c r="AC117" s="7">
        <f t="shared" si="33"/>
        <v>-2.6662450913261222</v>
      </c>
      <c r="AD117" s="7">
        <f t="shared" si="34"/>
        <v>11.122251498143481</v>
      </c>
      <c r="AE117" s="7">
        <f t="shared" si="35"/>
        <v>-354.17550028696559</v>
      </c>
      <c r="AF117" s="4"/>
      <c r="AG117" s="7" t="e">
        <f t="shared" si="36"/>
        <v>#NUM!</v>
      </c>
      <c r="AH117" s="7" t="e">
        <f t="shared" si="37"/>
        <v>#NUM!</v>
      </c>
      <c r="AI117" s="7" t="e">
        <f t="shared" si="38"/>
        <v>#NUM!</v>
      </c>
      <c r="AJ117" s="4"/>
      <c r="AK117" s="7">
        <v>0</v>
      </c>
      <c r="AL117" s="7" t="e">
        <f t="shared" si="39"/>
        <v>#NUM!</v>
      </c>
      <c r="AM117" s="7">
        <f t="shared" si="40"/>
        <v>60771.939891231821</v>
      </c>
      <c r="AN117" s="4"/>
      <c r="AO117" s="7">
        <f t="shared" si="41"/>
        <v>60771.939891231821</v>
      </c>
      <c r="AP117" s="7">
        <f t="shared" si="42"/>
        <v>9358878.7432497013</v>
      </c>
      <c r="AQ117" s="7">
        <f t="shared" si="43"/>
        <v>0.11938686691315803</v>
      </c>
    </row>
    <row r="118" spans="1:43">
      <c r="A118" s="7" t="str">
        <f>'S rescaled computation'!A118</f>
        <v>Lazarina et al. 2129</v>
      </c>
      <c r="B118" s="8" t="str">
        <f>'S rescaled computation'!B118</f>
        <v>BA I birds</v>
      </c>
      <c r="C118" s="7" t="str">
        <f>'S rescaled computation'!C118</f>
        <v>birds</v>
      </c>
      <c r="D118" s="8">
        <f>'S rescaled computation'!D118</f>
        <v>8</v>
      </c>
      <c r="E118" s="4"/>
      <c r="F118" s="8">
        <f t="shared" si="26"/>
        <v>15988.999999999998</v>
      </c>
      <c r="G118" s="8">
        <f>'S rescaled computation'!G118</f>
        <v>15988.999999999998</v>
      </c>
      <c r="H118" s="8">
        <f>'S rescaled computation'!H118</f>
        <v>4902.8201557618859</v>
      </c>
      <c r="I118" s="4"/>
      <c r="J118" s="8">
        <f>'S rescaled computation'!J118</f>
        <v>130.99977179746563</v>
      </c>
      <c r="K118" s="8">
        <f>'S rescaled computation'!K118</f>
        <v>154</v>
      </c>
      <c r="L118" s="10">
        <f>'S rescaled computation'!L118</f>
        <v>199.58064620726697</v>
      </c>
      <c r="M118" s="4"/>
      <c r="N118" s="7">
        <f t="shared" si="27"/>
        <v>1</v>
      </c>
      <c r="O118" s="4"/>
      <c r="P118" s="7">
        <f t="shared" si="28"/>
        <v>0.6563751259800048</v>
      </c>
      <c r="R118" s="4"/>
      <c r="S118" s="12">
        <f t="shared" si="29"/>
        <v>39.514651623388986</v>
      </c>
      <c r="T118" s="12">
        <f t="shared" si="44"/>
        <v>71.358518878691058</v>
      </c>
      <c r="U118" s="7">
        <f t="shared" si="45"/>
        <v>-31.843867255302072</v>
      </c>
      <c r="V118" s="7">
        <f t="shared" si="30"/>
        <v>142.71703775738212</v>
      </c>
      <c r="W118" s="7">
        <f t="shared" si="46"/>
        <v>13.171550541129662</v>
      </c>
      <c r="X118" s="7">
        <f t="shared" si="47"/>
        <v>71.358518878691058</v>
      </c>
      <c r="Y118" s="4"/>
      <c r="Z118" s="7">
        <f t="shared" si="31"/>
        <v>0</v>
      </c>
      <c r="AA118" s="7">
        <f t="shared" si="32"/>
        <v>0</v>
      </c>
      <c r="AB118" s="6"/>
      <c r="AC118" s="7">
        <f t="shared" si="33"/>
        <v>-2.6662450913261222</v>
      </c>
      <c r="AD118" s="7">
        <f t="shared" si="34"/>
        <v>11.122251498143481</v>
      </c>
      <c r="AE118" s="7">
        <f t="shared" si="35"/>
        <v>-354.17550028696559</v>
      </c>
      <c r="AF118" s="4"/>
      <c r="AG118" s="7" t="e">
        <f t="shared" si="36"/>
        <v>#NUM!</v>
      </c>
      <c r="AH118" s="7" t="e">
        <f t="shared" si="37"/>
        <v>#NUM!</v>
      </c>
      <c r="AI118" s="7" t="e">
        <f t="shared" si="38"/>
        <v>#NUM!</v>
      </c>
      <c r="AJ118" s="4"/>
      <c r="AK118" s="7">
        <v>0</v>
      </c>
      <c r="AL118" s="7" t="e">
        <f t="shared" si="39"/>
        <v>#NUM!</v>
      </c>
      <c r="AM118" s="7">
        <f t="shared" si="40"/>
        <v>60771.939891231821</v>
      </c>
      <c r="AN118" s="4"/>
      <c r="AO118" s="7">
        <f t="shared" si="41"/>
        <v>60771.939891231821</v>
      </c>
      <c r="AP118" s="7">
        <f t="shared" si="42"/>
        <v>9358878.7432497013</v>
      </c>
      <c r="AQ118" s="7">
        <f t="shared" si="43"/>
        <v>0.11938686691315803</v>
      </c>
    </row>
    <row r="119" spans="1:43">
      <c r="A119" s="7" t="str">
        <f>'S rescaled computation'!A119</f>
        <v>Lazarina et al. 2130</v>
      </c>
      <c r="B119" s="8" t="str">
        <f>'S rescaled computation'!B119</f>
        <v>BA I birds</v>
      </c>
      <c r="C119" s="7" t="str">
        <f>'S rescaled computation'!C119</f>
        <v>birds</v>
      </c>
      <c r="D119" s="8">
        <f>'S rescaled computation'!D119</f>
        <v>9</v>
      </c>
      <c r="E119" s="4"/>
      <c r="F119" s="8">
        <f t="shared" si="26"/>
        <v>15988.999999999998</v>
      </c>
      <c r="G119" s="8">
        <f>'S rescaled computation'!G119</f>
        <v>15988.999999999998</v>
      </c>
      <c r="H119" s="8">
        <f>'S rescaled computation'!H119</f>
        <v>4902.8201557618859</v>
      </c>
      <c r="I119" s="4"/>
      <c r="J119" s="8">
        <f>'S rescaled computation'!J119</f>
        <v>133.45500316077323</v>
      </c>
      <c r="K119" s="8">
        <f>'S rescaled computation'!K119</f>
        <v>154</v>
      </c>
      <c r="L119" s="10">
        <f>'S rescaled computation'!L119</f>
        <v>199.58064620726697</v>
      </c>
      <c r="M119" s="4"/>
      <c r="N119" s="7">
        <f t="shared" si="27"/>
        <v>1</v>
      </c>
      <c r="O119" s="4"/>
      <c r="P119" s="7">
        <f t="shared" si="28"/>
        <v>0.66867707714594005</v>
      </c>
      <c r="R119" s="4"/>
      <c r="S119" s="12">
        <f t="shared" si="29"/>
        <v>39.514651623388986</v>
      </c>
      <c r="T119" s="12">
        <f t="shared" si="44"/>
        <v>71.358518878691058</v>
      </c>
      <c r="U119" s="7">
        <f t="shared" si="45"/>
        <v>-31.843867255302072</v>
      </c>
      <c r="V119" s="7">
        <f t="shared" si="30"/>
        <v>142.71703775738212</v>
      </c>
      <c r="W119" s="7">
        <f t="shared" si="46"/>
        <v>13.171550541129662</v>
      </c>
      <c r="X119" s="7">
        <f t="shared" si="47"/>
        <v>71.358518878691058</v>
      </c>
      <c r="Y119" s="4"/>
      <c r="Z119" s="7">
        <f t="shared" si="31"/>
        <v>0</v>
      </c>
      <c r="AA119" s="7">
        <f t="shared" si="32"/>
        <v>0</v>
      </c>
      <c r="AB119" s="6"/>
      <c r="AC119" s="7">
        <f t="shared" si="33"/>
        <v>-2.6662450913261222</v>
      </c>
      <c r="AD119" s="7">
        <f t="shared" si="34"/>
        <v>11.122251498143481</v>
      </c>
      <c r="AE119" s="7">
        <f t="shared" si="35"/>
        <v>-354.17550028696559</v>
      </c>
      <c r="AF119" s="4"/>
      <c r="AG119" s="7" t="e">
        <f t="shared" si="36"/>
        <v>#NUM!</v>
      </c>
      <c r="AH119" s="7" t="e">
        <f t="shared" si="37"/>
        <v>#NUM!</v>
      </c>
      <c r="AI119" s="7" t="e">
        <f t="shared" si="38"/>
        <v>#NUM!</v>
      </c>
      <c r="AJ119" s="4"/>
      <c r="AK119" s="7">
        <v>0</v>
      </c>
      <c r="AL119" s="7" t="e">
        <f t="shared" si="39"/>
        <v>#NUM!</v>
      </c>
      <c r="AM119" s="7">
        <f t="shared" si="40"/>
        <v>60771.939891231821</v>
      </c>
      <c r="AN119" s="4"/>
      <c r="AO119" s="7">
        <f t="shared" si="41"/>
        <v>60771.939891231821</v>
      </c>
      <c r="AP119" s="7">
        <f t="shared" si="42"/>
        <v>9358878.7432497013</v>
      </c>
      <c r="AQ119" s="7">
        <f t="shared" si="43"/>
        <v>0.11938686691315803</v>
      </c>
    </row>
    <row r="120" spans="1:43">
      <c r="A120" s="7" t="str">
        <f>'S rescaled computation'!A120</f>
        <v>Lazarina et al. 2131</v>
      </c>
      <c r="B120" s="8" t="str">
        <f>'S rescaled computation'!B120</f>
        <v>BA I birds</v>
      </c>
      <c r="C120" s="7" t="str">
        <f>'S rescaled computation'!C120</f>
        <v>birds</v>
      </c>
      <c r="D120" s="8">
        <f>'S rescaled computation'!D120</f>
        <v>10</v>
      </c>
      <c r="E120" s="4"/>
      <c r="F120" s="8">
        <f t="shared" si="26"/>
        <v>15988.999999999998</v>
      </c>
      <c r="G120" s="8">
        <f>'S rescaled computation'!G120</f>
        <v>15988.999999999998</v>
      </c>
      <c r="H120" s="8">
        <f>'S rescaled computation'!H120</f>
        <v>4902.8201557618859</v>
      </c>
      <c r="I120" s="4"/>
      <c r="J120" s="8">
        <f>'S rescaled computation'!J120</f>
        <v>136.31900841975857</v>
      </c>
      <c r="K120" s="8">
        <f>'S rescaled computation'!K120</f>
        <v>154</v>
      </c>
      <c r="L120" s="10">
        <f>'S rescaled computation'!L120</f>
        <v>199.58064620726697</v>
      </c>
      <c r="M120" s="4"/>
      <c r="N120" s="7">
        <f t="shared" si="27"/>
        <v>1</v>
      </c>
      <c r="O120" s="4"/>
      <c r="P120" s="7">
        <f t="shared" si="28"/>
        <v>0.6830271923169825</v>
      </c>
      <c r="R120" s="4"/>
      <c r="S120" s="12">
        <f t="shared" si="29"/>
        <v>39.514651623388986</v>
      </c>
      <c r="T120" s="12">
        <f t="shared" si="44"/>
        <v>71.358518878691058</v>
      </c>
      <c r="U120" s="7">
        <f t="shared" si="45"/>
        <v>-31.843867255302072</v>
      </c>
      <c r="V120" s="7">
        <f t="shared" si="30"/>
        <v>142.71703775738212</v>
      </c>
      <c r="W120" s="7">
        <f t="shared" si="46"/>
        <v>13.171550541129662</v>
      </c>
      <c r="X120" s="7">
        <f t="shared" si="47"/>
        <v>71.358518878691058</v>
      </c>
      <c r="Y120" s="4"/>
      <c r="Z120" s="7">
        <f t="shared" si="31"/>
        <v>0</v>
      </c>
      <c r="AA120" s="7">
        <f t="shared" si="32"/>
        <v>0</v>
      </c>
      <c r="AB120" s="6"/>
      <c r="AC120" s="7">
        <f t="shared" si="33"/>
        <v>-2.6662450913261222</v>
      </c>
      <c r="AD120" s="7">
        <f t="shared" si="34"/>
        <v>11.122251498143481</v>
      </c>
      <c r="AE120" s="7">
        <f t="shared" si="35"/>
        <v>-354.17550028696559</v>
      </c>
      <c r="AF120" s="4"/>
      <c r="AG120" s="7" t="e">
        <f t="shared" si="36"/>
        <v>#NUM!</v>
      </c>
      <c r="AH120" s="7" t="e">
        <f t="shared" si="37"/>
        <v>#NUM!</v>
      </c>
      <c r="AI120" s="7" t="e">
        <f t="shared" si="38"/>
        <v>#NUM!</v>
      </c>
      <c r="AJ120" s="4"/>
      <c r="AK120" s="7">
        <v>0</v>
      </c>
      <c r="AL120" s="7" t="e">
        <f t="shared" si="39"/>
        <v>#NUM!</v>
      </c>
      <c r="AM120" s="7">
        <f t="shared" si="40"/>
        <v>60771.939891231821</v>
      </c>
      <c r="AN120" s="4"/>
      <c r="AO120" s="7">
        <f t="shared" si="41"/>
        <v>60771.939891231821</v>
      </c>
      <c r="AP120" s="7">
        <f t="shared" si="42"/>
        <v>9358878.7432497013</v>
      </c>
      <c r="AQ120" s="7">
        <f t="shared" si="43"/>
        <v>0.11938686691315803</v>
      </c>
    </row>
    <row r="121" spans="1:43">
      <c r="A121" s="7" t="str">
        <f>'S rescaled computation'!A121</f>
        <v>Lazarina et al. 2132</v>
      </c>
      <c r="B121" s="8" t="str">
        <f>'S rescaled computation'!B121</f>
        <v>BA I birds</v>
      </c>
      <c r="C121" s="7" t="str">
        <f>'S rescaled computation'!C121</f>
        <v>birds</v>
      </c>
      <c r="D121" s="8">
        <f>'S rescaled computation'!D121</f>
        <v>11</v>
      </c>
      <c r="E121" s="4"/>
      <c r="F121" s="8">
        <f t="shared" si="26"/>
        <v>15988.999999999998</v>
      </c>
      <c r="G121" s="8">
        <f>'S rescaled computation'!G121</f>
        <v>15988.999999999998</v>
      </c>
      <c r="H121" s="8">
        <f>'S rescaled computation'!H121</f>
        <v>4902.8201557618859</v>
      </c>
      <c r="I121" s="4"/>
      <c r="J121" s="8">
        <f>'S rescaled computation'!J121</f>
        <v>138.30279119977874</v>
      </c>
      <c r="K121" s="8">
        <f>'S rescaled computation'!K121</f>
        <v>154</v>
      </c>
      <c r="L121" s="10">
        <f>'S rescaled computation'!L121</f>
        <v>199.58064620726697</v>
      </c>
      <c r="M121" s="4"/>
      <c r="N121" s="7">
        <f t="shared" si="27"/>
        <v>1</v>
      </c>
      <c r="O121" s="4"/>
      <c r="P121" s="7">
        <f t="shared" si="28"/>
        <v>0.69296694758744082</v>
      </c>
      <c r="R121" s="4"/>
      <c r="S121" s="12">
        <f t="shared" si="29"/>
        <v>39.514651623388986</v>
      </c>
      <c r="T121" s="12">
        <f t="shared" si="44"/>
        <v>71.358518878691058</v>
      </c>
      <c r="U121" s="7">
        <f t="shared" si="45"/>
        <v>-31.843867255302072</v>
      </c>
      <c r="V121" s="7">
        <f t="shared" si="30"/>
        <v>142.71703775738212</v>
      </c>
      <c r="W121" s="7">
        <f t="shared" si="46"/>
        <v>13.171550541129662</v>
      </c>
      <c r="X121" s="7">
        <f t="shared" si="47"/>
        <v>71.358518878691058</v>
      </c>
      <c r="Y121" s="4"/>
      <c r="Z121" s="7">
        <f t="shared" si="31"/>
        <v>0</v>
      </c>
      <c r="AA121" s="7">
        <f t="shared" si="32"/>
        <v>0</v>
      </c>
      <c r="AB121" s="6"/>
      <c r="AC121" s="7">
        <f t="shared" si="33"/>
        <v>-2.6662450913261222</v>
      </c>
      <c r="AD121" s="7">
        <f t="shared" si="34"/>
        <v>11.122251498143481</v>
      </c>
      <c r="AE121" s="7">
        <f t="shared" si="35"/>
        <v>-354.17550028696559</v>
      </c>
      <c r="AF121" s="4"/>
      <c r="AG121" s="7" t="e">
        <f t="shared" si="36"/>
        <v>#NUM!</v>
      </c>
      <c r="AH121" s="7" t="e">
        <f t="shared" si="37"/>
        <v>#NUM!</v>
      </c>
      <c r="AI121" s="7" t="e">
        <f t="shared" si="38"/>
        <v>#NUM!</v>
      </c>
      <c r="AJ121" s="4"/>
      <c r="AK121" s="7">
        <v>0</v>
      </c>
      <c r="AL121" s="7" t="e">
        <f t="shared" si="39"/>
        <v>#NUM!</v>
      </c>
      <c r="AM121" s="7">
        <f t="shared" si="40"/>
        <v>60771.939891231821</v>
      </c>
      <c r="AN121" s="4"/>
      <c r="AO121" s="7">
        <f t="shared" si="41"/>
        <v>60771.939891231821</v>
      </c>
      <c r="AP121" s="7">
        <f t="shared" si="42"/>
        <v>9358878.7432497013</v>
      </c>
      <c r="AQ121" s="7">
        <f t="shared" si="43"/>
        <v>0.11938686691315803</v>
      </c>
    </row>
    <row r="122" spans="1:43">
      <c r="A122" s="7" t="str">
        <f>'S rescaled computation'!A122</f>
        <v>Lazarina et al. 2133</v>
      </c>
      <c r="B122" s="8" t="str">
        <f>'S rescaled computation'!B122</f>
        <v>BA I birds</v>
      </c>
      <c r="C122" s="7" t="str">
        <f>'S rescaled computation'!C122</f>
        <v>birds</v>
      </c>
      <c r="D122" s="8">
        <f>'S rescaled computation'!D122</f>
        <v>12</v>
      </c>
      <c r="E122" s="4"/>
      <c r="F122" s="8">
        <f t="shared" si="26"/>
        <v>15988.999999999998</v>
      </c>
      <c r="G122" s="8">
        <f>'S rescaled computation'!G122</f>
        <v>15988.999999999998</v>
      </c>
      <c r="H122" s="8">
        <f>'S rescaled computation'!H122</f>
        <v>4902.8201557618859</v>
      </c>
      <c r="I122" s="4"/>
      <c r="J122" s="8">
        <f>'S rescaled computation'!J122</f>
        <v>142.49908537797631</v>
      </c>
      <c r="K122" s="8">
        <f>'S rescaled computation'!K122</f>
        <v>154</v>
      </c>
      <c r="L122" s="10">
        <f>'S rescaled computation'!L122</f>
        <v>199.58064620726697</v>
      </c>
      <c r="M122" s="4"/>
      <c r="N122" s="7">
        <f t="shared" si="27"/>
        <v>1</v>
      </c>
      <c r="O122" s="4"/>
      <c r="P122" s="7">
        <f t="shared" si="28"/>
        <v>0.71399250421300497</v>
      </c>
      <c r="R122" s="4"/>
      <c r="S122" s="12">
        <f t="shared" si="29"/>
        <v>39.514651623388986</v>
      </c>
      <c r="T122" s="12">
        <f t="shared" si="44"/>
        <v>71.358518878691058</v>
      </c>
      <c r="U122" s="7">
        <f t="shared" si="45"/>
        <v>-31.843867255302072</v>
      </c>
      <c r="V122" s="7">
        <f t="shared" si="30"/>
        <v>142.71703775738212</v>
      </c>
      <c r="W122" s="7">
        <f t="shared" si="46"/>
        <v>13.171550541129662</v>
      </c>
      <c r="X122" s="7">
        <f t="shared" si="47"/>
        <v>71.358518878691058</v>
      </c>
      <c r="Y122" s="4"/>
      <c r="Z122" s="7">
        <f t="shared" si="31"/>
        <v>0</v>
      </c>
      <c r="AA122" s="7">
        <f t="shared" si="32"/>
        <v>0</v>
      </c>
      <c r="AB122" s="6"/>
      <c r="AC122" s="7">
        <f t="shared" si="33"/>
        <v>-2.6662450913261222</v>
      </c>
      <c r="AD122" s="7">
        <f t="shared" si="34"/>
        <v>11.122251498143481</v>
      </c>
      <c r="AE122" s="7">
        <f t="shared" si="35"/>
        <v>-354.17550028696559</v>
      </c>
      <c r="AF122" s="4"/>
      <c r="AG122" s="7" t="e">
        <f t="shared" si="36"/>
        <v>#NUM!</v>
      </c>
      <c r="AH122" s="7" t="e">
        <f t="shared" si="37"/>
        <v>#NUM!</v>
      </c>
      <c r="AI122" s="7" t="e">
        <f t="shared" si="38"/>
        <v>#NUM!</v>
      </c>
      <c r="AJ122" s="4"/>
      <c r="AK122" s="7">
        <v>0</v>
      </c>
      <c r="AL122" s="7" t="e">
        <f t="shared" si="39"/>
        <v>#NUM!</v>
      </c>
      <c r="AM122" s="7">
        <f t="shared" si="40"/>
        <v>60771.939891231821</v>
      </c>
      <c r="AN122" s="4"/>
      <c r="AO122" s="7">
        <f t="shared" si="41"/>
        <v>60771.939891231821</v>
      </c>
      <c r="AP122" s="7">
        <f t="shared" si="42"/>
        <v>9358878.7432497013</v>
      </c>
      <c r="AQ122" s="7">
        <f t="shared" si="43"/>
        <v>0.11938686691315803</v>
      </c>
    </row>
    <row r="123" spans="1:43">
      <c r="A123" s="7" t="str">
        <f>'S rescaled computation'!A123</f>
        <v>Lazarina et al. 2134</v>
      </c>
      <c r="B123" s="8" t="str">
        <f>'S rescaled computation'!B123</f>
        <v>BA I birds</v>
      </c>
      <c r="C123" s="7" t="str">
        <f>'S rescaled computation'!C123</f>
        <v>birds</v>
      </c>
      <c r="D123" s="8">
        <f>'S rescaled computation'!D123</f>
        <v>13</v>
      </c>
      <c r="E123" s="4"/>
      <c r="F123" s="8">
        <f t="shared" si="26"/>
        <v>15988.999999999998</v>
      </c>
      <c r="G123" s="8">
        <f>'S rescaled computation'!G123</f>
        <v>15988.999999999998</v>
      </c>
      <c r="H123" s="8">
        <f>'S rescaled computation'!H123</f>
        <v>4902.8201557618859</v>
      </c>
      <c r="I123" s="4"/>
      <c r="J123" s="8">
        <f>'S rescaled computation'!J123</f>
        <v>144.73264465045173</v>
      </c>
      <c r="K123" s="8">
        <f>'S rescaled computation'!K123</f>
        <v>154</v>
      </c>
      <c r="L123" s="10">
        <f>'S rescaled computation'!L123</f>
        <v>199.58064620726697</v>
      </c>
      <c r="M123" s="4"/>
      <c r="N123" s="7">
        <f t="shared" si="27"/>
        <v>1</v>
      </c>
      <c r="O123" s="4"/>
      <c r="P123" s="7">
        <f t="shared" si="28"/>
        <v>0.72518376606589952</v>
      </c>
      <c r="R123" s="4"/>
      <c r="S123" s="12">
        <f t="shared" si="29"/>
        <v>39.514651623388986</v>
      </c>
      <c r="T123" s="12">
        <f t="shared" si="44"/>
        <v>71.358518878691058</v>
      </c>
      <c r="U123" s="7">
        <f t="shared" si="45"/>
        <v>-31.843867255302072</v>
      </c>
      <c r="V123" s="7">
        <f t="shared" si="30"/>
        <v>142.71703775738212</v>
      </c>
      <c r="W123" s="7">
        <f t="shared" si="46"/>
        <v>13.171550541129662</v>
      </c>
      <c r="X123" s="7">
        <f t="shared" si="47"/>
        <v>71.358518878691058</v>
      </c>
      <c r="Y123" s="4"/>
      <c r="Z123" s="7">
        <f t="shared" si="31"/>
        <v>0</v>
      </c>
      <c r="AA123" s="7">
        <f t="shared" si="32"/>
        <v>0</v>
      </c>
      <c r="AB123" s="6"/>
      <c r="AC123" s="7">
        <f t="shared" si="33"/>
        <v>-2.6662450913261222</v>
      </c>
      <c r="AD123" s="7">
        <f t="shared" si="34"/>
        <v>11.122251498143481</v>
      </c>
      <c r="AE123" s="7">
        <f t="shared" si="35"/>
        <v>-354.17550028696559</v>
      </c>
      <c r="AF123" s="4"/>
      <c r="AG123" s="7" t="e">
        <f t="shared" si="36"/>
        <v>#NUM!</v>
      </c>
      <c r="AH123" s="7" t="e">
        <f t="shared" si="37"/>
        <v>#NUM!</v>
      </c>
      <c r="AI123" s="7" t="e">
        <f t="shared" si="38"/>
        <v>#NUM!</v>
      </c>
      <c r="AJ123" s="4"/>
      <c r="AK123" s="7">
        <v>0</v>
      </c>
      <c r="AL123" s="7" t="e">
        <f t="shared" si="39"/>
        <v>#NUM!</v>
      </c>
      <c r="AM123" s="7">
        <f t="shared" si="40"/>
        <v>60771.939891231821</v>
      </c>
      <c r="AN123" s="4"/>
      <c r="AO123" s="7">
        <f t="shared" si="41"/>
        <v>60771.939891231821</v>
      </c>
      <c r="AP123" s="7">
        <f t="shared" si="42"/>
        <v>9358878.7432497013</v>
      </c>
      <c r="AQ123" s="7">
        <f t="shared" si="43"/>
        <v>0.11938686691315803</v>
      </c>
    </row>
    <row r="124" spans="1:43">
      <c r="A124" s="7" t="str">
        <f>'S rescaled computation'!A124</f>
        <v>Lazarina et al. 2135</v>
      </c>
      <c r="B124" s="8" t="str">
        <f>'S rescaled computation'!B124</f>
        <v>BA I birds</v>
      </c>
      <c r="C124" s="7" t="str">
        <f>'S rescaled computation'!C124</f>
        <v>birds</v>
      </c>
      <c r="D124" s="8">
        <f>'S rescaled computation'!D124</f>
        <v>14</v>
      </c>
      <c r="E124" s="4"/>
      <c r="F124" s="8">
        <f t="shared" si="26"/>
        <v>15988.999999999998</v>
      </c>
      <c r="G124" s="8">
        <f>'S rescaled computation'!G124</f>
        <v>15988.999999999998</v>
      </c>
      <c r="H124" s="8">
        <f>'S rescaled computation'!H124</f>
        <v>4902.8201557618859</v>
      </c>
      <c r="I124" s="4"/>
      <c r="J124" s="8">
        <f>'S rescaled computation'!J124</f>
        <v>147.8831475970388</v>
      </c>
      <c r="K124" s="8">
        <f>'S rescaled computation'!K124</f>
        <v>154</v>
      </c>
      <c r="L124" s="10">
        <f>'S rescaled computation'!L124</f>
        <v>199.58064620726697</v>
      </c>
      <c r="M124" s="4"/>
      <c r="N124" s="7">
        <f t="shared" si="27"/>
        <v>1</v>
      </c>
      <c r="O124" s="4"/>
      <c r="P124" s="7">
        <f t="shared" si="28"/>
        <v>0.74096937958333053</v>
      </c>
      <c r="R124" s="4"/>
      <c r="S124" s="12">
        <f t="shared" si="29"/>
        <v>39.514651623388986</v>
      </c>
      <c r="T124" s="12">
        <f t="shared" si="44"/>
        <v>71.358518878691058</v>
      </c>
      <c r="U124" s="7">
        <f t="shared" si="45"/>
        <v>-31.843867255302072</v>
      </c>
      <c r="V124" s="7">
        <f t="shared" si="30"/>
        <v>142.71703775738212</v>
      </c>
      <c r="W124" s="7">
        <f t="shared" si="46"/>
        <v>13.171550541129662</v>
      </c>
      <c r="X124" s="7">
        <f t="shared" si="47"/>
        <v>71.358518878691058</v>
      </c>
      <c r="Y124" s="4"/>
      <c r="Z124" s="7">
        <f t="shared" si="31"/>
        <v>0</v>
      </c>
      <c r="AA124" s="7">
        <f t="shared" si="32"/>
        <v>0</v>
      </c>
      <c r="AB124" s="6"/>
      <c r="AC124" s="7">
        <f t="shared" si="33"/>
        <v>-2.6662450913261222</v>
      </c>
      <c r="AD124" s="7">
        <f t="shared" si="34"/>
        <v>11.122251498143481</v>
      </c>
      <c r="AE124" s="7">
        <f t="shared" si="35"/>
        <v>-354.17550028696559</v>
      </c>
      <c r="AF124" s="4"/>
      <c r="AG124" s="7" t="e">
        <f t="shared" si="36"/>
        <v>#NUM!</v>
      </c>
      <c r="AH124" s="7" t="e">
        <f t="shared" si="37"/>
        <v>#NUM!</v>
      </c>
      <c r="AI124" s="7" t="e">
        <f t="shared" si="38"/>
        <v>#NUM!</v>
      </c>
      <c r="AJ124" s="4"/>
      <c r="AK124" s="7">
        <v>0</v>
      </c>
      <c r="AL124" s="7" t="e">
        <f t="shared" si="39"/>
        <v>#NUM!</v>
      </c>
      <c r="AM124" s="7">
        <f t="shared" si="40"/>
        <v>60771.939891231821</v>
      </c>
      <c r="AN124" s="4"/>
      <c r="AO124" s="7">
        <f t="shared" si="41"/>
        <v>60771.939891231821</v>
      </c>
      <c r="AP124" s="7">
        <f t="shared" si="42"/>
        <v>9358878.7432497013</v>
      </c>
      <c r="AQ124" s="7">
        <f t="shared" si="43"/>
        <v>0.11938686691315803</v>
      </c>
    </row>
    <row r="125" spans="1:43">
      <c r="A125" s="7" t="str">
        <f>'S rescaled computation'!A125</f>
        <v>Lazarina et al. 2136</v>
      </c>
      <c r="B125" s="8" t="str">
        <f>'S rescaled computation'!B125</f>
        <v>BA I birds</v>
      </c>
      <c r="C125" s="7" t="str">
        <f>'S rescaled computation'!C125</f>
        <v>birds</v>
      </c>
      <c r="D125" s="8">
        <f>'S rescaled computation'!D125</f>
        <v>15</v>
      </c>
      <c r="E125" s="4"/>
      <c r="F125" s="8">
        <f t="shared" si="26"/>
        <v>15988.999999999998</v>
      </c>
      <c r="G125" s="8">
        <f>'S rescaled computation'!G125</f>
        <v>15988.999999999998</v>
      </c>
      <c r="H125" s="8">
        <f>'S rescaled computation'!H125</f>
        <v>4902.8201557618859</v>
      </c>
      <c r="I125" s="4"/>
      <c r="J125" s="8">
        <f>'S rescaled computation'!J125</f>
        <v>150.83022049627192</v>
      </c>
      <c r="K125" s="8">
        <f>'S rescaled computation'!K125</f>
        <v>154</v>
      </c>
      <c r="L125" s="10">
        <f>'S rescaled computation'!L125</f>
        <v>199.58064620726697</v>
      </c>
      <c r="M125" s="4"/>
      <c r="N125" s="7">
        <f t="shared" si="27"/>
        <v>1</v>
      </c>
      <c r="O125" s="4"/>
      <c r="P125" s="7">
        <f t="shared" si="28"/>
        <v>0.75573570565370785</v>
      </c>
      <c r="R125" s="4"/>
      <c r="S125" s="12">
        <f t="shared" si="29"/>
        <v>39.514651623388986</v>
      </c>
      <c r="T125" s="12">
        <f t="shared" si="44"/>
        <v>71.358518878691058</v>
      </c>
      <c r="U125" s="7">
        <f t="shared" si="45"/>
        <v>-31.843867255302072</v>
      </c>
      <c r="V125" s="7">
        <f t="shared" si="30"/>
        <v>142.71703775738212</v>
      </c>
      <c r="W125" s="7">
        <f t="shared" si="46"/>
        <v>13.171550541129662</v>
      </c>
      <c r="X125" s="7">
        <f t="shared" si="47"/>
        <v>71.358518878691058</v>
      </c>
      <c r="Y125" s="4"/>
      <c r="Z125" s="7">
        <f t="shared" si="31"/>
        <v>0</v>
      </c>
      <c r="AA125" s="7">
        <f t="shared" si="32"/>
        <v>0</v>
      </c>
      <c r="AB125" s="6"/>
      <c r="AC125" s="7">
        <f t="shared" si="33"/>
        <v>-2.6662450913261222</v>
      </c>
      <c r="AD125" s="7">
        <f t="shared" si="34"/>
        <v>11.122251498143481</v>
      </c>
      <c r="AE125" s="7">
        <f t="shared" si="35"/>
        <v>-354.17550028696559</v>
      </c>
      <c r="AF125" s="4"/>
      <c r="AG125" s="7" t="e">
        <f t="shared" si="36"/>
        <v>#NUM!</v>
      </c>
      <c r="AH125" s="7" t="e">
        <f t="shared" si="37"/>
        <v>#NUM!</v>
      </c>
      <c r="AI125" s="7" t="e">
        <f t="shared" si="38"/>
        <v>#NUM!</v>
      </c>
      <c r="AJ125" s="4"/>
      <c r="AK125" s="7">
        <v>0</v>
      </c>
      <c r="AL125" s="7" t="e">
        <f t="shared" si="39"/>
        <v>#NUM!</v>
      </c>
      <c r="AM125" s="7">
        <f t="shared" si="40"/>
        <v>60771.939891231821</v>
      </c>
      <c r="AN125" s="4"/>
      <c r="AO125" s="7">
        <f t="shared" si="41"/>
        <v>60771.939891231821</v>
      </c>
      <c r="AP125" s="7">
        <f t="shared" si="42"/>
        <v>9358878.7432497013</v>
      </c>
      <c r="AQ125" s="7">
        <f t="shared" si="43"/>
        <v>0.11938686691315803</v>
      </c>
    </row>
    <row r="126" spans="1:43">
      <c r="A126" s="7" t="str">
        <f>'S rescaled computation'!A126</f>
        <v>Lazarina et al. 2137</v>
      </c>
      <c r="B126" s="8" t="str">
        <f>'S rescaled computation'!B126</f>
        <v>BA I birds</v>
      </c>
      <c r="C126" s="7" t="str">
        <f>'S rescaled computation'!C126</f>
        <v>birds</v>
      </c>
      <c r="D126" s="8">
        <f>'S rescaled computation'!D126</f>
        <v>16</v>
      </c>
      <c r="E126" s="4"/>
      <c r="F126" s="8">
        <f t="shared" si="26"/>
        <v>15988.999999999998</v>
      </c>
      <c r="G126" s="8">
        <f>'S rescaled computation'!G126</f>
        <v>15988.999999999998</v>
      </c>
      <c r="H126" s="8">
        <f>'S rescaled computation'!H126</f>
        <v>4902.8201557618859</v>
      </c>
      <c r="I126" s="4"/>
      <c r="J126" s="8">
        <f>'S rescaled computation'!J126</f>
        <v>153.51855311908105</v>
      </c>
      <c r="K126" s="8">
        <f>'S rescaled computation'!K126</f>
        <v>154</v>
      </c>
      <c r="L126" s="10">
        <f>'S rescaled computation'!L126</f>
        <v>199.58064620726697</v>
      </c>
      <c r="M126" s="4"/>
      <c r="N126" s="7">
        <f t="shared" si="27"/>
        <v>1</v>
      </c>
      <c r="O126" s="4"/>
      <c r="P126" s="7">
        <f t="shared" si="28"/>
        <v>0.7692056120494275</v>
      </c>
      <c r="R126" s="4"/>
      <c r="S126" s="12">
        <f t="shared" si="29"/>
        <v>39.514651623388986</v>
      </c>
      <c r="T126" s="12">
        <f t="shared" si="44"/>
        <v>71.358518878691058</v>
      </c>
      <c r="U126" s="7">
        <f t="shared" si="45"/>
        <v>-31.843867255302072</v>
      </c>
      <c r="V126" s="7">
        <f t="shared" si="30"/>
        <v>142.71703775738212</v>
      </c>
      <c r="W126" s="7">
        <f t="shared" si="46"/>
        <v>13.171550541129662</v>
      </c>
      <c r="X126" s="7">
        <f t="shared" si="47"/>
        <v>71.358518878691058</v>
      </c>
      <c r="Y126" s="4"/>
      <c r="Z126" s="7">
        <f t="shared" si="31"/>
        <v>0</v>
      </c>
      <c r="AA126" s="7">
        <f t="shared" si="32"/>
        <v>0</v>
      </c>
      <c r="AB126" s="6"/>
      <c r="AC126" s="7">
        <f t="shared" si="33"/>
        <v>-2.6662450913261222</v>
      </c>
      <c r="AD126" s="7">
        <f t="shared" si="34"/>
        <v>11.122251498143481</v>
      </c>
      <c r="AE126" s="7">
        <f t="shared" si="35"/>
        <v>-354.17550028696559</v>
      </c>
      <c r="AF126" s="4"/>
      <c r="AG126" s="7" t="e">
        <f t="shared" si="36"/>
        <v>#NUM!</v>
      </c>
      <c r="AH126" s="7" t="e">
        <f t="shared" si="37"/>
        <v>#NUM!</v>
      </c>
      <c r="AI126" s="7" t="e">
        <f t="shared" si="38"/>
        <v>#NUM!</v>
      </c>
      <c r="AJ126" s="4"/>
      <c r="AK126" s="7">
        <v>0</v>
      </c>
      <c r="AL126" s="7" t="e">
        <f t="shared" si="39"/>
        <v>#NUM!</v>
      </c>
      <c r="AM126" s="7">
        <f t="shared" si="40"/>
        <v>60771.939891231821</v>
      </c>
      <c r="AN126" s="4"/>
      <c r="AO126" s="7">
        <f t="shared" si="41"/>
        <v>60771.939891231821</v>
      </c>
      <c r="AP126" s="7">
        <f t="shared" si="42"/>
        <v>9358878.7432497013</v>
      </c>
      <c r="AQ126" s="7">
        <f t="shared" si="43"/>
        <v>0.11938686691315803</v>
      </c>
    </row>
    <row r="127" spans="1:43" s="3" customFormat="1">
      <c r="A127" s="3" t="str">
        <f>'S rescaled computation'!A127</f>
        <v>Lazarina et al. 2138</v>
      </c>
      <c r="B127" s="2" t="str">
        <f>'S rescaled computation'!B127</f>
        <v>BA butterfl ies</v>
      </c>
      <c r="C127" s="3" t="str">
        <f>'S rescaled computation'!C127</f>
        <v>buterflies</v>
      </c>
      <c r="D127" s="2">
        <f>'S rescaled computation'!D127</f>
        <v>1</v>
      </c>
      <c r="E127" s="4"/>
      <c r="F127" s="2">
        <f t="shared" si="26"/>
        <v>14716.999999999998</v>
      </c>
      <c r="G127" s="2">
        <f>'S rescaled computation'!G127</f>
        <v>14716.999999999998</v>
      </c>
      <c r="H127" s="2">
        <f>'S rescaled computation'!H127</f>
        <v>4487.8224946778573</v>
      </c>
      <c r="I127" s="4"/>
      <c r="J127" s="2">
        <f>'S rescaled computation'!J127</f>
        <v>24.130383963946986</v>
      </c>
      <c r="K127" s="2">
        <f>'S rescaled computation'!K127</f>
        <v>46.226339159049679</v>
      </c>
      <c r="L127" s="11">
        <f>'S rescaled computation'!L127</f>
        <v>78.249846866666417</v>
      </c>
      <c r="M127" s="4"/>
      <c r="N127" s="3">
        <f t="shared" si="27"/>
        <v>1</v>
      </c>
      <c r="O127" s="4"/>
      <c r="P127" s="3">
        <f t="shared" si="28"/>
        <v>0.30837611740076476</v>
      </c>
      <c r="R127" s="4"/>
      <c r="S127" s="22">
        <f t="shared" si="29"/>
        <v>37.805328099355975</v>
      </c>
      <c r="T127" s="22">
        <f t="shared" si="44"/>
        <v>68.461249441996273</v>
      </c>
      <c r="U127" s="3">
        <f t="shared" si="45"/>
        <v>-30.655921342640298</v>
      </c>
      <c r="V127" s="3">
        <f t="shared" si="30"/>
        <v>136.92249888399255</v>
      </c>
      <c r="W127" s="3">
        <f t="shared" si="46"/>
        <v>12.601776033118657</v>
      </c>
      <c r="X127" s="3">
        <f t="shared" si="47"/>
        <v>68.461249441996273</v>
      </c>
      <c r="Y127" s="4"/>
      <c r="Z127" s="3">
        <f t="shared" si="31"/>
        <v>0</v>
      </c>
      <c r="AA127" s="3">
        <f t="shared" si="32"/>
        <v>0</v>
      </c>
      <c r="AB127" s="26"/>
      <c r="AC127" s="3">
        <f t="shared" si="33"/>
        <v>-2.6722052358271129</v>
      </c>
      <c r="AD127" s="3">
        <f t="shared" si="34"/>
        <v>11.113072171157842</v>
      </c>
      <c r="AE127" s="3">
        <f t="shared" si="35"/>
        <v>-340.6814663540996</v>
      </c>
      <c r="AF127" s="4"/>
      <c r="AG127" s="3" t="e">
        <f t="shared" si="36"/>
        <v>#NUM!</v>
      </c>
      <c r="AH127" s="3" t="e">
        <f t="shared" si="37"/>
        <v>#NUM!</v>
      </c>
      <c r="AI127" s="3" t="e">
        <f t="shared" si="38"/>
        <v>#NUM!</v>
      </c>
      <c r="AJ127" s="4"/>
      <c r="AK127" s="3">
        <v>0</v>
      </c>
      <c r="AL127" s="3" t="e">
        <f t="shared" si="39"/>
        <v>#NUM!</v>
      </c>
      <c r="AM127" s="3">
        <f t="shared" si="40"/>
        <v>55917.073488030277</v>
      </c>
      <c r="AN127" s="4"/>
      <c r="AO127" s="3">
        <f t="shared" si="41"/>
        <v>55917.073488030277</v>
      </c>
      <c r="AP127" s="3">
        <f t="shared" si="42"/>
        <v>2584841.6038391925</v>
      </c>
      <c r="AQ127" s="3">
        <f t="shared" si="43"/>
        <v>3.9136228786841823E-2</v>
      </c>
    </row>
    <row r="128" spans="1:43" s="3" customFormat="1">
      <c r="A128" s="3" t="str">
        <f>'S rescaled computation'!A128</f>
        <v>Lazarina et al. 2139</v>
      </c>
      <c r="B128" s="2" t="str">
        <f>'S rescaled computation'!B128</f>
        <v>BA butterfl ies</v>
      </c>
      <c r="C128" s="3" t="str">
        <f>'S rescaled computation'!C128</f>
        <v>buterflies</v>
      </c>
      <c r="D128" s="2">
        <f>'S rescaled computation'!D128</f>
        <v>2</v>
      </c>
      <c r="E128" s="4"/>
      <c r="F128" s="2">
        <f t="shared" si="26"/>
        <v>14716.999999999998</v>
      </c>
      <c r="G128" s="2">
        <f>'S rescaled computation'!G128</f>
        <v>14716.999999999998</v>
      </c>
      <c r="H128" s="2">
        <f>'S rescaled computation'!H128</f>
        <v>4487.8224946778573</v>
      </c>
      <c r="I128" s="4"/>
      <c r="J128" s="2">
        <f>'S rescaled computation'!J128</f>
        <v>28.599051291261564</v>
      </c>
      <c r="K128" s="2">
        <f>'S rescaled computation'!K128</f>
        <v>46.226339159049679</v>
      </c>
      <c r="L128" s="11">
        <f>'S rescaled computation'!L128</f>
        <v>78.249846866666417</v>
      </c>
      <c r="M128" s="4"/>
      <c r="N128" s="3">
        <f t="shared" si="27"/>
        <v>1</v>
      </c>
      <c r="O128" s="4"/>
      <c r="P128" s="3">
        <f t="shared" si="28"/>
        <v>0.36548379883724025</v>
      </c>
      <c r="R128" s="4"/>
      <c r="S128" s="22">
        <f t="shared" si="29"/>
        <v>37.805328099355975</v>
      </c>
      <c r="T128" s="22">
        <f t="shared" si="44"/>
        <v>68.461249441996273</v>
      </c>
      <c r="U128" s="3">
        <f t="shared" si="45"/>
        <v>-30.655921342640298</v>
      </c>
      <c r="V128" s="3">
        <f t="shared" si="30"/>
        <v>136.92249888399255</v>
      </c>
      <c r="W128" s="3">
        <f t="shared" si="46"/>
        <v>12.601776033118657</v>
      </c>
      <c r="X128" s="3">
        <f t="shared" si="47"/>
        <v>68.461249441996273</v>
      </c>
      <c r="Y128" s="4"/>
      <c r="Z128" s="3">
        <f t="shared" si="31"/>
        <v>0</v>
      </c>
      <c r="AA128" s="3">
        <f t="shared" si="32"/>
        <v>0</v>
      </c>
      <c r="AB128" s="26"/>
      <c r="AC128" s="3">
        <f t="shared" si="33"/>
        <v>-2.6722052358271129</v>
      </c>
      <c r="AD128" s="3">
        <f t="shared" si="34"/>
        <v>11.113072171157842</v>
      </c>
      <c r="AE128" s="3">
        <f t="shared" si="35"/>
        <v>-340.6814663540996</v>
      </c>
      <c r="AF128" s="4"/>
      <c r="AG128" s="3" t="e">
        <f t="shared" si="36"/>
        <v>#NUM!</v>
      </c>
      <c r="AH128" s="3" t="e">
        <f t="shared" si="37"/>
        <v>#NUM!</v>
      </c>
      <c r="AI128" s="3" t="e">
        <f t="shared" si="38"/>
        <v>#NUM!</v>
      </c>
      <c r="AJ128" s="4"/>
      <c r="AK128" s="3">
        <v>0</v>
      </c>
      <c r="AL128" s="3" t="e">
        <f t="shared" si="39"/>
        <v>#NUM!</v>
      </c>
      <c r="AM128" s="3">
        <f t="shared" si="40"/>
        <v>55917.073488030277</v>
      </c>
      <c r="AN128" s="4"/>
      <c r="AO128" s="3">
        <f t="shared" si="41"/>
        <v>55917.073488030277</v>
      </c>
      <c r="AP128" s="3">
        <f t="shared" si="42"/>
        <v>2584841.6038391925</v>
      </c>
      <c r="AQ128" s="3">
        <f t="shared" si="43"/>
        <v>3.9136228786841823E-2</v>
      </c>
    </row>
    <row r="129" spans="1:43" s="3" customFormat="1">
      <c r="A129" s="3" t="str">
        <f>'S rescaled computation'!A129</f>
        <v>Lazarina et al. 2140</v>
      </c>
      <c r="B129" s="2" t="str">
        <f>'S rescaled computation'!B129</f>
        <v>BA butterfl ies</v>
      </c>
      <c r="C129" s="3" t="str">
        <f>'S rescaled computation'!C129</f>
        <v>buterflies</v>
      </c>
      <c r="D129" s="2">
        <f>'S rescaled computation'!D129</f>
        <v>3</v>
      </c>
      <c r="E129" s="4"/>
      <c r="F129" s="2">
        <f t="shared" si="26"/>
        <v>14716.999999999998</v>
      </c>
      <c r="G129" s="2">
        <f>'S rescaled computation'!G129</f>
        <v>14716.999999999998</v>
      </c>
      <c r="H129" s="2">
        <f>'S rescaled computation'!H129</f>
        <v>4487.8224946778573</v>
      </c>
      <c r="I129" s="4"/>
      <c r="J129" s="2">
        <f>'S rescaled computation'!J129</f>
        <v>31.589461908094172</v>
      </c>
      <c r="K129" s="2">
        <f>'S rescaled computation'!K129</f>
        <v>46.226339159049679</v>
      </c>
      <c r="L129" s="11">
        <f>'S rescaled computation'!L129</f>
        <v>78.249846866666417</v>
      </c>
      <c r="M129" s="4"/>
      <c r="N129" s="3">
        <f t="shared" si="27"/>
        <v>1</v>
      </c>
      <c r="O129" s="4"/>
      <c r="P129" s="3">
        <f t="shared" si="28"/>
        <v>0.40369998374464472</v>
      </c>
      <c r="R129" s="4"/>
      <c r="S129" s="22">
        <f t="shared" si="29"/>
        <v>37.805328099355975</v>
      </c>
      <c r="T129" s="22">
        <f t="shared" si="44"/>
        <v>68.461249441996273</v>
      </c>
      <c r="U129" s="3">
        <f t="shared" si="45"/>
        <v>-30.655921342640298</v>
      </c>
      <c r="V129" s="3">
        <f t="shared" si="30"/>
        <v>136.92249888399255</v>
      </c>
      <c r="W129" s="3">
        <f t="shared" si="46"/>
        <v>12.601776033118657</v>
      </c>
      <c r="X129" s="3">
        <f t="shared" si="47"/>
        <v>68.461249441996273</v>
      </c>
      <c r="Y129" s="4"/>
      <c r="Z129" s="3">
        <f t="shared" si="31"/>
        <v>0</v>
      </c>
      <c r="AA129" s="3">
        <f t="shared" si="32"/>
        <v>0</v>
      </c>
      <c r="AB129" s="26"/>
      <c r="AC129" s="3">
        <f t="shared" si="33"/>
        <v>-2.6722052358271129</v>
      </c>
      <c r="AD129" s="3">
        <f t="shared" si="34"/>
        <v>11.113072171157842</v>
      </c>
      <c r="AE129" s="3">
        <f t="shared" si="35"/>
        <v>-340.6814663540996</v>
      </c>
      <c r="AF129" s="4"/>
      <c r="AG129" s="3" t="e">
        <f t="shared" si="36"/>
        <v>#NUM!</v>
      </c>
      <c r="AH129" s="3" t="e">
        <f t="shared" si="37"/>
        <v>#NUM!</v>
      </c>
      <c r="AI129" s="3" t="e">
        <f t="shared" si="38"/>
        <v>#NUM!</v>
      </c>
      <c r="AJ129" s="4"/>
      <c r="AK129" s="3">
        <v>0</v>
      </c>
      <c r="AL129" s="3" t="e">
        <f t="shared" si="39"/>
        <v>#NUM!</v>
      </c>
      <c r="AM129" s="3">
        <f t="shared" si="40"/>
        <v>55917.073488030277</v>
      </c>
      <c r="AN129" s="4"/>
      <c r="AO129" s="3">
        <f t="shared" si="41"/>
        <v>55917.073488030277</v>
      </c>
      <c r="AP129" s="3">
        <f t="shared" si="42"/>
        <v>2584841.6038391925</v>
      </c>
      <c r="AQ129" s="3">
        <f t="shared" si="43"/>
        <v>3.9136228786841823E-2</v>
      </c>
    </row>
    <row r="130" spans="1:43" s="3" customFormat="1">
      <c r="A130" s="3" t="str">
        <f>'S rescaled computation'!A130</f>
        <v>Lazarina et al. 2141</v>
      </c>
      <c r="B130" s="2" t="str">
        <f>'S rescaled computation'!B130</f>
        <v>BA butterfl ies</v>
      </c>
      <c r="C130" s="3" t="str">
        <f>'S rescaled computation'!C130</f>
        <v>buterflies</v>
      </c>
      <c r="D130" s="2">
        <f>'S rescaled computation'!D130</f>
        <v>4</v>
      </c>
      <c r="E130" s="4"/>
      <c r="F130" s="2">
        <f t="shared" si="26"/>
        <v>14716.999999999998</v>
      </c>
      <c r="G130" s="2">
        <f>'S rescaled computation'!G130</f>
        <v>14716.999999999998</v>
      </c>
      <c r="H130" s="2">
        <f>'S rescaled computation'!H130</f>
        <v>4487.8224946778573</v>
      </c>
      <c r="I130" s="4"/>
      <c r="J130" s="2">
        <f>'S rescaled computation'!J130</f>
        <v>34.369986178538127</v>
      </c>
      <c r="K130" s="2">
        <f>'S rescaled computation'!K130</f>
        <v>46.226339159049679</v>
      </c>
      <c r="L130" s="11">
        <f>'S rescaled computation'!L130</f>
        <v>78.249846866666417</v>
      </c>
      <c r="M130" s="4"/>
      <c r="N130" s="3">
        <f t="shared" si="27"/>
        <v>1</v>
      </c>
      <c r="O130" s="4"/>
      <c r="P130" s="3">
        <f t="shared" si="28"/>
        <v>0.43923390977496429</v>
      </c>
      <c r="R130" s="4"/>
      <c r="S130" s="22">
        <f t="shared" si="29"/>
        <v>37.805328099355975</v>
      </c>
      <c r="T130" s="22">
        <f t="shared" si="44"/>
        <v>68.461249441996273</v>
      </c>
      <c r="U130" s="3">
        <f t="shared" si="45"/>
        <v>-30.655921342640298</v>
      </c>
      <c r="V130" s="3">
        <f t="shared" si="30"/>
        <v>136.92249888399255</v>
      </c>
      <c r="W130" s="3">
        <f t="shared" ref="W130:W166" si="48">(1/3)*(H130/3.14)^0.5</f>
        <v>12.601776033118657</v>
      </c>
      <c r="X130" s="3">
        <f t="shared" ref="X130:X193" si="49">(F130/3.14)^0.5</f>
        <v>68.461249441996273</v>
      </c>
      <c r="Y130" s="4"/>
      <c r="Z130" s="3">
        <f t="shared" si="31"/>
        <v>0</v>
      </c>
      <c r="AA130" s="3">
        <f t="shared" si="32"/>
        <v>0</v>
      </c>
      <c r="AB130" s="26"/>
      <c r="AC130" s="3">
        <f t="shared" si="33"/>
        <v>-2.6722052358271129</v>
      </c>
      <c r="AD130" s="3">
        <f t="shared" si="34"/>
        <v>11.113072171157842</v>
      </c>
      <c r="AE130" s="3">
        <f t="shared" si="35"/>
        <v>-340.6814663540996</v>
      </c>
      <c r="AF130" s="4"/>
      <c r="AG130" s="3" t="e">
        <f t="shared" si="36"/>
        <v>#NUM!</v>
      </c>
      <c r="AH130" s="3" t="e">
        <f t="shared" si="37"/>
        <v>#NUM!</v>
      </c>
      <c r="AI130" s="3" t="e">
        <f t="shared" si="38"/>
        <v>#NUM!</v>
      </c>
      <c r="AJ130" s="4"/>
      <c r="AK130" s="3">
        <v>0</v>
      </c>
      <c r="AL130" s="3" t="e">
        <f t="shared" si="39"/>
        <v>#NUM!</v>
      </c>
      <c r="AM130" s="3">
        <f t="shared" si="40"/>
        <v>55917.073488030277</v>
      </c>
      <c r="AN130" s="4"/>
      <c r="AO130" s="3">
        <f t="shared" si="41"/>
        <v>55917.073488030277</v>
      </c>
      <c r="AP130" s="3">
        <f t="shared" si="42"/>
        <v>2584841.6038391925</v>
      </c>
      <c r="AQ130" s="3">
        <f t="shared" si="43"/>
        <v>3.9136228786841823E-2</v>
      </c>
    </row>
    <row r="131" spans="1:43" s="3" customFormat="1">
      <c r="A131" s="3" t="str">
        <f>'S rescaled computation'!A131</f>
        <v>Lazarina et al. 2142</v>
      </c>
      <c r="B131" s="2" t="str">
        <f>'S rescaled computation'!B131</f>
        <v>BA butterfl ies</v>
      </c>
      <c r="C131" s="3" t="str">
        <f>'S rescaled computation'!C131</f>
        <v>buterflies</v>
      </c>
      <c r="D131" s="2">
        <f>'S rescaled computation'!D131</f>
        <v>5</v>
      </c>
      <c r="E131" s="4"/>
      <c r="F131" s="2">
        <f t="shared" ref="F131:F194" si="50">G131</f>
        <v>14716.999999999998</v>
      </c>
      <c r="G131" s="2">
        <f>'S rescaled computation'!G131</f>
        <v>14716.999999999998</v>
      </c>
      <c r="H131" s="2">
        <f>'S rescaled computation'!H131</f>
        <v>4487.8224946778573</v>
      </c>
      <c r="I131" s="4"/>
      <c r="J131" s="2">
        <f>'S rescaled computation'!J131</f>
        <v>38.504852017140834</v>
      </c>
      <c r="K131" s="2">
        <f>'S rescaled computation'!K131</f>
        <v>46.226339159049679</v>
      </c>
      <c r="L131" s="11">
        <f>'S rescaled computation'!L131</f>
        <v>78.249846866666417</v>
      </c>
      <c r="M131" s="4"/>
      <c r="N131" s="3">
        <f t="shared" ref="N131:N194" si="51">F131/G131</f>
        <v>1</v>
      </c>
      <c r="O131" s="4"/>
      <c r="P131" s="3">
        <f t="shared" ref="P131:P194" si="52">J131/L131</f>
        <v>0.49207574914173385</v>
      </c>
      <c r="R131" s="4"/>
      <c r="S131" s="22">
        <f t="shared" ref="S131:S194" si="53">(H131/3.14)^0.5</f>
        <v>37.805328099355975</v>
      </c>
      <c r="T131" s="22">
        <f t="shared" si="44"/>
        <v>68.461249441996273</v>
      </c>
      <c r="U131" s="3">
        <f t="shared" si="45"/>
        <v>-30.655921342640298</v>
      </c>
      <c r="V131" s="3">
        <f t="shared" ref="V131:V194" si="54">T131+X131</f>
        <v>136.92249888399255</v>
      </c>
      <c r="W131" s="3">
        <f t="shared" si="48"/>
        <v>12.601776033118657</v>
      </c>
      <c r="X131" s="3">
        <f t="shared" si="49"/>
        <v>68.461249441996273</v>
      </c>
      <c r="Y131" s="4"/>
      <c r="Z131" s="3">
        <f t="shared" ref="Z131:Z194" si="55">MAX(0,SIGN(W131-T131)*((W131-T131)/2)^2)</f>
        <v>0</v>
      </c>
      <c r="AA131" s="3">
        <f t="shared" ref="AA131:AA194" si="56">MAX(0,SIGN(2*S131-T131-W131)*((2*S131-T131-W131)/2)^2)</f>
        <v>0</v>
      </c>
      <c r="AB131" s="26"/>
      <c r="AC131" s="3">
        <f t="shared" ref="AC131:AC194" si="57">(U131^2-V131^2-(U131+X131-W131)^2)/(2*(U131+X131-W131)*V131)</f>
        <v>-2.6722052358271129</v>
      </c>
      <c r="AD131" s="3">
        <f t="shared" ref="AD131:AD194" si="58">(U131^2-V131^2+(U131+X131-W131)^2)/(2*(U131+X131-W131)*U131)</f>
        <v>11.113072171157842</v>
      </c>
      <c r="AE131" s="3">
        <f t="shared" ref="AE131:AE194" si="59">(U131^2-V131^2+(U131+X131-W131)^2)/(2*(U131+X131-W131))</f>
        <v>-340.6814663540996</v>
      </c>
      <c r="AF131" s="4"/>
      <c r="AG131" s="3" t="e">
        <f t="shared" ref="AG131:AG194" si="60">V131^2*ACOS(AC131)</f>
        <v>#NUM!</v>
      </c>
      <c r="AH131" s="3" t="e">
        <f t="shared" ref="AH131:AH194" si="61">U131^2*ACOS(AD131)</f>
        <v>#NUM!</v>
      </c>
      <c r="AI131" s="3" t="e">
        <f t="shared" ref="AI131:AI194" si="62">(S131-W131)*(U131^2-AE131^2)^0.5</f>
        <v>#NUM!</v>
      </c>
      <c r="AJ131" s="4"/>
      <c r="AK131" s="3">
        <v>0</v>
      </c>
      <c r="AL131" s="3" t="e">
        <f t="shared" ref="AL131:AL194" si="63">AG131-AH131+AI131</f>
        <v>#NUM!</v>
      </c>
      <c r="AM131" s="3">
        <f t="shared" ref="AM131:AM194" si="64">3.14*(V131^2-U131^2)</f>
        <v>55917.073488030277</v>
      </c>
      <c r="AN131" s="4"/>
      <c r="AO131" s="3">
        <f t="shared" ref="AO131:AO194" si="65">IF(X131^2&lt;=Z131,AK131,IF(X131^2&lt;=AA131,AL131,AM131))</f>
        <v>55917.073488030277</v>
      </c>
      <c r="AP131" s="3">
        <f t="shared" ref="AP131:AP194" si="66">AO131*K131</f>
        <v>2584841.6038391925</v>
      </c>
      <c r="AQ131" s="3">
        <f t="shared" ref="AQ131:AQ194" si="67">AP131/(H131*G131)</f>
        <v>3.9136228786841823E-2</v>
      </c>
    </row>
    <row r="132" spans="1:43" s="3" customFormat="1">
      <c r="A132" s="3" t="str">
        <f>'S rescaled computation'!A132</f>
        <v>Lazarina et al. 2143</v>
      </c>
      <c r="B132" s="2" t="str">
        <f>'S rescaled computation'!B132</f>
        <v>BA butterfl ies</v>
      </c>
      <c r="C132" s="3" t="str">
        <f>'S rescaled computation'!C132</f>
        <v>buterflies</v>
      </c>
      <c r="D132" s="2">
        <f>'S rescaled computation'!D132</f>
        <v>6</v>
      </c>
      <c r="E132" s="4"/>
      <c r="F132" s="2">
        <f t="shared" si="50"/>
        <v>14716.999999999998</v>
      </c>
      <c r="G132" s="2">
        <f>'S rescaled computation'!G132</f>
        <v>14716.999999999998</v>
      </c>
      <c r="H132" s="2">
        <f>'S rescaled computation'!H132</f>
        <v>4487.8224946778573</v>
      </c>
      <c r="I132" s="4"/>
      <c r="J132" s="2">
        <f>'S rescaled computation'!J132</f>
        <v>46.226339159049679</v>
      </c>
      <c r="K132" s="2">
        <f>'S rescaled computation'!K132</f>
        <v>46.226339159049679</v>
      </c>
      <c r="L132" s="11">
        <f>'S rescaled computation'!L132</f>
        <v>78.249846866666417</v>
      </c>
      <c r="M132" s="4"/>
      <c r="N132" s="3">
        <f t="shared" si="51"/>
        <v>1</v>
      </c>
      <c r="O132" s="4"/>
      <c r="P132" s="3">
        <f t="shared" si="52"/>
        <v>0.59075309422415745</v>
      </c>
      <c r="R132" s="4"/>
      <c r="S132" s="22">
        <f t="shared" si="53"/>
        <v>37.805328099355975</v>
      </c>
      <c r="T132" s="22">
        <f t="shared" ref="T132:T195" si="68">(G132/3.14)^0.5</f>
        <v>68.461249441996273</v>
      </c>
      <c r="U132" s="3">
        <f t="shared" ref="U132:U195" si="69">S132-X132</f>
        <v>-30.655921342640298</v>
      </c>
      <c r="V132" s="3">
        <f t="shared" si="54"/>
        <v>136.92249888399255</v>
      </c>
      <c r="W132" s="3">
        <f t="shared" si="48"/>
        <v>12.601776033118657</v>
      </c>
      <c r="X132" s="3">
        <f t="shared" si="49"/>
        <v>68.461249441996273</v>
      </c>
      <c r="Y132" s="4"/>
      <c r="Z132" s="3">
        <f t="shared" si="55"/>
        <v>0</v>
      </c>
      <c r="AA132" s="3">
        <f t="shared" si="56"/>
        <v>0</v>
      </c>
      <c r="AB132" s="26"/>
      <c r="AC132" s="3">
        <f t="shared" si="57"/>
        <v>-2.6722052358271129</v>
      </c>
      <c r="AD132" s="3">
        <f t="shared" si="58"/>
        <v>11.113072171157842</v>
      </c>
      <c r="AE132" s="3">
        <f t="shared" si="59"/>
        <v>-340.6814663540996</v>
      </c>
      <c r="AF132" s="4"/>
      <c r="AG132" s="3" t="e">
        <f t="shared" si="60"/>
        <v>#NUM!</v>
      </c>
      <c r="AH132" s="3" t="e">
        <f t="shared" si="61"/>
        <v>#NUM!</v>
      </c>
      <c r="AI132" s="3" t="e">
        <f t="shared" si="62"/>
        <v>#NUM!</v>
      </c>
      <c r="AJ132" s="4"/>
      <c r="AK132" s="3">
        <v>0</v>
      </c>
      <c r="AL132" s="3" t="e">
        <f t="shared" si="63"/>
        <v>#NUM!</v>
      </c>
      <c r="AM132" s="3">
        <f t="shared" si="64"/>
        <v>55917.073488030277</v>
      </c>
      <c r="AN132" s="4"/>
      <c r="AO132" s="3">
        <f t="shared" si="65"/>
        <v>55917.073488030277</v>
      </c>
      <c r="AP132" s="3">
        <f t="shared" si="66"/>
        <v>2584841.6038391925</v>
      </c>
      <c r="AQ132" s="3">
        <f t="shared" si="67"/>
        <v>3.9136228786841823E-2</v>
      </c>
    </row>
    <row r="133" spans="1:43">
      <c r="A133" s="7" t="str">
        <f>'S rescaled computation'!A133</f>
        <v>Lazarina et al. 2144</v>
      </c>
      <c r="B133" s="8" t="str">
        <f>'S rescaled computation'!B133</f>
        <v>HOL I plants</v>
      </c>
      <c r="C133" s="7" t="str">
        <f>'S rescaled computation'!C133</f>
        <v>plants</v>
      </c>
      <c r="D133" s="8">
        <f>'S rescaled computation'!D133</f>
        <v>1</v>
      </c>
      <c r="E133" s="4"/>
      <c r="F133" s="8">
        <f t="shared" si="50"/>
        <v>2.8452000000000007E-4</v>
      </c>
      <c r="G133" s="8">
        <f>'S rescaled computation'!G133</f>
        <v>2.8452000000000007E-4</v>
      </c>
      <c r="H133" s="8">
        <f>'S rescaled computation'!H133</f>
        <v>1.317458422013864E-2</v>
      </c>
      <c r="I133" s="4"/>
      <c r="J133" s="8">
        <f>'S rescaled computation'!J133</f>
        <v>2.9273340151950302</v>
      </c>
      <c r="K133" s="8">
        <f>'S rescaled computation'!K133</f>
        <v>12.533748181124542</v>
      </c>
      <c r="L133" s="10">
        <f>'S rescaled computation'!L133</f>
        <v>3.4651752094754635</v>
      </c>
      <c r="M133" s="4"/>
      <c r="N133" s="7">
        <f>F133/G133</f>
        <v>1</v>
      </c>
      <c r="O133" s="4"/>
      <c r="P133" s="7">
        <f t="shared" si="52"/>
        <v>0.84478672454722759</v>
      </c>
      <c r="R133" s="4"/>
      <c r="S133" s="12">
        <f t="shared" si="53"/>
        <v>6.4774435224422292E-2</v>
      </c>
      <c r="T133" s="12">
        <f t="shared" si="68"/>
        <v>9.5190054610843084E-3</v>
      </c>
      <c r="U133" s="7">
        <f t="shared" si="69"/>
        <v>5.5255429763337985E-2</v>
      </c>
      <c r="V133" s="7">
        <f t="shared" si="54"/>
        <v>1.9038010922168617E-2</v>
      </c>
      <c r="W133" s="7">
        <f t="shared" si="48"/>
        <v>2.1591478408140762E-2</v>
      </c>
      <c r="X133" s="7">
        <f t="shared" si="49"/>
        <v>9.5190054610843084E-3</v>
      </c>
      <c r="Y133" s="4"/>
      <c r="Z133" s="7">
        <f t="shared" si="55"/>
        <v>3.6436150764352481E-5</v>
      </c>
      <c r="AA133" s="7">
        <f t="shared" si="56"/>
        <v>2.4225289880996535E-3</v>
      </c>
      <c r="AB133" s="6"/>
      <c r="AC133" s="7">
        <f t="shared" si="57"/>
        <v>0.50233013836793117</v>
      </c>
      <c r="AD133" s="7">
        <f t="shared" si="58"/>
        <v>0.9545907742095221</v>
      </c>
      <c r="AE133" s="7">
        <f t="shared" si="59"/>
        <v>5.274632347706467E-2</v>
      </c>
      <c r="AF133" s="4"/>
      <c r="AG133" s="7">
        <f t="shared" si="60"/>
        <v>3.7857645589894695E-4</v>
      </c>
      <c r="AH133" s="7">
        <f t="shared" si="61"/>
        <v>9.236219356679084E-4</v>
      </c>
      <c r="AI133" s="7">
        <f t="shared" si="62"/>
        <v>7.1086528825930854E-4</v>
      </c>
      <c r="AJ133" s="4"/>
      <c r="AK133" s="7">
        <v>0</v>
      </c>
      <c r="AL133" s="7">
        <f t="shared" si="63"/>
        <v>1.6581980849034715E-4</v>
      </c>
      <c r="AM133" s="7">
        <f t="shared" si="64"/>
        <v>-8.4488503075598968E-3</v>
      </c>
      <c r="AN133" s="4"/>
      <c r="AO133" s="7">
        <f t="shared" si="65"/>
        <v>1.6581980849034715E-4</v>
      </c>
      <c r="AP133" s="7">
        <f t="shared" si="66"/>
        <v>2.0783437230603085E-3</v>
      </c>
      <c r="AQ133" s="7">
        <f t="shared" si="67"/>
        <v>554.45672581433314</v>
      </c>
    </row>
    <row r="134" spans="1:43">
      <c r="A134" s="7" t="str">
        <f>'S rescaled computation'!A134</f>
        <v>Lazarina et al. 2145</v>
      </c>
      <c r="B134" s="8" t="str">
        <f>'S rescaled computation'!B134</f>
        <v>HOL I plants</v>
      </c>
      <c r="C134" s="7" t="str">
        <f>'S rescaled computation'!C134</f>
        <v>plants</v>
      </c>
      <c r="D134" s="8">
        <f>'S rescaled computation'!D134</f>
        <v>2</v>
      </c>
      <c r="E134" s="4"/>
      <c r="F134" s="8">
        <f t="shared" si="50"/>
        <v>2.8452000000000007E-4</v>
      </c>
      <c r="G134" s="8">
        <f>'S rescaled computation'!G134</f>
        <v>2.8452000000000007E-4</v>
      </c>
      <c r="H134" s="8">
        <f>'S rescaled computation'!H134</f>
        <v>1.317458422013864E-2</v>
      </c>
      <c r="I134" s="4"/>
      <c r="J134" s="8">
        <f>'S rescaled computation'!J134</f>
        <v>4.2113255665912002</v>
      </c>
      <c r="K134" s="8">
        <f>'S rescaled computation'!K134</f>
        <v>12.533748181124542</v>
      </c>
      <c r="L134" s="10">
        <f>'S rescaled computation'!L134</f>
        <v>3.4651752094754635</v>
      </c>
      <c r="M134" s="4"/>
      <c r="N134" s="7">
        <f t="shared" si="51"/>
        <v>1</v>
      </c>
      <c r="O134" s="4"/>
      <c r="P134" s="7">
        <f t="shared" si="52"/>
        <v>1.2153283202175178</v>
      </c>
      <c r="R134" s="4"/>
      <c r="S134" s="12">
        <f t="shared" si="53"/>
        <v>6.4774435224422292E-2</v>
      </c>
      <c r="T134" s="12">
        <f t="shared" si="68"/>
        <v>9.5190054610843084E-3</v>
      </c>
      <c r="U134" s="7">
        <f t="shared" si="69"/>
        <v>5.5255429763337985E-2</v>
      </c>
      <c r="V134" s="7">
        <f t="shared" si="54"/>
        <v>1.9038010922168617E-2</v>
      </c>
      <c r="W134" s="7">
        <f t="shared" si="48"/>
        <v>2.1591478408140762E-2</v>
      </c>
      <c r="X134" s="7">
        <f t="shared" si="49"/>
        <v>9.5190054610843084E-3</v>
      </c>
      <c r="Y134" s="4"/>
      <c r="Z134" s="7">
        <f t="shared" si="55"/>
        <v>3.6436150764352481E-5</v>
      </c>
      <c r="AA134" s="7">
        <f t="shared" si="56"/>
        <v>2.4225289880996535E-3</v>
      </c>
      <c r="AB134" s="6"/>
      <c r="AC134" s="7">
        <f t="shared" si="57"/>
        <v>0.50233013836793117</v>
      </c>
      <c r="AD134" s="7">
        <f t="shared" si="58"/>
        <v>0.9545907742095221</v>
      </c>
      <c r="AE134" s="7">
        <f t="shared" si="59"/>
        <v>5.274632347706467E-2</v>
      </c>
      <c r="AF134" s="4"/>
      <c r="AG134" s="7">
        <f t="shared" si="60"/>
        <v>3.7857645589894695E-4</v>
      </c>
      <c r="AH134" s="7">
        <f t="shared" si="61"/>
        <v>9.236219356679084E-4</v>
      </c>
      <c r="AI134" s="7">
        <f t="shared" si="62"/>
        <v>7.1086528825930854E-4</v>
      </c>
      <c r="AJ134" s="4"/>
      <c r="AK134" s="7">
        <v>0</v>
      </c>
      <c r="AL134" s="7">
        <f t="shared" si="63"/>
        <v>1.6581980849034715E-4</v>
      </c>
      <c r="AM134" s="7">
        <f t="shared" si="64"/>
        <v>-8.4488503075598968E-3</v>
      </c>
      <c r="AN134" s="4"/>
      <c r="AO134" s="7">
        <f t="shared" si="65"/>
        <v>1.6581980849034715E-4</v>
      </c>
      <c r="AP134" s="7">
        <f t="shared" si="66"/>
        <v>2.0783437230603085E-3</v>
      </c>
      <c r="AQ134" s="7">
        <f t="shared" si="67"/>
        <v>554.45672581433314</v>
      </c>
    </row>
    <row r="135" spans="1:43">
      <c r="A135" s="7" t="str">
        <f>'S rescaled computation'!A135</f>
        <v>Lazarina et al. 2146</v>
      </c>
      <c r="B135" s="8" t="str">
        <f>'S rescaled computation'!B135</f>
        <v>HOL I plants</v>
      </c>
      <c r="C135" s="7" t="str">
        <f>'S rescaled computation'!C135</f>
        <v>plants</v>
      </c>
      <c r="D135" s="8">
        <f>'S rescaled computation'!D135</f>
        <v>3</v>
      </c>
      <c r="E135" s="4"/>
      <c r="F135" s="8">
        <f t="shared" si="50"/>
        <v>2.8452000000000007E-4</v>
      </c>
      <c r="G135" s="8">
        <f>'S rescaled computation'!G135</f>
        <v>2.8452000000000007E-4</v>
      </c>
      <c r="H135" s="8">
        <f>'S rescaled computation'!H135</f>
        <v>1.317458422013864E-2</v>
      </c>
      <c r="I135" s="4"/>
      <c r="J135" s="8">
        <f>'S rescaled computation'!J135</f>
        <v>5.1982057747225889</v>
      </c>
      <c r="K135" s="8">
        <f>'S rescaled computation'!K135</f>
        <v>12.533748181124542</v>
      </c>
      <c r="L135" s="10">
        <f>'S rescaled computation'!L135</f>
        <v>3.4651752094754635</v>
      </c>
      <c r="M135" s="4"/>
      <c r="N135" s="7">
        <f t="shared" si="51"/>
        <v>1</v>
      </c>
      <c r="O135" s="4"/>
      <c r="P135" s="7">
        <f t="shared" si="52"/>
        <v>1.5001278320669564</v>
      </c>
      <c r="R135" s="4"/>
      <c r="S135" s="12">
        <f t="shared" si="53"/>
        <v>6.4774435224422292E-2</v>
      </c>
      <c r="T135" s="12">
        <f t="shared" si="68"/>
        <v>9.5190054610843084E-3</v>
      </c>
      <c r="U135" s="7">
        <f t="shared" si="69"/>
        <v>5.5255429763337985E-2</v>
      </c>
      <c r="V135" s="7">
        <f t="shared" si="54"/>
        <v>1.9038010922168617E-2</v>
      </c>
      <c r="W135" s="7">
        <f t="shared" si="48"/>
        <v>2.1591478408140762E-2</v>
      </c>
      <c r="X135" s="7">
        <f t="shared" si="49"/>
        <v>9.5190054610843084E-3</v>
      </c>
      <c r="Y135" s="4"/>
      <c r="Z135" s="7">
        <f t="shared" si="55"/>
        <v>3.6436150764352481E-5</v>
      </c>
      <c r="AA135" s="7">
        <f t="shared" si="56"/>
        <v>2.4225289880996535E-3</v>
      </c>
      <c r="AB135" s="6"/>
      <c r="AC135" s="7">
        <f t="shared" si="57"/>
        <v>0.50233013836793117</v>
      </c>
      <c r="AD135" s="7">
        <f t="shared" si="58"/>
        <v>0.9545907742095221</v>
      </c>
      <c r="AE135" s="7">
        <f t="shared" si="59"/>
        <v>5.274632347706467E-2</v>
      </c>
      <c r="AF135" s="4"/>
      <c r="AG135" s="7">
        <f t="shared" si="60"/>
        <v>3.7857645589894695E-4</v>
      </c>
      <c r="AH135" s="7">
        <f t="shared" si="61"/>
        <v>9.236219356679084E-4</v>
      </c>
      <c r="AI135" s="7">
        <f t="shared" si="62"/>
        <v>7.1086528825930854E-4</v>
      </c>
      <c r="AJ135" s="4"/>
      <c r="AK135" s="7">
        <v>0</v>
      </c>
      <c r="AL135" s="7">
        <f t="shared" si="63"/>
        <v>1.6581980849034715E-4</v>
      </c>
      <c r="AM135" s="7">
        <f t="shared" si="64"/>
        <v>-8.4488503075598968E-3</v>
      </c>
      <c r="AN135" s="4"/>
      <c r="AO135" s="7">
        <f t="shared" si="65"/>
        <v>1.6581980849034715E-4</v>
      </c>
      <c r="AP135" s="7">
        <f t="shared" si="66"/>
        <v>2.0783437230603085E-3</v>
      </c>
      <c r="AQ135" s="7">
        <f t="shared" si="67"/>
        <v>554.45672581433314</v>
      </c>
    </row>
    <row r="136" spans="1:43">
      <c r="A136" s="7" t="str">
        <f>'S rescaled computation'!A136</f>
        <v>Lazarina et al. 2147</v>
      </c>
      <c r="B136" s="8" t="str">
        <f>'S rescaled computation'!B136</f>
        <v>HOL I plants</v>
      </c>
      <c r="C136" s="7" t="str">
        <f>'S rescaled computation'!C136</f>
        <v>plants</v>
      </c>
      <c r="D136" s="8">
        <f>'S rescaled computation'!D136</f>
        <v>4</v>
      </c>
      <c r="E136" s="4"/>
      <c r="F136" s="8">
        <f t="shared" si="50"/>
        <v>2.8452000000000007E-4</v>
      </c>
      <c r="G136" s="8">
        <f>'S rescaled computation'!G136</f>
        <v>2.8452000000000007E-4</v>
      </c>
      <c r="H136" s="8">
        <f>'S rescaled computation'!H136</f>
        <v>1.317458422013864E-2</v>
      </c>
      <c r="I136" s="4"/>
      <c r="J136" s="8">
        <f>'S rescaled computation'!J136</f>
        <v>6.0576250166496113</v>
      </c>
      <c r="K136" s="8">
        <f>'S rescaled computation'!K136</f>
        <v>12.533748181124542</v>
      </c>
      <c r="L136" s="10">
        <f>'S rescaled computation'!L136</f>
        <v>3.4651752094754635</v>
      </c>
      <c r="M136" s="4"/>
      <c r="N136" s="7">
        <f t="shared" si="51"/>
        <v>1</v>
      </c>
      <c r="O136" s="4"/>
      <c r="P136" s="7">
        <f t="shared" si="52"/>
        <v>1.7481439322563366</v>
      </c>
      <c r="R136" s="4"/>
      <c r="S136" s="12">
        <f t="shared" si="53"/>
        <v>6.4774435224422292E-2</v>
      </c>
      <c r="T136" s="12">
        <f t="shared" si="68"/>
        <v>9.5190054610843084E-3</v>
      </c>
      <c r="U136" s="7">
        <f t="shared" si="69"/>
        <v>5.5255429763337985E-2</v>
      </c>
      <c r="V136" s="7">
        <f t="shared" si="54"/>
        <v>1.9038010922168617E-2</v>
      </c>
      <c r="W136" s="7">
        <f t="shared" si="48"/>
        <v>2.1591478408140762E-2</v>
      </c>
      <c r="X136" s="7">
        <f t="shared" si="49"/>
        <v>9.5190054610843084E-3</v>
      </c>
      <c r="Y136" s="4"/>
      <c r="Z136" s="7">
        <f t="shared" si="55"/>
        <v>3.6436150764352481E-5</v>
      </c>
      <c r="AA136" s="7">
        <f t="shared" si="56"/>
        <v>2.4225289880996535E-3</v>
      </c>
      <c r="AB136" s="6"/>
      <c r="AC136" s="7">
        <f t="shared" si="57"/>
        <v>0.50233013836793117</v>
      </c>
      <c r="AD136" s="7">
        <f t="shared" si="58"/>
        <v>0.9545907742095221</v>
      </c>
      <c r="AE136" s="7">
        <f t="shared" si="59"/>
        <v>5.274632347706467E-2</v>
      </c>
      <c r="AF136" s="4"/>
      <c r="AG136" s="7">
        <f t="shared" si="60"/>
        <v>3.7857645589894695E-4</v>
      </c>
      <c r="AH136" s="7">
        <f t="shared" si="61"/>
        <v>9.236219356679084E-4</v>
      </c>
      <c r="AI136" s="7">
        <f t="shared" si="62"/>
        <v>7.1086528825930854E-4</v>
      </c>
      <c r="AJ136" s="4"/>
      <c r="AK136" s="7">
        <v>0</v>
      </c>
      <c r="AL136" s="7">
        <f t="shared" si="63"/>
        <v>1.6581980849034715E-4</v>
      </c>
      <c r="AM136" s="7">
        <f t="shared" si="64"/>
        <v>-8.4488503075598968E-3</v>
      </c>
      <c r="AN136" s="4"/>
      <c r="AO136" s="7">
        <f t="shared" si="65"/>
        <v>1.6581980849034715E-4</v>
      </c>
      <c r="AP136" s="7">
        <f t="shared" si="66"/>
        <v>2.0783437230603085E-3</v>
      </c>
      <c r="AQ136" s="7">
        <f t="shared" si="67"/>
        <v>554.45672581433314</v>
      </c>
    </row>
    <row r="137" spans="1:43">
      <c r="A137" s="7" t="str">
        <f>'S rescaled computation'!A137</f>
        <v>Lazarina et al. 2148</v>
      </c>
      <c r="B137" s="8" t="str">
        <f>'S rescaled computation'!B137</f>
        <v>HOL I plants</v>
      </c>
      <c r="C137" s="7" t="str">
        <f>'S rescaled computation'!C137</f>
        <v>plants</v>
      </c>
      <c r="D137" s="8">
        <f>'S rescaled computation'!D137</f>
        <v>5</v>
      </c>
      <c r="E137" s="4"/>
      <c r="F137" s="8">
        <f t="shared" si="50"/>
        <v>2.8452000000000007E-4</v>
      </c>
      <c r="G137" s="8">
        <f>'S rescaled computation'!G137</f>
        <v>2.8452000000000007E-4</v>
      </c>
      <c r="H137" s="8">
        <f>'S rescaled computation'!H137</f>
        <v>1.317458422013864E-2</v>
      </c>
      <c r="I137" s="4"/>
      <c r="J137" s="8">
        <f>'S rescaled computation'!J137</f>
        <v>6.9010356293491304</v>
      </c>
      <c r="K137" s="8">
        <f>'S rescaled computation'!K137</f>
        <v>12.533748181124542</v>
      </c>
      <c r="L137" s="10">
        <f>'S rescaled computation'!L137</f>
        <v>3.4651752094754635</v>
      </c>
      <c r="M137" s="4"/>
      <c r="N137" s="7">
        <f t="shared" si="51"/>
        <v>1</v>
      </c>
      <c r="O137" s="4"/>
      <c r="P137" s="7">
        <f t="shared" si="52"/>
        <v>1.99154017103619</v>
      </c>
      <c r="R137" s="4"/>
      <c r="S137" s="12">
        <f t="shared" si="53"/>
        <v>6.4774435224422292E-2</v>
      </c>
      <c r="T137" s="12">
        <f t="shared" si="68"/>
        <v>9.5190054610843084E-3</v>
      </c>
      <c r="U137" s="7">
        <f t="shared" si="69"/>
        <v>5.5255429763337985E-2</v>
      </c>
      <c r="V137" s="7">
        <f t="shared" si="54"/>
        <v>1.9038010922168617E-2</v>
      </c>
      <c r="W137" s="7">
        <f t="shared" si="48"/>
        <v>2.1591478408140762E-2</v>
      </c>
      <c r="X137" s="7">
        <f t="shared" si="49"/>
        <v>9.5190054610843084E-3</v>
      </c>
      <c r="Y137" s="4"/>
      <c r="Z137" s="7">
        <f t="shared" si="55"/>
        <v>3.6436150764352481E-5</v>
      </c>
      <c r="AA137" s="7">
        <f t="shared" si="56"/>
        <v>2.4225289880996535E-3</v>
      </c>
      <c r="AB137" s="6"/>
      <c r="AC137" s="7">
        <f t="shared" si="57"/>
        <v>0.50233013836793117</v>
      </c>
      <c r="AD137" s="7">
        <f t="shared" si="58"/>
        <v>0.9545907742095221</v>
      </c>
      <c r="AE137" s="7">
        <f t="shared" si="59"/>
        <v>5.274632347706467E-2</v>
      </c>
      <c r="AF137" s="4"/>
      <c r="AG137" s="7">
        <f t="shared" si="60"/>
        <v>3.7857645589894695E-4</v>
      </c>
      <c r="AH137" s="7">
        <f t="shared" si="61"/>
        <v>9.236219356679084E-4</v>
      </c>
      <c r="AI137" s="7">
        <f t="shared" si="62"/>
        <v>7.1086528825930854E-4</v>
      </c>
      <c r="AJ137" s="4"/>
      <c r="AK137" s="7">
        <v>0</v>
      </c>
      <c r="AL137" s="7">
        <f t="shared" si="63"/>
        <v>1.6581980849034715E-4</v>
      </c>
      <c r="AM137" s="7">
        <f t="shared" si="64"/>
        <v>-8.4488503075598968E-3</v>
      </c>
      <c r="AN137" s="4"/>
      <c r="AO137" s="7">
        <f t="shared" si="65"/>
        <v>1.6581980849034715E-4</v>
      </c>
      <c r="AP137" s="7">
        <f t="shared" si="66"/>
        <v>2.0783437230603085E-3</v>
      </c>
      <c r="AQ137" s="7">
        <f t="shared" si="67"/>
        <v>554.45672581433314</v>
      </c>
    </row>
    <row r="138" spans="1:43">
      <c r="A138" s="7" t="str">
        <f>'S rescaled computation'!A138</f>
        <v>Lazarina et al. 2149</v>
      </c>
      <c r="B138" s="8" t="str">
        <f>'S rescaled computation'!B138</f>
        <v>HOL I plants</v>
      </c>
      <c r="C138" s="7" t="str">
        <f>'S rescaled computation'!C138</f>
        <v>plants</v>
      </c>
      <c r="D138" s="8">
        <f>'S rescaled computation'!D138</f>
        <v>6</v>
      </c>
      <c r="E138" s="4"/>
      <c r="F138" s="8">
        <f t="shared" si="50"/>
        <v>2.8452000000000007E-4</v>
      </c>
      <c r="G138" s="8">
        <f>'S rescaled computation'!G138</f>
        <v>2.8452000000000007E-4</v>
      </c>
      <c r="H138" s="8">
        <f>'S rescaled computation'!H138</f>
        <v>1.317458422013864E-2</v>
      </c>
      <c r="I138" s="4"/>
      <c r="J138" s="8">
        <f>'S rescaled computation'!J138</f>
        <v>7.5160085407784827</v>
      </c>
      <c r="K138" s="8">
        <f>'S rescaled computation'!K138</f>
        <v>12.533748181124542</v>
      </c>
      <c r="L138" s="10">
        <f>'S rescaled computation'!L138</f>
        <v>3.4651752094754635</v>
      </c>
      <c r="M138" s="4"/>
      <c r="N138" s="7">
        <f t="shared" si="51"/>
        <v>1</v>
      </c>
      <c r="O138" s="4"/>
      <c r="P138" s="7">
        <f t="shared" si="52"/>
        <v>2.1690125567752196</v>
      </c>
      <c r="R138" s="4"/>
      <c r="S138" s="12">
        <f t="shared" si="53"/>
        <v>6.4774435224422292E-2</v>
      </c>
      <c r="T138" s="12">
        <f t="shared" si="68"/>
        <v>9.5190054610843084E-3</v>
      </c>
      <c r="U138" s="7">
        <f t="shared" si="69"/>
        <v>5.5255429763337985E-2</v>
      </c>
      <c r="V138" s="7">
        <f t="shared" si="54"/>
        <v>1.9038010922168617E-2</v>
      </c>
      <c r="W138" s="7">
        <f t="shared" si="48"/>
        <v>2.1591478408140762E-2</v>
      </c>
      <c r="X138" s="7">
        <f t="shared" si="49"/>
        <v>9.5190054610843084E-3</v>
      </c>
      <c r="Y138" s="4"/>
      <c r="Z138" s="7">
        <f t="shared" si="55"/>
        <v>3.6436150764352481E-5</v>
      </c>
      <c r="AA138" s="7">
        <f t="shared" si="56"/>
        <v>2.4225289880996535E-3</v>
      </c>
      <c r="AB138" s="6"/>
      <c r="AC138" s="7">
        <f t="shared" si="57"/>
        <v>0.50233013836793117</v>
      </c>
      <c r="AD138" s="7">
        <f t="shared" si="58"/>
        <v>0.9545907742095221</v>
      </c>
      <c r="AE138" s="7">
        <f t="shared" si="59"/>
        <v>5.274632347706467E-2</v>
      </c>
      <c r="AF138" s="4"/>
      <c r="AG138" s="7">
        <f t="shared" si="60"/>
        <v>3.7857645589894695E-4</v>
      </c>
      <c r="AH138" s="7">
        <f t="shared" si="61"/>
        <v>9.236219356679084E-4</v>
      </c>
      <c r="AI138" s="7">
        <f t="shared" si="62"/>
        <v>7.1086528825930854E-4</v>
      </c>
      <c r="AJ138" s="4"/>
      <c r="AK138" s="7">
        <v>0</v>
      </c>
      <c r="AL138" s="7">
        <f t="shared" si="63"/>
        <v>1.6581980849034715E-4</v>
      </c>
      <c r="AM138" s="7">
        <f t="shared" si="64"/>
        <v>-8.4488503075598968E-3</v>
      </c>
      <c r="AN138" s="4"/>
      <c r="AO138" s="7">
        <f t="shared" si="65"/>
        <v>1.6581980849034715E-4</v>
      </c>
      <c r="AP138" s="7">
        <f t="shared" si="66"/>
        <v>2.0783437230603085E-3</v>
      </c>
      <c r="AQ138" s="7">
        <f t="shared" si="67"/>
        <v>554.45672581433314</v>
      </c>
    </row>
    <row r="139" spans="1:43">
      <c r="A139" s="7" t="str">
        <f>'S rescaled computation'!A139</f>
        <v>Lazarina et al. 2150</v>
      </c>
      <c r="B139" s="8" t="str">
        <f>'S rescaled computation'!B139</f>
        <v>HOL I plants</v>
      </c>
      <c r="C139" s="7" t="str">
        <f>'S rescaled computation'!C139</f>
        <v>plants</v>
      </c>
      <c r="D139" s="8">
        <f>'S rescaled computation'!D139</f>
        <v>7</v>
      </c>
      <c r="E139" s="4"/>
      <c r="F139" s="8">
        <f t="shared" si="50"/>
        <v>2.8452000000000007E-4</v>
      </c>
      <c r="G139" s="8">
        <f>'S rescaled computation'!G139</f>
        <v>2.8452000000000007E-4</v>
      </c>
      <c r="H139" s="8">
        <f>'S rescaled computation'!H139</f>
        <v>1.317458422013864E-2</v>
      </c>
      <c r="I139" s="4"/>
      <c r="J139" s="8">
        <f>'S rescaled computation'!J139</f>
        <v>8.2366513594932371</v>
      </c>
      <c r="K139" s="8">
        <f>'S rescaled computation'!K139</f>
        <v>12.533748181124542</v>
      </c>
      <c r="L139" s="10">
        <f>'S rescaled computation'!L139</f>
        <v>3.4651752094754635</v>
      </c>
      <c r="M139" s="4"/>
      <c r="N139" s="7">
        <f t="shared" si="51"/>
        <v>1</v>
      </c>
      <c r="O139" s="4"/>
      <c r="P139" s="7">
        <f t="shared" si="52"/>
        <v>2.3769797662670138</v>
      </c>
      <c r="R139" s="4"/>
      <c r="S139" s="12">
        <f t="shared" si="53"/>
        <v>6.4774435224422292E-2</v>
      </c>
      <c r="T139" s="12">
        <f t="shared" si="68"/>
        <v>9.5190054610843084E-3</v>
      </c>
      <c r="U139" s="7">
        <f t="shared" si="69"/>
        <v>5.5255429763337985E-2</v>
      </c>
      <c r="V139" s="7">
        <f t="shared" si="54"/>
        <v>1.9038010922168617E-2</v>
      </c>
      <c r="W139" s="7">
        <f t="shared" si="48"/>
        <v>2.1591478408140762E-2</v>
      </c>
      <c r="X139" s="7">
        <f t="shared" si="49"/>
        <v>9.5190054610843084E-3</v>
      </c>
      <c r="Y139" s="4"/>
      <c r="Z139" s="7">
        <f t="shared" si="55"/>
        <v>3.6436150764352481E-5</v>
      </c>
      <c r="AA139" s="7">
        <f t="shared" si="56"/>
        <v>2.4225289880996535E-3</v>
      </c>
      <c r="AB139" s="6"/>
      <c r="AC139" s="7">
        <f t="shared" si="57"/>
        <v>0.50233013836793117</v>
      </c>
      <c r="AD139" s="7">
        <f t="shared" si="58"/>
        <v>0.9545907742095221</v>
      </c>
      <c r="AE139" s="7">
        <f t="shared" si="59"/>
        <v>5.274632347706467E-2</v>
      </c>
      <c r="AF139" s="4"/>
      <c r="AG139" s="7">
        <f t="shared" si="60"/>
        <v>3.7857645589894695E-4</v>
      </c>
      <c r="AH139" s="7">
        <f t="shared" si="61"/>
        <v>9.236219356679084E-4</v>
      </c>
      <c r="AI139" s="7">
        <f t="shared" si="62"/>
        <v>7.1086528825930854E-4</v>
      </c>
      <c r="AJ139" s="4"/>
      <c r="AK139" s="7">
        <v>0</v>
      </c>
      <c r="AL139" s="7">
        <f t="shared" si="63"/>
        <v>1.6581980849034715E-4</v>
      </c>
      <c r="AM139" s="7">
        <f t="shared" si="64"/>
        <v>-8.4488503075598968E-3</v>
      </c>
      <c r="AN139" s="4"/>
      <c r="AO139" s="7">
        <f t="shared" si="65"/>
        <v>1.6581980849034715E-4</v>
      </c>
      <c r="AP139" s="7">
        <f t="shared" si="66"/>
        <v>2.0783437230603085E-3</v>
      </c>
      <c r="AQ139" s="7">
        <f t="shared" si="67"/>
        <v>554.45672581433314</v>
      </c>
    </row>
    <row r="140" spans="1:43">
      <c r="A140" s="7" t="str">
        <f>'S rescaled computation'!A140</f>
        <v>Lazarina et al. 2151</v>
      </c>
      <c r="B140" s="8" t="str">
        <f>'S rescaled computation'!B140</f>
        <v>HOL I plants</v>
      </c>
      <c r="C140" s="7" t="str">
        <f>'S rescaled computation'!C140</f>
        <v>plants</v>
      </c>
      <c r="D140" s="8">
        <f>'S rescaled computation'!D140</f>
        <v>8</v>
      </c>
      <c r="E140" s="4"/>
      <c r="F140" s="8">
        <f t="shared" si="50"/>
        <v>2.8452000000000007E-4</v>
      </c>
      <c r="G140" s="8">
        <f>'S rescaled computation'!G140</f>
        <v>2.8452000000000007E-4</v>
      </c>
      <c r="H140" s="8">
        <f>'S rescaled computation'!H140</f>
        <v>1.317458422013864E-2</v>
      </c>
      <c r="I140" s="4"/>
      <c r="J140" s="8">
        <f>'S rescaled computation'!J140</f>
        <v>8.841843446927605</v>
      </c>
      <c r="K140" s="8">
        <f>'S rescaled computation'!K140</f>
        <v>12.533748181124542</v>
      </c>
      <c r="L140" s="10">
        <f>'S rescaled computation'!L140</f>
        <v>3.4651752094754635</v>
      </c>
      <c r="M140" s="4"/>
      <c r="N140" s="7">
        <f t="shared" si="51"/>
        <v>1</v>
      </c>
      <c r="O140" s="4"/>
      <c r="P140" s="7">
        <f t="shared" si="52"/>
        <v>2.5516295461048353</v>
      </c>
      <c r="R140" s="4"/>
      <c r="S140" s="12">
        <f t="shared" si="53"/>
        <v>6.4774435224422292E-2</v>
      </c>
      <c r="T140" s="12">
        <f t="shared" si="68"/>
        <v>9.5190054610843084E-3</v>
      </c>
      <c r="U140" s="7">
        <f t="shared" si="69"/>
        <v>5.5255429763337985E-2</v>
      </c>
      <c r="V140" s="7">
        <f t="shared" si="54"/>
        <v>1.9038010922168617E-2</v>
      </c>
      <c r="W140" s="7">
        <f t="shared" si="48"/>
        <v>2.1591478408140762E-2</v>
      </c>
      <c r="X140" s="7">
        <f t="shared" si="49"/>
        <v>9.5190054610843084E-3</v>
      </c>
      <c r="Y140" s="4"/>
      <c r="Z140" s="7">
        <f t="shared" si="55"/>
        <v>3.6436150764352481E-5</v>
      </c>
      <c r="AA140" s="7">
        <f t="shared" si="56"/>
        <v>2.4225289880996535E-3</v>
      </c>
      <c r="AB140" s="6"/>
      <c r="AC140" s="7">
        <f t="shared" si="57"/>
        <v>0.50233013836793117</v>
      </c>
      <c r="AD140" s="7">
        <f t="shared" si="58"/>
        <v>0.9545907742095221</v>
      </c>
      <c r="AE140" s="7">
        <f t="shared" si="59"/>
        <v>5.274632347706467E-2</v>
      </c>
      <c r="AF140" s="4"/>
      <c r="AG140" s="7">
        <f t="shared" si="60"/>
        <v>3.7857645589894695E-4</v>
      </c>
      <c r="AH140" s="7">
        <f t="shared" si="61"/>
        <v>9.236219356679084E-4</v>
      </c>
      <c r="AI140" s="7">
        <f t="shared" si="62"/>
        <v>7.1086528825930854E-4</v>
      </c>
      <c r="AJ140" s="4"/>
      <c r="AK140" s="7">
        <v>0</v>
      </c>
      <c r="AL140" s="7">
        <f t="shared" si="63"/>
        <v>1.6581980849034715E-4</v>
      </c>
      <c r="AM140" s="7">
        <f t="shared" si="64"/>
        <v>-8.4488503075598968E-3</v>
      </c>
      <c r="AN140" s="4"/>
      <c r="AO140" s="7">
        <f t="shared" si="65"/>
        <v>1.6581980849034715E-4</v>
      </c>
      <c r="AP140" s="7">
        <f t="shared" si="66"/>
        <v>2.0783437230603085E-3</v>
      </c>
      <c r="AQ140" s="7">
        <f t="shared" si="67"/>
        <v>554.45672581433314</v>
      </c>
    </row>
    <row r="141" spans="1:43">
      <c r="A141" s="7" t="str">
        <f>'S rescaled computation'!A141</f>
        <v>Lazarina et al. 2152</v>
      </c>
      <c r="B141" s="8" t="str">
        <f>'S rescaled computation'!B141</f>
        <v>HOL I plants</v>
      </c>
      <c r="C141" s="7" t="str">
        <f>'S rescaled computation'!C141</f>
        <v>plants</v>
      </c>
      <c r="D141" s="8">
        <f>'S rescaled computation'!D141</f>
        <v>9</v>
      </c>
      <c r="E141" s="4"/>
      <c r="F141" s="8">
        <f t="shared" si="50"/>
        <v>2.8452000000000007E-4</v>
      </c>
      <c r="G141" s="8">
        <f>'S rescaled computation'!G141</f>
        <v>2.8452000000000007E-4</v>
      </c>
      <c r="H141" s="8">
        <f>'S rescaled computation'!H141</f>
        <v>1.317458422013864E-2</v>
      </c>
      <c r="I141" s="4"/>
      <c r="J141" s="8">
        <f>'S rescaled computation'!J141</f>
        <v>9.358731803034205</v>
      </c>
      <c r="K141" s="8">
        <f>'S rescaled computation'!K141</f>
        <v>12.533748181124542</v>
      </c>
      <c r="L141" s="10">
        <f>'S rescaled computation'!L141</f>
        <v>3.4651752094754635</v>
      </c>
      <c r="M141" s="4"/>
      <c r="N141" s="7">
        <f t="shared" si="51"/>
        <v>1</v>
      </c>
      <c r="O141" s="4"/>
      <c r="P141" s="7">
        <f t="shared" si="52"/>
        <v>2.700796132167548</v>
      </c>
      <c r="R141" s="4"/>
      <c r="S141" s="12">
        <f t="shared" si="53"/>
        <v>6.4774435224422292E-2</v>
      </c>
      <c r="T141" s="12">
        <f t="shared" si="68"/>
        <v>9.5190054610843084E-3</v>
      </c>
      <c r="U141" s="7">
        <f t="shared" si="69"/>
        <v>5.5255429763337985E-2</v>
      </c>
      <c r="V141" s="7">
        <f t="shared" si="54"/>
        <v>1.9038010922168617E-2</v>
      </c>
      <c r="W141" s="7">
        <f t="shared" si="48"/>
        <v>2.1591478408140762E-2</v>
      </c>
      <c r="X141" s="7">
        <f t="shared" si="49"/>
        <v>9.5190054610843084E-3</v>
      </c>
      <c r="Y141" s="4"/>
      <c r="Z141" s="7">
        <f t="shared" si="55"/>
        <v>3.6436150764352481E-5</v>
      </c>
      <c r="AA141" s="7">
        <f t="shared" si="56"/>
        <v>2.4225289880996535E-3</v>
      </c>
      <c r="AB141" s="6"/>
      <c r="AC141" s="7">
        <f t="shared" si="57"/>
        <v>0.50233013836793117</v>
      </c>
      <c r="AD141" s="7">
        <f t="shared" si="58"/>
        <v>0.9545907742095221</v>
      </c>
      <c r="AE141" s="7">
        <f t="shared" si="59"/>
        <v>5.274632347706467E-2</v>
      </c>
      <c r="AF141" s="4"/>
      <c r="AG141" s="7">
        <f t="shared" si="60"/>
        <v>3.7857645589894695E-4</v>
      </c>
      <c r="AH141" s="7">
        <f t="shared" si="61"/>
        <v>9.236219356679084E-4</v>
      </c>
      <c r="AI141" s="7">
        <f t="shared" si="62"/>
        <v>7.1086528825930854E-4</v>
      </c>
      <c r="AJ141" s="4"/>
      <c r="AK141" s="7">
        <v>0</v>
      </c>
      <c r="AL141" s="7">
        <f t="shared" si="63"/>
        <v>1.6581980849034715E-4</v>
      </c>
      <c r="AM141" s="7">
        <f t="shared" si="64"/>
        <v>-8.4488503075598968E-3</v>
      </c>
      <c r="AN141" s="4"/>
      <c r="AO141" s="7">
        <f t="shared" si="65"/>
        <v>1.6581980849034715E-4</v>
      </c>
      <c r="AP141" s="7">
        <f t="shared" si="66"/>
        <v>2.0783437230603085E-3</v>
      </c>
      <c r="AQ141" s="7">
        <f t="shared" si="67"/>
        <v>554.45672581433314</v>
      </c>
    </row>
    <row r="142" spans="1:43">
      <c r="A142" s="7" t="str">
        <f>'S rescaled computation'!A142</f>
        <v>Lazarina et al. 2153</v>
      </c>
      <c r="B142" s="8" t="str">
        <f>'S rescaled computation'!B142</f>
        <v>HOL I plants</v>
      </c>
      <c r="C142" s="7" t="str">
        <f>'S rescaled computation'!C142</f>
        <v>plants</v>
      </c>
      <c r="D142" s="8">
        <f>'S rescaled computation'!D142</f>
        <v>10</v>
      </c>
      <c r="E142" s="4"/>
      <c r="F142" s="8">
        <f t="shared" si="50"/>
        <v>2.8452000000000007E-4</v>
      </c>
      <c r="G142" s="8">
        <f>'S rescaled computation'!G142</f>
        <v>2.8452000000000007E-4</v>
      </c>
      <c r="H142" s="8">
        <f>'S rescaled computation'!H142</f>
        <v>1.317458422013864E-2</v>
      </c>
      <c r="I142" s="4"/>
      <c r="J142" s="8">
        <f>'S rescaled computation'!J142</f>
        <v>10.009634411584209</v>
      </c>
      <c r="K142" s="8">
        <f>'S rescaled computation'!K142</f>
        <v>12.533748181124542</v>
      </c>
      <c r="L142" s="10">
        <f>'S rescaled computation'!L142</f>
        <v>3.4651752094754635</v>
      </c>
      <c r="M142" s="4"/>
      <c r="N142" s="7">
        <f t="shared" si="51"/>
        <v>1</v>
      </c>
      <c r="O142" s="4"/>
      <c r="P142" s="7">
        <f t="shared" si="52"/>
        <v>2.8886373145614774</v>
      </c>
      <c r="R142" s="4"/>
      <c r="S142" s="12">
        <f t="shared" si="53"/>
        <v>6.4774435224422292E-2</v>
      </c>
      <c r="T142" s="12">
        <f t="shared" si="68"/>
        <v>9.5190054610843084E-3</v>
      </c>
      <c r="U142" s="7">
        <f t="shared" si="69"/>
        <v>5.5255429763337985E-2</v>
      </c>
      <c r="V142" s="7">
        <f t="shared" si="54"/>
        <v>1.9038010922168617E-2</v>
      </c>
      <c r="W142" s="7">
        <f t="shared" si="48"/>
        <v>2.1591478408140762E-2</v>
      </c>
      <c r="X142" s="7">
        <f t="shared" si="49"/>
        <v>9.5190054610843084E-3</v>
      </c>
      <c r="Y142" s="4"/>
      <c r="Z142" s="7">
        <f t="shared" si="55"/>
        <v>3.6436150764352481E-5</v>
      </c>
      <c r="AA142" s="7">
        <f t="shared" si="56"/>
        <v>2.4225289880996535E-3</v>
      </c>
      <c r="AB142" s="6"/>
      <c r="AC142" s="7">
        <f t="shared" si="57"/>
        <v>0.50233013836793117</v>
      </c>
      <c r="AD142" s="7">
        <f t="shared" si="58"/>
        <v>0.9545907742095221</v>
      </c>
      <c r="AE142" s="7">
        <f t="shared" si="59"/>
        <v>5.274632347706467E-2</v>
      </c>
      <c r="AF142" s="4"/>
      <c r="AG142" s="7">
        <f t="shared" si="60"/>
        <v>3.7857645589894695E-4</v>
      </c>
      <c r="AH142" s="7">
        <f t="shared" si="61"/>
        <v>9.236219356679084E-4</v>
      </c>
      <c r="AI142" s="7">
        <f t="shared" si="62"/>
        <v>7.1086528825930854E-4</v>
      </c>
      <c r="AJ142" s="4"/>
      <c r="AK142" s="7">
        <v>0</v>
      </c>
      <c r="AL142" s="7">
        <f t="shared" si="63"/>
        <v>1.6581980849034715E-4</v>
      </c>
      <c r="AM142" s="7">
        <f t="shared" si="64"/>
        <v>-8.4488503075598968E-3</v>
      </c>
      <c r="AN142" s="4"/>
      <c r="AO142" s="7">
        <f t="shared" si="65"/>
        <v>1.6581980849034715E-4</v>
      </c>
      <c r="AP142" s="7">
        <f t="shared" si="66"/>
        <v>2.0783437230603085E-3</v>
      </c>
      <c r="AQ142" s="7">
        <f t="shared" si="67"/>
        <v>554.45672581433314</v>
      </c>
    </row>
    <row r="143" spans="1:43">
      <c r="A143" s="7" t="str">
        <f>'S rescaled computation'!A143</f>
        <v>Lazarina et al. 2154</v>
      </c>
      <c r="B143" s="8" t="str">
        <f>'S rescaled computation'!B143</f>
        <v>HOL I plants</v>
      </c>
      <c r="C143" s="7" t="str">
        <f>'S rescaled computation'!C143</f>
        <v>plants</v>
      </c>
      <c r="D143" s="8">
        <f>'S rescaled computation'!D143</f>
        <v>11</v>
      </c>
      <c r="E143" s="4"/>
      <c r="F143" s="8">
        <f t="shared" si="50"/>
        <v>2.8452000000000007E-4</v>
      </c>
      <c r="G143" s="8">
        <f>'S rescaled computation'!G143</f>
        <v>2.8452000000000007E-4</v>
      </c>
      <c r="H143" s="8">
        <f>'S rescaled computation'!H143</f>
        <v>1.317458422013864E-2</v>
      </c>
      <c r="I143" s="4"/>
      <c r="J143" s="8">
        <f>'S rescaled computation'!J143</f>
        <v>10.429654702135313</v>
      </c>
      <c r="K143" s="8">
        <f>'S rescaled computation'!K143</f>
        <v>12.533748181124542</v>
      </c>
      <c r="L143" s="10">
        <f>'S rescaled computation'!L143</f>
        <v>3.4651752094754635</v>
      </c>
      <c r="M143" s="4"/>
      <c r="N143" s="7">
        <f t="shared" si="51"/>
        <v>1</v>
      </c>
      <c r="O143" s="4"/>
      <c r="P143" s="7">
        <f t="shared" si="52"/>
        <v>3.0098491624941781</v>
      </c>
      <c r="R143" s="4"/>
      <c r="S143" s="12">
        <f t="shared" si="53"/>
        <v>6.4774435224422292E-2</v>
      </c>
      <c r="T143" s="12">
        <f t="shared" si="68"/>
        <v>9.5190054610843084E-3</v>
      </c>
      <c r="U143" s="7">
        <f t="shared" si="69"/>
        <v>5.5255429763337985E-2</v>
      </c>
      <c r="V143" s="7">
        <f t="shared" si="54"/>
        <v>1.9038010922168617E-2</v>
      </c>
      <c r="W143" s="7">
        <f t="shared" si="48"/>
        <v>2.1591478408140762E-2</v>
      </c>
      <c r="X143" s="7">
        <f t="shared" si="49"/>
        <v>9.5190054610843084E-3</v>
      </c>
      <c r="Y143" s="4"/>
      <c r="Z143" s="7">
        <f t="shared" si="55"/>
        <v>3.6436150764352481E-5</v>
      </c>
      <c r="AA143" s="7">
        <f t="shared" si="56"/>
        <v>2.4225289880996535E-3</v>
      </c>
      <c r="AB143" s="6"/>
      <c r="AC143" s="7">
        <f t="shared" si="57"/>
        <v>0.50233013836793117</v>
      </c>
      <c r="AD143" s="7">
        <f t="shared" si="58"/>
        <v>0.9545907742095221</v>
      </c>
      <c r="AE143" s="7">
        <f t="shared" si="59"/>
        <v>5.274632347706467E-2</v>
      </c>
      <c r="AF143" s="4"/>
      <c r="AG143" s="7">
        <f t="shared" si="60"/>
        <v>3.7857645589894695E-4</v>
      </c>
      <c r="AH143" s="7">
        <f t="shared" si="61"/>
        <v>9.236219356679084E-4</v>
      </c>
      <c r="AI143" s="7">
        <f t="shared" si="62"/>
        <v>7.1086528825930854E-4</v>
      </c>
      <c r="AJ143" s="4"/>
      <c r="AK143" s="7">
        <v>0</v>
      </c>
      <c r="AL143" s="7">
        <f t="shared" si="63"/>
        <v>1.6581980849034715E-4</v>
      </c>
      <c r="AM143" s="7">
        <f t="shared" si="64"/>
        <v>-8.4488503075598968E-3</v>
      </c>
      <c r="AN143" s="4"/>
      <c r="AO143" s="7">
        <f t="shared" si="65"/>
        <v>1.6581980849034715E-4</v>
      </c>
      <c r="AP143" s="7">
        <f t="shared" si="66"/>
        <v>2.0783437230603085E-3</v>
      </c>
      <c r="AQ143" s="7">
        <f t="shared" si="67"/>
        <v>554.45672581433314</v>
      </c>
    </row>
    <row r="144" spans="1:43">
      <c r="A144" s="7" t="str">
        <f>'S rescaled computation'!A144</f>
        <v>Lazarina et al. 2155</v>
      </c>
      <c r="B144" s="8" t="str">
        <f>'S rescaled computation'!B144</f>
        <v>HOL I plants</v>
      </c>
      <c r="C144" s="7" t="str">
        <f>'S rescaled computation'!C144</f>
        <v>plants</v>
      </c>
      <c r="D144" s="8">
        <f>'S rescaled computation'!D144</f>
        <v>12</v>
      </c>
      <c r="E144" s="4"/>
      <c r="F144" s="8">
        <f t="shared" si="50"/>
        <v>2.8452000000000007E-4</v>
      </c>
      <c r="G144" s="8">
        <f>'S rescaled computation'!G144</f>
        <v>2.8452000000000007E-4</v>
      </c>
      <c r="H144" s="8">
        <f>'S rescaled computation'!H144</f>
        <v>1.317458422013864E-2</v>
      </c>
      <c r="I144" s="4"/>
      <c r="J144" s="8">
        <f>'S rescaled computation'!J144</f>
        <v>10.850282171617689</v>
      </c>
      <c r="K144" s="8">
        <f>'S rescaled computation'!K144</f>
        <v>12.533748181124542</v>
      </c>
      <c r="L144" s="10">
        <f>'S rescaled computation'!L144</f>
        <v>3.4651752094754635</v>
      </c>
      <c r="M144" s="4"/>
      <c r="N144" s="7">
        <f t="shared" si="51"/>
        <v>1</v>
      </c>
      <c r="O144" s="4"/>
      <c r="P144" s="7">
        <f t="shared" si="52"/>
        <v>3.1312362335814288</v>
      </c>
      <c r="R144" s="4"/>
      <c r="S144" s="12">
        <f t="shared" si="53"/>
        <v>6.4774435224422292E-2</v>
      </c>
      <c r="T144" s="12">
        <f t="shared" si="68"/>
        <v>9.5190054610843084E-3</v>
      </c>
      <c r="U144" s="7">
        <f t="shared" si="69"/>
        <v>5.5255429763337985E-2</v>
      </c>
      <c r="V144" s="7">
        <f t="shared" si="54"/>
        <v>1.9038010922168617E-2</v>
      </c>
      <c r="W144" s="7">
        <f t="shared" si="48"/>
        <v>2.1591478408140762E-2</v>
      </c>
      <c r="X144" s="7">
        <f t="shared" si="49"/>
        <v>9.5190054610843084E-3</v>
      </c>
      <c r="Y144" s="4"/>
      <c r="Z144" s="7">
        <f t="shared" si="55"/>
        <v>3.6436150764352481E-5</v>
      </c>
      <c r="AA144" s="7">
        <f t="shared" si="56"/>
        <v>2.4225289880996535E-3</v>
      </c>
      <c r="AB144" s="6"/>
      <c r="AC144" s="7">
        <f t="shared" si="57"/>
        <v>0.50233013836793117</v>
      </c>
      <c r="AD144" s="7">
        <f t="shared" si="58"/>
        <v>0.9545907742095221</v>
      </c>
      <c r="AE144" s="7">
        <f t="shared" si="59"/>
        <v>5.274632347706467E-2</v>
      </c>
      <c r="AF144" s="4"/>
      <c r="AG144" s="7">
        <f t="shared" si="60"/>
        <v>3.7857645589894695E-4</v>
      </c>
      <c r="AH144" s="7">
        <f t="shared" si="61"/>
        <v>9.236219356679084E-4</v>
      </c>
      <c r="AI144" s="7">
        <f t="shared" si="62"/>
        <v>7.1086528825930854E-4</v>
      </c>
      <c r="AJ144" s="4"/>
      <c r="AK144" s="7">
        <v>0</v>
      </c>
      <c r="AL144" s="7">
        <f t="shared" si="63"/>
        <v>1.6581980849034715E-4</v>
      </c>
      <c r="AM144" s="7">
        <f t="shared" si="64"/>
        <v>-8.4488503075598968E-3</v>
      </c>
      <c r="AN144" s="4"/>
      <c r="AO144" s="7">
        <f t="shared" si="65"/>
        <v>1.6581980849034715E-4</v>
      </c>
      <c r="AP144" s="7">
        <f t="shared" si="66"/>
        <v>2.0783437230603085E-3</v>
      </c>
      <c r="AQ144" s="7">
        <f t="shared" si="67"/>
        <v>554.45672581433314</v>
      </c>
    </row>
    <row r="145" spans="1:43">
      <c r="A145" s="7" t="str">
        <f>'S rescaled computation'!A145</f>
        <v>Lazarina et al. 2156</v>
      </c>
      <c r="B145" s="8" t="str">
        <f>'S rescaled computation'!B145</f>
        <v>HOL I plants</v>
      </c>
      <c r="C145" s="7" t="str">
        <f>'S rescaled computation'!C145</f>
        <v>plants</v>
      </c>
      <c r="D145" s="8">
        <f>'S rescaled computation'!D145</f>
        <v>13</v>
      </c>
      <c r="E145" s="4"/>
      <c r="F145" s="8">
        <f t="shared" si="50"/>
        <v>2.8452000000000007E-4</v>
      </c>
      <c r="G145" s="8">
        <f>'S rescaled computation'!G145</f>
        <v>2.8452000000000007E-4</v>
      </c>
      <c r="H145" s="8">
        <f>'S rescaled computation'!H145</f>
        <v>1.317458422013864E-2</v>
      </c>
      <c r="I145" s="4"/>
      <c r="J145" s="8">
        <f>'S rescaled computation'!J145</f>
        <v>11.266550498960536</v>
      </c>
      <c r="K145" s="8">
        <f>'S rescaled computation'!K145</f>
        <v>12.533748181124542</v>
      </c>
      <c r="L145" s="10">
        <f>'S rescaled computation'!L145</f>
        <v>3.4651752094754635</v>
      </c>
      <c r="M145" s="4"/>
      <c r="N145" s="7">
        <f t="shared" si="51"/>
        <v>1</v>
      </c>
      <c r="O145" s="4"/>
      <c r="P145" s="7">
        <f t="shared" si="52"/>
        <v>3.2513653185998623</v>
      </c>
      <c r="R145" s="4"/>
      <c r="S145" s="12">
        <f t="shared" si="53"/>
        <v>6.4774435224422292E-2</v>
      </c>
      <c r="T145" s="12">
        <f t="shared" si="68"/>
        <v>9.5190054610843084E-3</v>
      </c>
      <c r="U145" s="7">
        <f t="shared" si="69"/>
        <v>5.5255429763337985E-2</v>
      </c>
      <c r="V145" s="7">
        <f t="shared" si="54"/>
        <v>1.9038010922168617E-2</v>
      </c>
      <c r="W145" s="7">
        <f t="shared" si="48"/>
        <v>2.1591478408140762E-2</v>
      </c>
      <c r="X145" s="7">
        <f t="shared" si="49"/>
        <v>9.5190054610843084E-3</v>
      </c>
      <c r="Y145" s="4"/>
      <c r="Z145" s="7">
        <f t="shared" si="55"/>
        <v>3.6436150764352481E-5</v>
      </c>
      <c r="AA145" s="7">
        <f t="shared" si="56"/>
        <v>2.4225289880996535E-3</v>
      </c>
      <c r="AB145" s="6"/>
      <c r="AC145" s="7">
        <f t="shared" si="57"/>
        <v>0.50233013836793117</v>
      </c>
      <c r="AD145" s="7">
        <f t="shared" si="58"/>
        <v>0.9545907742095221</v>
      </c>
      <c r="AE145" s="7">
        <f t="shared" si="59"/>
        <v>5.274632347706467E-2</v>
      </c>
      <c r="AF145" s="4"/>
      <c r="AG145" s="7">
        <f t="shared" si="60"/>
        <v>3.7857645589894695E-4</v>
      </c>
      <c r="AH145" s="7">
        <f t="shared" si="61"/>
        <v>9.236219356679084E-4</v>
      </c>
      <c r="AI145" s="7">
        <f t="shared" si="62"/>
        <v>7.1086528825930854E-4</v>
      </c>
      <c r="AJ145" s="4"/>
      <c r="AK145" s="7">
        <v>0</v>
      </c>
      <c r="AL145" s="7">
        <f t="shared" si="63"/>
        <v>1.6581980849034715E-4</v>
      </c>
      <c r="AM145" s="7">
        <f t="shared" si="64"/>
        <v>-8.4488503075598968E-3</v>
      </c>
      <c r="AN145" s="4"/>
      <c r="AO145" s="7">
        <f t="shared" si="65"/>
        <v>1.6581980849034715E-4</v>
      </c>
      <c r="AP145" s="7">
        <f t="shared" si="66"/>
        <v>2.0783437230603085E-3</v>
      </c>
      <c r="AQ145" s="7">
        <f t="shared" si="67"/>
        <v>554.45672581433314</v>
      </c>
    </row>
    <row r="146" spans="1:43">
      <c r="A146" s="7" t="str">
        <f>'S rescaled computation'!A146</f>
        <v>Lazarina et al. 2157</v>
      </c>
      <c r="B146" s="8" t="str">
        <f>'S rescaled computation'!B146</f>
        <v>HOL I plants</v>
      </c>
      <c r="C146" s="7" t="str">
        <f>'S rescaled computation'!C146</f>
        <v>plants</v>
      </c>
      <c r="D146" s="8">
        <f>'S rescaled computation'!D146</f>
        <v>14</v>
      </c>
      <c r="E146" s="4"/>
      <c r="F146" s="8">
        <f t="shared" si="50"/>
        <v>2.8452000000000007E-4</v>
      </c>
      <c r="G146" s="8">
        <f>'S rescaled computation'!G146</f>
        <v>2.8452000000000007E-4</v>
      </c>
      <c r="H146" s="8">
        <f>'S rescaled computation'!H146</f>
        <v>1.317458422013864E-2</v>
      </c>
      <c r="I146" s="4"/>
      <c r="J146" s="8">
        <f>'S rescaled computation'!J146</f>
        <v>11.558386430219992</v>
      </c>
      <c r="K146" s="8">
        <f>'S rescaled computation'!K146</f>
        <v>12.533748181124542</v>
      </c>
      <c r="L146" s="10">
        <f>'S rescaled computation'!L146</f>
        <v>3.4651752094754635</v>
      </c>
      <c r="M146" s="4"/>
      <c r="N146" s="7">
        <f t="shared" si="51"/>
        <v>1</v>
      </c>
      <c r="O146" s="4"/>
      <c r="P146" s="7">
        <f t="shared" si="52"/>
        <v>3.3355849939748436</v>
      </c>
      <c r="R146" s="4"/>
      <c r="S146" s="12">
        <f t="shared" si="53"/>
        <v>6.4774435224422292E-2</v>
      </c>
      <c r="T146" s="12">
        <f t="shared" si="68"/>
        <v>9.5190054610843084E-3</v>
      </c>
      <c r="U146" s="7">
        <f t="shared" si="69"/>
        <v>5.5255429763337985E-2</v>
      </c>
      <c r="V146" s="7">
        <f t="shared" si="54"/>
        <v>1.9038010922168617E-2</v>
      </c>
      <c r="W146" s="7">
        <f t="shared" si="48"/>
        <v>2.1591478408140762E-2</v>
      </c>
      <c r="X146" s="7">
        <f t="shared" si="49"/>
        <v>9.5190054610843084E-3</v>
      </c>
      <c r="Y146" s="4"/>
      <c r="Z146" s="7">
        <f t="shared" si="55"/>
        <v>3.6436150764352481E-5</v>
      </c>
      <c r="AA146" s="7">
        <f t="shared" si="56"/>
        <v>2.4225289880996535E-3</v>
      </c>
      <c r="AB146" s="6"/>
      <c r="AC146" s="7">
        <f t="shared" si="57"/>
        <v>0.50233013836793117</v>
      </c>
      <c r="AD146" s="7">
        <f t="shared" si="58"/>
        <v>0.9545907742095221</v>
      </c>
      <c r="AE146" s="7">
        <f t="shared" si="59"/>
        <v>5.274632347706467E-2</v>
      </c>
      <c r="AF146" s="4"/>
      <c r="AG146" s="7">
        <f t="shared" si="60"/>
        <v>3.7857645589894695E-4</v>
      </c>
      <c r="AH146" s="7">
        <f t="shared" si="61"/>
        <v>9.236219356679084E-4</v>
      </c>
      <c r="AI146" s="7">
        <f t="shared" si="62"/>
        <v>7.1086528825930854E-4</v>
      </c>
      <c r="AJ146" s="4"/>
      <c r="AK146" s="7">
        <v>0</v>
      </c>
      <c r="AL146" s="7">
        <f t="shared" si="63"/>
        <v>1.6581980849034715E-4</v>
      </c>
      <c r="AM146" s="7">
        <f t="shared" si="64"/>
        <v>-8.4488503075598968E-3</v>
      </c>
      <c r="AN146" s="4"/>
      <c r="AO146" s="7">
        <f t="shared" si="65"/>
        <v>1.6581980849034715E-4</v>
      </c>
      <c r="AP146" s="7">
        <f t="shared" si="66"/>
        <v>2.0783437230603085E-3</v>
      </c>
      <c r="AQ146" s="7">
        <f t="shared" si="67"/>
        <v>554.45672581433314</v>
      </c>
    </row>
    <row r="147" spans="1:43">
      <c r="A147" s="7" t="str">
        <f>'S rescaled computation'!A147</f>
        <v>Lazarina et al. 2158</v>
      </c>
      <c r="B147" s="8" t="str">
        <f>'S rescaled computation'!B147</f>
        <v>HOL I plants</v>
      </c>
      <c r="C147" s="7" t="str">
        <f>'S rescaled computation'!C147</f>
        <v>plants</v>
      </c>
      <c r="D147" s="8">
        <f>'S rescaled computation'!D147</f>
        <v>15</v>
      </c>
      <c r="E147" s="4"/>
      <c r="F147" s="8">
        <f t="shared" si="50"/>
        <v>2.8452000000000007E-4</v>
      </c>
      <c r="G147" s="8">
        <f>'S rescaled computation'!G147</f>
        <v>2.8452000000000007E-4</v>
      </c>
      <c r="H147" s="8">
        <f>'S rescaled computation'!H147</f>
        <v>1.317458422013864E-2</v>
      </c>
      <c r="I147" s="4"/>
      <c r="J147" s="8">
        <f>'S rescaled computation'!J147</f>
        <v>11.899149161051959</v>
      </c>
      <c r="K147" s="8">
        <f>'S rescaled computation'!K147</f>
        <v>12.533748181124542</v>
      </c>
      <c r="L147" s="10">
        <f>'S rescaled computation'!L147</f>
        <v>3.4651752094754635</v>
      </c>
      <c r="M147" s="4"/>
      <c r="N147" s="7">
        <f t="shared" si="51"/>
        <v>1</v>
      </c>
      <c r="O147" s="4"/>
      <c r="P147" s="7">
        <f t="shared" si="52"/>
        <v>3.4339242438633217</v>
      </c>
      <c r="R147" s="4"/>
      <c r="S147" s="12">
        <f t="shared" si="53"/>
        <v>6.4774435224422292E-2</v>
      </c>
      <c r="T147" s="12">
        <f t="shared" si="68"/>
        <v>9.5190054610843084E-3</v>
      </c>
      <c r="U147" s="7">
        <f t="shared" si="69"/>
        <v>5.5255429763337985E-2</v>
      </c>
      <c r="V147" s="7">
        <f t="shared" si="54"/>
        <v>1.9038010922168617E-2</v>
      </c>
      <c r="W147" s="7">
        <f t="shared" si="48"/>
        <v>2.1591478408140762E-2</v>
      </c>
      <c r="X147" s="7">
        <f t="shared" si="49"/>
        <v>9.5190054610843084E-3</v>
      </c>
      <c r="Y147" s="4"/>
      <c r="Z147" s="7">
        <f t="shared" si="55"/>
        <v>3.6436150764352481E-5</v>
      </c>
      <c r="AA147" s="7">
        <f t="shared" si="56"/>
        <v>2.4225289880996535E-3</v>
      </c>
      <c r="AB147" s="6"/>
      <c r="AC147" s="7">
        <f t="shared" si="57"/>
        <v>0.50233013836793117</v>
      </c>
      <c r="AD147" s="7">
        <f t="shared" si="58"/>
        <v>0.9545907742095221</v>
      </c>
      <c r="AE147" s="7">
        <f t="shared" si="59"/>
        <v>5.274632347706467E-2</v>
      </c>
      <c r="AF147" s="4"/>
      <c r="AG147" s="7">
        <f t="shared" si="60"/>
        <v>3.7857645589894695E-4</v>
      </c>
      <c r="AH147" s="7">
        <f t="shared" si="61"/>
        <v>9.236219356679084E-4</v>
      </c>
      <c r="AI147" s="7">
        <f t="shared" si="62"/>
        <v>7.1086528825930854E-4</v>
      </c>
      <c r="AJ147" s="4"/>
      <c r="AK147" s="7">
        <v>0</v>
      </c>
      <c r="AL147" s="7">
        <f t="shared" si="63"/>
        <v>1.6581980849034715E-4</v>
      </c>
      <c r="AM147" s="7">
        <f t="shared" si="64"/>
        <v>-8.4488503075598968E-3</v>
      </c>
      <c r="AN147" s="4"/>
      <c r="AO147" s="7">
        <f t="shared" si="65"/>
        <v>1.6581980849034715E-4</v>
      </c>
      <c r="AP147" s="7">
        <f t="shared" si="66"/>
        <v>2.0783437230603085E-3</v>
      </c>
      <c r="AQ147" s="7">
        <f t="shared" si="67"/>
        <v>554.45672581433314</v>
      </c>
    </row>
    <row r="148" spans="1:43">
      <c r="A148" s="7" t="str">
        <f>'S rescaled computation'!A148</f>
        <v>Lazarina et al. 2159</v>
      </c>
      <c r="B148" s="8" t="str">
        <f>'S rescaled computation'!B148</f>
        <v>HOL I plants</v>
      </c>
      <c r="C148" s="7" t="str">
        <f>'S rescaled computation'!C148</f>
        <v>plants</v>
      </c>
      <c r="D148" s="8">
        <f>'S rescaled computation'!D148</f>
        <v>16</v>
      </c>
      <c r="E148" s="4"/>
      <c r="F148" s="8">
        <f t="shared" si="50"/>
        <v>2.8452000000000007E-4</v>
      </c>
      <c r="G148" s="8">
        <f>'S rescaled computation'!G148</f>
        <v>2.8452000000000007E-4</v>
      </c>
      <c r="H148" s="8">
        <f>'S rescaled computation'!H148</f>
        <v>1.317458422013864E-2</v>
      </c>
      <c r="I148" s="4"/>
      <c r="J148" s="8">
        <f>'S rescaled computation'!J148</f>
        <v>12.172491424662212</v>
      </c>
      <c r="K148" s="8">
        <f>'S rescaled computation'!K148</f>
        <v>12.533748181124542</v>
      </c>
      <c r="L148" s="10">
        <f>'S rescaled computation'!L148</f>
        <v>3.4651752094754635</v>
      </c>
      <c r="M148" s="4"/>
      <c r="N148" s="7">
        <f t="shared" si="51"/>
        <v>1</v>
      </c>
      <c r="O148" s="4"/>
      <c r="P148" s="7">
        <f t="shared" si="52"/>
        <v>3.5128069112859683</v>
      </c>
      <c r="R148" s="4"/>
      <c r="S148" s="12">
        <f t="shared" si="53"/>
        <v>6.4774435224422292E-2</v>
      </c>
      <c r="T148" s="12">
        <f t="shared" si="68"/>
        <v>9.5190054610843084E-3</v>
      </c>
      <c r="U148" s="7">
        <f t="shared" si="69"/>
        <v>5.5255429763337985E-2</v>
      </c>
      <c r="V148" s="7">
        <f t="shared" si="54"/>
        <v>1.9038010922168617E-2</v>
      </c>
      <c r="W148" s="7">
        <f t="shared" si="48"/>
        <v>2.1591478408140762E-2</v>
      </c>
      <c r="X148" s="7">
        <f t="shared" si="49"/>
        <v>9.5190054610843084E-3</v>
      </c>
      <c r="Y148" s="4"/>
      <c r="Z148" s="7">
        <f t="shared" si="55"/>
        <v>3.6436150764352481E-5</v>
      </c>
      <c r="AA148" s="7">
        <f t="shared" si="56"/>
        <v>2.4225289880996535E-3</v>
      </c>
      <c r="AB148" s="6"/>
      <c r="AC148" s="7">
        <f t="shared" si="57"/>
        <v>0.50233013836793117</v>
      </c>
      <c r="AD148" s="7">
        <f t="shared" si="58"/>
        <v>0.9545907742095221</v>
      </c>
      <c r="AE148" s="7">
        <f t="shared" si="59"/>
        <v>5.274632347706467E-2</v>
      </c>
      <c r="AF148" s="4"/>
      <c r="AG148" s="7">
        <f t="shared" si="60"/>
        <v>3.7857645589894695E-4</v>
      </c>
      <c r="AH148" s="7">
        <f t="shared" si="61"/>
        <v>9.236219356679084E-4</v>
      </c>
      <c r="AI148" s="7">
        <f t="shared" si="62"/>
        <v>7.1086528825930854E-4</v>
      </c>
      <c r="AJ148" s="4"/>
      <c r="AK148" s="7">
        <v>0</v>
      </c>
      <c r="AL148" s="7">
        <f t="shared" si="63"/>
        <v>1.6581980849034715E-4</v>
      </c>
      <c r="AM148" s="7">
        <f t="shared" si="64"/>
        <v>-8.4488503075598968E-3</v>
      </c>
      <c r="AN148" s="4"/>
      <c r="AO148" s="7">
        <f t="shared" si="65"/>
        <v>1.6581980849034715E-4</v>
      </c>
      <c r="AP148" s="7">
        <f t="shared" si="66"/>
        <v>2.0783437230603085E-3</v>
      </c>
      <c r="AQ148" s="7">
        <f t="shared" si="67"/>
        <v>554.45672581433314</v>
      </c>
    </row>
    <row r="149" spans="1:43">
      <c r="A149" s="7" t="str">
        <f>'S rescaled computation'!A149</f>
        <v>Lazarina et al. 2160</v>
      </c>
      <c r="B149" s="8" t="str">
        <f>'S rescaled computation'!B149</f>
        <v>HOL I plants</v>
      </c>
      <c r="C149" s="7" t="str">
        <f>'S rescaled computation'!C149</f>
        <v>plants</v>
      </c>
      <c r="D149" s="8">
        <f>'S rescaled computation'!D149</f>
        <v>17</v>
      </c>
      <c r="E149" s="4"/>
      <c r="F149" s="8">
        <f t="shared" si="50"/>
        <v>2.8452000000000007E-4</v>
      </c>
      <c r="G149" s="8">
        <f>'S rescaled computation'!G149</f>
        <v>2.8452000000000007E-4</v>
      </c>
      <c r="H149" s="8">
        <f>'S rescaled computation'!H149</f>
        <v>1.317458422013864E-2</v>
      </c>
      <c r="I149" s="4"/>
      <c r="J149" s="8">
        <f>'S rescaled computation'!J149</f>
        <v>12.533748181124542</v>
      </c>
      <c r="K149" s="8">
        <f>'S rescaled computation'!K149</f>
        <v>12.533748181124542</v>
      </c>
      <c r="L149" s="10">
        <f>'S rescaled computation'!L149</f>
        <v>3.4651752094754635</v>
      </c>
      <c r="M149" s="4"/>
      <c r="N149" s="7">
        <f t="shared" si="51"/>
        <v>1</v>
      </c>
      <c r="O149" s="4"/>
      <c r="P149" s="7">
        <f t="shared" si="52"/>
        <v>3.6170604438272611</v>
      </c>
      <c r="R149" s="4"/>
      <c r="S149" s="12">
        <f t="shared" si="53"/>
        <v>6.4774435224422292E-2</v>
      </c>
      <c r="T149" s="12">
        <f t="shared" si="68"/>
        <v>9.5190054610843084E-3</v>
      </c>
      <c r="U149" s="7">
        <f t="shared" si="69"/>
        <v>5.5255429763337985E-2</v>
      </c>
      <c r="V149" s="7">
        <f t="shared" si="54"/>
        <v>1.9038010922168617E-2</v>
      </c>
      <c r="W149" s="7">
        <f t="shared" si="48"/>
        <v>2.1591478408140762E-2</v>
      </c>
      <c r="X149" s="7">
        <f t="shared" si="49"/>
        <v>9.5190054610843084E-3</v>
      </c>
      <c r="Y149" s="4"/>
      <c r="Z149" s="7">
        <f t="shared" si="55"/>
        <v>3.6436150764352481E-5</v>
      </c>
      <c r="AA149" s="7">
        <f t="shared" si="56"/>
        <v>2.4225289880996535E-3</v>
      </c>
      <c r="AB149" s="6"/>
      <c r="AC149" s="7">
        <f t="shared" si="57"/>
        <v>0.50233013836793117</v>
      </c>
      <c r="AD149" s="7">
        <f t="shared" si="58"/>
        <v>0.9545907742095221</v>
      </c>
      <c r="AE149" s="7">
        <f t="shared" si="59"/>
        <v>5.274632347706467E-2</v>
      </c>
      <c r="AF149" s="4"/>
      <c r="AG149" s="7">
        <f t="shared" si="60"/>
        <v>3.7857645589894695E-4</v>
      </c>
      <c r="AH149" s="7">
        <f t="shared" si="61"/>
        <v>9.236219356679084E-4</v>
      </c>
      <c r="AI149" s="7">
        <f t="shared" si="62"/>
        <v>7.1086528825930854E-4</v>
      </c>
      <c r="AJ149" s="4"/>
      <c r="AK149" s="7">
        <v>0</v>
      </c>
      <c r="AL149" s="7">
        <f t="shared" si="63"/>
        <v>1.6581980849034715E-4</v>
      </c>
      <c r="AM149" s="7">
        <f t="shared" si="64"/>
        <v>-8.4488503075598968E-3</v>
      </c>
      <c r="AN149" s="4"/>
      <c r="AO149" s="7">
        <f t="shared" si="65"/>
        <v>1.6581980849034715E-4</v>
      </c>
      <c r="AP149" s="7">
        <f t="shared" si="66"/>
        <v>2.0783437230603085E-3</v>
      </c>
      <c r="AQ149" s="7">
        <f t="shared" si="67"/>
        <v>554.45672581433314</v>
      </c>
    </row>
    <row r="150" spans="1:43" s="3" customFormat="1">
      <c r="A150" s="3" t="str">
        <f>'S rescaled computation'!A150</f>
        <v>Lazarina et al. 2161</v>
      </c>
      <c r="B150" s="2" t="str">
        <f>'S rescaled computation'!B150</f>
        <v>HOL II plants</v>
      </c>
      <c r="C150" s="3" t="str">
        <f>'S rescaled computation'!C150</f>
        <v>plants</v>
      </c>
      <c r="D150" s="2">
        <f>'S rescaled computation'!D150</f>
        <v>1</v>
      </c>
      <c r="E150" s="4"/>
      <c r="F150" s="2">
        <f t="shared" si="50"/>
        <v>2.964000000000001E-4</v>
      </c>
      <c r="G150" s="2">
        <f>'S rescaled computation'!G150</f>
        <v>2.964000000000001E-4</v>
      </c>
      <c r="H150" s="2">
        <f>'S rescaled computation'!H150</f>
        <v>1.3177825693432937E-2</v>
      </c>
      <c r="I150" s="4"/>
      <c r="J150" s="2">
        <f>'S rescaled computation'!J150</f>
        <v>2.6887423036646894</v>
      </c>
      <c r="K150" s="2">
        <f>'S rescaled computation'!K150</f>
        <v>11</v>
      </c>
      <c r="L150" s="11">
        <f>'S rescaled computation'!L150</f>
        <v>3.2355550957366659</v>
      </c>
      <c r="M150" s="4"/>
      <c r="N150" s="3">
        <f t="shared" si="51"/>
        <v>1</v>
      </c>
      <c r="O150" s="4"/>
      <c r="P150" s="3">
        <f t="shared" si="52"/>
        <v>0.83099876964157238</v>
      </c>
      <c r="R150" s="4"/>
      <c r="S150" s="22">
        <f t="shared" si="53"/>
        <v>6.4782403281899339E-2</v>
      </c>
      <c r="T150" s="22">
        <f t="shared" si="68"/>
        <v>9.71570401250464E-3</v>
      </c>
      <c r="U150" s="3">
        <f t="shared" si="69"/>
        <v>5.5066699269394698E-2</v>
      </c>
      <c r="V150" s="3">
        <f t="shared" si="54"/>
        <v>1.943140802500928E-2</v>
      </c>
      <c r="W150" s="3">
        <f t="shared" si="48"/>
        <v>2.159413442729978E-2</v>
      </c>
      <c r="X150" s="3">
        <f t="shared" si="49"/>
        <v>9.71570401250464E-3</v>
      </c>
      <c r="Y150" s="4"/>
      <c r="Z150" s="3">
        <f t="shared" si="55"/>
        <v>3.5274277279782557E-5</v>
      </c>
      <c r="AA150" s="3">
        <f t="shared" si="56"/>
        <v>2.4135096902617821E-3</v>
      </c>
      <c r="AB150" s="26"/>
      <c r="AC150" s="3">
        <f t="shared" si="57"/>
        <v>0.4704044537589735</v>
      </c>
      <c r="AD150" s="3">
        <f t="shared" si="58"/>
        <v>0.95028193857000343</v>
      </c>
      <c r="AE150" s="3">
        <f t="shared" si="59"/>
        <v>5.2328889732371785E-2</v>
      </c>
      <c r="AF150" s="4"/>
      <c r="AG150" s="3">
        <f t="shared" si="60"/>
        <v>4.0818141684780489E-4</v>
      </c>
      <c r="AH150" s="3">
        <f t="shared" si="61"/>
        <v>9.6020987520454833E-4</v>
      </c>
      <c r="AI150" s="3">
        <f t="shared" si="62"/>
        <v>7.405606541974805E-4</v>
      </c>
      <c r="AJ150" s="4"/>
      <c r="AK150" s="3">
        <v>0</v>
      </c>
      <c r="AL150" s="3">
        <f t="shared" si="63"/>
        <v>1.8853219584073712E-4</v>
      </c>
      <c r="AM150" s="3">
        <f t="shared" si="64"/>
        <v>-8.3359518968574974E-3</v>
      </c>
      <c r="AN150" s="4"/>
      <c r="AO150" s="3">
        <f t="shared" si="65"/>
        <v>1.8853219584073712E-4</v>
      </c>
      <c r="AP150" s="3">
        <f t="shared" si="66"/>
        <v>2.0738541542481082E-3</v>
      </c>
      <c r="AQ150" s="3">
        <f t="shared" si="67"/>
        <v>530.95321263534004</v>
      </c>
    </row>
    <row r="151" spans="1:43" s="3" customFormat="1">
      <c r="A151" s="3" t="str">
        <f>'S rescaled computation'!A151</f>
        <v>Lazarina et al. 2162</v>
      </c>
      <c r="B151" s="2" t="str">
        <f>'S rescaled computation'!B151</f>
        <v>HOL II plants</v>
      </c>
      <c r="C151" s="3" t="str">
        <f>'S rescaled computation'!C151</f>
        <v>plants</v>
      </c>
      <c r="D151" s="2">
        <f>'S rescaled computation'!D151</f>
        <v>2</v>
      </c>
      <c r="E151" s="4"/>
      <c r="F151" s="2">
        <f t="shared" si="50"/>
        <v>2.964000000000001E-4</v>
      </c>
      <c r="G151" s="2">
        <f>'S rescaled computation'!G151</f>
        <v>2.964000000000001E-4</v>
      </c>
      <c r="H151" s="2">
        <f>'S rescaled computation'!H151</f>
        <v>1.3177825693432937E-2</v>
      </c>
      <c r="I151" s="4"/>
      <c r="J151" s="2">
        <f>'S rescaled computation'!J151</f>
        <v>3.8569194909567508</v>
      </c>
      <c r="K151" s="2">
        <f>'S rescaled computation'!K151</f>
        <v>11</v>
      </c>
      <c r="L151" s="11">
        <f>'S rescaled computation'!L151</f>
        <v>3.2355550957366659</v>
      </c>
      <c r="M151" s="4"/>
      <c r="N151" s="3">
        <f t="shared" si="51"/>
        <v>1</v>
      </c>
      <c r="O151" s="4"/>
      <c r="P151" s="3">
        <f t="shared" si="52"/>
        <v>1.1920425944960191</v>
      </c>
      <c r="R151" s="4"/>
      <c r="S151" s="22">
        <f t="shared" si="53"/>
        <v>6.4782403281899339E-2</v>
      </c>
      <c r="T151" s="22">
        <f t="shared" si="68"/>
        <v>9.71570401250464E-3</v>
      </c>
      <c r="U151" s="3">
        <f t="shared" si="69"/>
        <v>5.5066699269394698E-2</v>
      </c>
      <c r="V151" s="3">
        <f t="shared" si="54"/>
        <v>1.943140802500928E-2</v>
      </c>
      <c r="W151" s="3">
        <f t="shared" si="48"/>
        <v>2.159413442729978E-2</v>
      </c>
      <c r="X151" s="3">
        <f t="shared" si="49"/>
        <v>9.71570401250464E-3</v>
      </c>
      <c r="Y151" s="4"/>
      <c r="Z151" s="3">
        <f t="shared" si="55"/>
        <v>3.5274277279782557E-5</v>
      </c>
      <c r="AA151" s="3">
        <f t="shared" si="56"/>
        <v>2.4135096902617821E-3</v>
      </c>
      <c r="AB151" s="26"/>
      <c r="AC151" s="3">
        <f t="shared" si="57"/>
        <v>0.4704044537589735</v>
      </c>
      <c r="AD151" s="3">
        <f t="shared" si="58"/>
        <v>0.95028193857000343</v>
      </c>
      <c r="AE151" s="3">
        <f t="shared" si="59"/>
        <v>5.2328889732371785E-2</v>
      </c>
      <c r="AF151" s="4"/>
      <c r="AG151" s="3">
        <f t="shared" si="60"/>
        <v>4.0818141684780489E-4</v>
      </c>
      <c r="AH151" s="3">
        <f t="shared" si="61"/>
        <v>9.6020987520454833E-4</v>
      </c>
      <c r="AI151" s="3">
        <f t="shared" si="62"/>
        <v>7.405606541974805E-4</v>
      </c>
      <c r="AJ151" s="4"/>
      <c r="AK151" s="3">
        <v>0</v>
      </c>
      <c r="AL151" s="3">
        <f t="shared" si="63"/>
        <v>1.8853219584073712E-4</v>
      </c>
      <c r="AM151" s="3">
        <f t="shared" si="64"/>
        <v>-8.3359518968574974E-3</v>
      </c>
      <c r="AN151" s="4"/>
      <c r="AO151" s="3">
        <f t="shared" si="65"/>
        <v>1.8853219584073712E-4</v>
      </c>
      <c r="AP151" s="3">
        <f t="shared" si="66"/>
        <v>2.0738541542481082E-3</v>
      </c>
      <c r="AQ151" s="3">
        <f t="shared" si="67"/>
        <v>530.95321263534004</v>
      </c>
    </row>
    <row r="152" spans="1:43" s="3" customFormat="1">
      <c r="A152" s="3" t="str">
        <f>'S rescaled computation'!A152</f>
        <v>Lazarina et al. 2163</v>
      </c>
      <c r="B152" s="2" t="str">
        <f>'S rescaled computation'!B152</f>
        <v>HOL II plants</v>
      </c>
      <c r="C152" s="3" t="str">
        <f>'S rescaled computation'!C152</f>
        <v>plants</v>
      </c>
      <c r="D152" s="2">
        <f>'S rescaled computation'!D152</f>
        <v>3</v>
      </c>
      <c r="E152" s="4"/>
      <c r="F152" s="2">
        <f t="shared" si="50"/>
        <v>2.964000000000001E-4</v>
      </c>
      <c r="G152" s="2">
        <f>'S rescaled computation'!G152</f>
        <v>2.964000000000001E-4</v>
      </c>
      <c r="H152" s="2">
        <f>'S rescaled computation'!H152</f>
        <v>1.3177825693432937E-2</v>
      </c>
      <c r="I152" s="4"/>
      <c r="J152" s="2">
        <f>'S rescaled computation'!J152</f>
        <v>4.6641017570469394</v>
      </c>
      <c r="K152" s="2">
        <f>'S rescaled computation'!K152</f>
        <v>11</v>
      </c>
      <c r="L152" s="11">
        <f>'S rescaled computation'!L152</f>
        <v>3.2355550957366659</v>
      </c>
      <c r="M152" s="4"/>
      <c r="N152" s="3">
        <f t="shared" si="51"/>
        <v>1</v>
      </c>
      <c r="O152" s="4"/>
      <c r="P152" s="3">
        <f t="shared" si="52"/>
        <v>1.4415151709802749</v>
      </c>
      <c r="R152" s="4"/>
      <c r="S152" s="22">
        <f t="shared" si="53"/>
        <v>6.4782403281899339E-2</v>
      </c>
      <c r="T152" s="22">
        <f t="shared" si="68"/>
        <v>9.71570401250464E-3</v>
      </c>
      <c r="U152" s="3">
        <f t="shared" si="69"/>
        <v>5.5066699269394698E-2</v>
      </c>
      <c r="V152" s="3">
        <f t="shared" si="54"/>
        <v>1.943140802500928E-2</v>
      </c>
      <c r="W152" s="3">
        <f t="shared" si="48"/>
        <v>2.159413442729978E-2</v>
      </c>
      <c r="X152" s="3">
        <f t="shared" si="49"/>
        <v>9.71570401250464E-3</v>
      </c>
      <c r="Y152" s="4"/>
      <c r="Z152" s="3">
        <f t="shared" si="55"/>
        <v>3.5274277279782557E-5</v>
      </c>
      <c r="AA152" s="3">
        <f t="shared" si="56"/>
        <v>2.4135096902617821E-3</v>
      </c>
      <c r="AB152" s="26"/>
      <c r="AC152" s="3">
        <f t="shared" si="57"/>
        <v>0.4704044537589735</v>
      </c>
      <c r="AD152" s="3">
        <f t="shared" si="58"/>
        <v>0.95028193857000343</v>
      </c>
      <c r="AE152" s="3">
        <f t="shared" si="59"/>
        <v>5.2328889732371785E-2</v>
      </c>
      <c r="AF152" s="4"/>
      <c r="AG152" s="3">
        <f t="shared" si="60"/>
        <v>4.0818141684780489E-4</v>
      </c>
      <c r="AH152" s="3">
        <f t="shared" si="61"/>
        <v>9.6020987520454833E-4</v>
      </c>
      <c r="AI152" s="3">
        <f t="shared" si="62"/>
        <v>7.405606541974805E-4</v>
      </c>
      <c r="AJ152" s="4"/>
      <c r="AK152" s="3">
        <v>0</v>
      </c>
      <c r="AL152" s="3">
        <f t="shared" si="63"/>
        <v>1.8853219584073712E-4</v>
      </c>
      <c r="AM152" s="3">
        <f t="shared" si="64"/>
        <v>-8.3359518968574974E-3</v>
      </c>
      <c r="AN152" s="4"/>
      <c r="AO152" s="3">
        <f t="shared" si="65"/>
        <v>1.8853219584073712E-4</v>
      </c>
      <c r="AP152" s="3">
        <f t="shared" si="66"/>
        <v>2.0738541542481082E-3</v>
      </c>
      <c r="AQ152" s="3">
        <f t="shared" si="67"/>
        <v>530.95321263534004</v>
      </c>
    </row>
    <row r="153" spans="1:43" s="3" customFormat="1">
      <c r="A153" s="3" t="str">
        <f>'S rescaled computation'!A153</f>
        <v>Lazarina et al. 2164</v>
      </c>
      <c r="B153" s="2" t="str">
        <f>'S rescaled computation'!B153</f>
        <v>HOL II plants</v>
      </c>
      <c r="C153" s="3" t="str">
        <f>'S rescaled computation'!C153</f>
        <v>plants</v>
      </c>
      <c r="D153" s="2">
        <f>'S rescaled computation'!D153</f>
        <v>4</v>
      </c>
      <c r="E153" s="4"/>
      <c r="F153" s="2">
        <f t="shared" si="50"/>
        <v>2.964000000000001E-4</v>
      </c>
      <c r="G153" s="2">
        <f>'S rescaled computation'!G153</f>
        <v>2.964000000000001E-4</v>
      </c>
      <c r="H153" s="2">
        <f>'S rescaled computation'!H153</f>
        <v>1.3177825693432937E-2</v>
      </c>
      <c r="I153" s="4"/>
      <c r="J153" s="2">
        <f>'S rescaled computation'!J153</f>
        <v>5.2246511810600031</v>
      </c>
      <c r="K153" s="2">
        <f>'S rescaled computation'!K153</f>
        <v>11</v>
      </c>
      <c r="L153" s="11">
        <f>'S rescaled computation'!L153</f>
        <v>3.2355550957366659</v>
      </c>
      <c r="M153" s="4"/>
      <c r="N153" s="3">
        <f t="shared" si="51"/>
        <v>1</v>
      </c>
      <c r="O153" s="4"/>
      <c r="P153" s="3">
        <f t="shared" si="52"/>
        <v>1.6147619269238447</v>
      </c>
      <c r="R153" s="4"/>
      <c r="S153" s="22">
        <f t="shared" si="53"/>
        <v>6.4782403281899339E-2</v>
      </c>
      <c r="T153" s="22">
        <f t="shared" si="68"/>
        <v>9.71570401250464E-3</v>
      </c>
      <c r="U153" s="3">
        <f t="shared" si="69"/>
        <v>5.5066699269394698E-2</v>
      </c>
      <c r="V153" s="3">
        <f t="shared" si="54"/>
        <v>1.943140802500928E-2</v>
      </c>
      <c r="W153" s="3">
        <f t="shared" si="48"/>
        <v>2.159413442729978E-2</v>
      </c>
      <c r="X153" s="3">
        <f t="shared" si="49"/>
        <v>9.71570401250464E-3</v>
      </c>
      <c r="Y153" s="4"/>
      <c r="Z153" s="3">
        <f t="shared" si="55"/>
        <v>3.5274277279782557E-5</v>
      </c>
      <c r="AA153" s="3">
        <f t="shared" si="56"/>
        <v>2.4135096902617821E-3</v>
      </c>
      <c r="AB153" s="26"/>
      <c r="AC153" s="3">
        <f t="shared" si="57"/>
        <v>0.4704044537589735</v>
      </c>
      <c r="AD153" s="3">
        <f t="shared" si="58"/>
        <v>0.95028193857000343</v>
      </c>
      <c r="AE153" s="3">
        <f t="shared" si="59"/>
        <v>5.2328889732371785E-2</v>
      </c>
      <c r="AF153" s="4"/>
      <c r="AG153" s="3">
        <f t="shared" si="60"/>
        <v>4.0818141684780489E-4</v>
      </c>
      <c r="AH153" s="3">
        <f t="shared" si="61"/>
        <v>9.6020987520454833E-4</v>
      </c>
      <c r="AI153" s="3">
        <f t="shared" si="62"/>
        <v>7.405606541974805E-4</v>
      </c>
      <c r="AJ153" s="4"/>
      <c r="AK153" s="3">
        <v>0</v>
      </c>
      <c r="AL153" s="3">
        <f t="shared" si="63"/>
        <v>1.8853219584073712E-4</v>
      </c>
      <c r="AM153" s="3">
        <f t="shared" si="64"/>
        <v>-8.3359518968574974E-3</v>
      </c>
      <c r="AN153" s="4"/>
      <c r="AO153" s="3">
        <f t="shared" si="65"/>
        <v>1.8853219584073712E-4</v>
      </c>
      <c r="AP153" s="3">
        <f t="shared" si="66"/>
        <v>2.0738541542481082E-3</v>
      </c>
      <c r="AQ153" s="3">
        <f t="shared" si="67"/>
        <v>530.95321263534004</v>
      </c>
    </row>
    <row r="154" spans="1:43" s="3" customFormat="1">
      <c r="A154" s="3" t="str">
        <f>'S rescaled computation'!A154</f>
        <v>Lazarina et al. 2165</v>
      </c>
      <c r="B154" s="2" t="str">
        <f>'S rescaled computation'!B154</f>
        <v>HOL II plants</v>
      </c>
      <c r="C154" s="3" t="str">
        <f>'S rescaled computation'!C154</f>
        <v>plants</v>
      </c>
      <c r="D154" s="2">
        <f>'S rescaled computation'!D154</f>
        <v>5</v>
      </c>
      <c r="E154" s="4"/>
      <c r="F154" s="2">
        <f t="shared" si="50"/>
        <v>2.964000000000001E-4</v>
      </c>
      <c r="G154" s="2">
        <f>'S rescaled computation'!G154</f>
        <v>2.964000000000001E-4</v>
      </c>
      <c r="H154" s="2">
        <f>'S rescaled computation'!H154</f>
        <v>1.3177825693432937E-2</v>
      </c>
      <c r="I154" s="4"/>
      <c r="J154" s="2">
        <f>'S rescaled computation'!J154</f>
        <v>5.8213468764188621</v>
      </c>
      <c r="K154" s="2">
        <f>'S rescaled computation'!K154</f>
        <v>11</v>
      </c>
      <c r="L154" s="11">
        <f>'S rescaled computation'!L154</f>
        <v>3.2355550957366659</v>
      </c>
      <c r="M154" s="4"/>
      <c r="N154" s="3">
        <f t="shared" si="51"/>
        <v>1</v>
      </c>
      <c r="O154" s="4"/>
      <c r="P154" s="3">
        <f t="shared" si="52"/>
        <v>1.7991802655715456</v>
      </c>
      <c r="R154" s="4"/>
      <c r="S154" s="22">
        <f t="shared" si="53"/>
        <v>6.4782403281899339E-2</v>
      </c>
      <c r="T154" s="22">
        <f t="shared" si="68"/>
        <v>9.71570401250464E-3</v>
      </c>
      <c r="U154" s="3">
        <f t="shared" si="69"/>
        <v>5.5066699269394698E-2</v>
      </c>
      <c r="V154" s="3">
        <f t="shared" si="54"/>
        <v>1.943140802500928E-2</v>
      </c>
      <c r="W154" s="3">
        <f t="shared" si="48"/>
        <v>2.159413442729978E-2</v>
      </c>
      <c r="X154" s="3">
        <f t="shared" si="49"/>
        <v>9.71570401250464E-3</v>
      </c>
      <c r="Y154" s="4"/>
      <c r="Z154" s="3">
        <f t="shared" si="55"/>
        <v>3.5274277279782557E-5</v>
      </c>
      <c r="AA154" s="3">
        <f t="shared" si="56"/>
        <v>2.4135096902617821E-3</v>
      </c>
      <c r="AB154" s="26"/>
      <c r="AC154" s="3">
        <f t="shared" si="57"/>
        <v>0.4704044537589735</v>
      </c>
      <c r="AD154" s="3">
        <f t="shared" si="58"/>
        <v>0.95028193857000343</v>
      </c>
      <c r="AE154" s="3">
        <f t="shared" si="59"/>
        <v>5.2328889732371785E-2</v>
      </c>
      <c r="AF154" s="4"/>
      <c r="AG154" s="3">
        <f t="shared" si="60"/>
        <v>4.0818141684780489E-4</v>
      </c>
      <c r="AH154" s="3">
        <f t="shared" si="61"/>
        <v>9.6020987520454833E-4</v>
      </c>
      <c r="AI154" s="3">
        <f t="shared" si="62"/>
        <v>7.405606541974805E-4</v>
      </c>
      <c r="AJ154" s="4"/>
      <c r="AK154" s="3">
        <v>0</v>
      </c>
      <c r="AL154" s="3">
        <f t="shared" si="63"/>
        <v>1.8853219584073712E-4</v>
      </c>
      <c r="AM154" s="3">
        <f t="shared" si="64"/>
        <v>-8.3359518968574974E-3</v>
      </c>
      <c r="AN154" s="4"/>
      <c r="AO154" s="3">
        <f t="shared" si="65"/>
        <v>1.8853219584073712E-4</v>
      </c>
      <c r="AP154" s="3">
        <f t="shared" si="66"/>
        <v>2.0738541542481082E-3</v>
      </c>
      <c r="AQ154" s="3">
        <f t="shared" si="67"/>
        <v>530.95321263534004</v>
      </c>
    </row>
    <row r="155" spans="1:43" s="3" customFormat="1">
      <c r="A155" s="3" t="str">
        <f>'S rescaled computation'!A155</f>
        <v>Lazarina et al. 2166</v>
      </c>
      <c r="B155" s="2" t="str">
        <f>'S rescaled computation'!B155</f>
        <v>HOL II plants</v>
      </c>
      <c r="C155" s="3" t="str">
        <f>'S rescaled computation'!C155</f>
        <v>plants</v>
      </c>
      <c r="D155" s="2">
        <f>'S rescaled computation'!D155</f>
        <v>6</v>
      </c>
      <c r="E155" s="4"/>
      <c r="F155" s="2">
        <f t="shared" si="50"/>
        <v>2.964000000000001E-4</v>
      </c>
      <c r="G155" s="2">
        <f>'S rescaled computation'!G155</f>
        <v>2.964000000000001E-4</v>
      </c>
      <c r="H155" s="2">
        <f>'S rescaled computation'!H155</f>
        <v>1.3177825693432937E-2</v>
      </c>
      <c r="I155" s="4"/>
      <c r="J155" s="2">
        <f>'S rescaled computation'!J155</f>
        <v>6.4059589421732674</v>
      </c>
      <c r="K155" s="2">
        <f>'S rescaled computation'!K155</f>
        <v>11</v>
      </c>
      <c r="L155" s="11">
        <f>'S rescaled computation'!L155</f>
        <v>3.2355550957366659</v>
      </c>
      <c r="M155" s="4"/>
      <c r="N155" s="3">
        <f t="shared" si="51"/>
        <v>1</v>
      </c>
      <c r="O155" s="4"/>
      <c r="P155" s="3">
        <f t="shared" si="52"/>
        <v>1.9798639654178936</v>
      </c>
      <c r="R155" s="4"/>
      <c r="S155" s="22">
        <f t="shared" si="53"/>
        <v>6.4782403281899339E-2</v>
      </c>
      <c r="T155" s="22">
        <f t="shared" si="68"/>
        <v>9.71570401250464E-3</v>
      </c>
      <c r="U155" s="3">
        <f t="shared" si="69"/>
        <v>5.5066699269394698E-2</v>
      </c>
      <c r="V155" s="3">
        <f t="shared" si="54"/>
        <v>1.943140802500928E-2</v>
      </c>
      <c r="W155" s="3">
        <f t="shared" si="48"/>
        <v>2.159413442729978E-2</v>
      </c>
      <c r="X155" s="3">
        <f t="shared" si="49"/>
        <v>9.71570401250464E-3</v>
      </c>
      <c r="Y155" s="4"/>
      <c r="Z155" s="3">
        <f t="shared" si="55"/>
        <v>3.5274277279782557E-5</v>
      </c>
      <c r="AA155" s="3">
        <f t="shared" si="56"/>
        <v>2.4135096902617821E-3</v>
      </c>
      <c r="AB155" s="26"/>
      <c r="AC155" s="3">
        <f t="shared" si="57"/>
        <v>0.4704044537589735</v>
      </c>
      <c r="AD155" s="3">
        <f t="shared" si="58"/>
        <v>0.95028193857000343</v>
      </c>
      <c r="AE155" s="3">
        <f t="shared" si="59"/>
        <v>5.2328889732371785E-2</v>
      </c>
      <c r="AF155" s="4"/>
      <c r="AG155" s="3">
        <f t="shared" si="60"/>
        <v>4.0818141684780489E-4</v>
      </c>
      <c r="AH155" s="3">
        <f t="shared" si="61"/>
        <v>9.6020987520454833E-4</v>
      </c>
      <c r="AI155" s="3">
        <f t="shared" si="62"/>
        <v>7.405606541974805E-4</v>
      </c>
      <c r="AJ155" s="4"/>
      <c r="AK155" s="3">
        <v>0</v>
      </c>
      <c r="AL155" s="3">
        <f t="shared" si="63"/>
        <v>1.8853219584073712E-4</v>
      </c>
      <c r="AM155" s="3">
        <f t="shared" si="64"/>
        <v>-8.3359518968574974E-3</v>
      </c>
      <c r="AN155" s="4"/>
      <c r="AO155" s="3">
        <f t="shared" si="65"/>
        <v>1.8853219584073712E-4</v>
      </c>
      <c r="AP155" s="3">
        <f t="shared" si="66"/>
        <v>2.0738541542481082E-3</v>
      </c>
      <c r="AQ155" s="3">
        <f t="shared" si="67"/>
        <v>530.95321263534004</v>
      </c>
    </row>
    <row r="156" spans="1:43" s="3" customFormat="1">
      <c r="A156" s="3" t="str">
        <f>'S rescaled computation'!A156</f>
        <v>Lazarina et al. 2167</v>
      </c>
      <c r="B156" s="2" t="str">
        <f>'S rescaled computation'!B156</f>
        <v>HOL II plants</v>
      </c>
      <c r="C156" s="3" t="str">
        <f>'S rescaled computation'!C156</f>
        <v>plants</v>
      </c>
      <c r="D156" s="2">
        <f>'S rescaled computation'!D156</f>
        <v>7</v>
      </c>
      <c r="E156" s="4"/>
      <c r="F156" s="2">
        <f t="shared" si="50"/>
        <v>2.964000000000001E-4</v>
      </c>
      <c r="G156" s="2">
        <f>'S rescaled computation'!G156</f>
        <v>2.964000000000001E-4</v>
      </c>
      <c r="H156" s="2">
        <f>'S rescaled computation'!H156</f>
        <v>1.3177825693432937E-2</v>
      </c>
      <c r="I156" s="4"/>
      <c r="J156" s="2">
        <f>'S rescaled computation'!J156</f>
        <v>6.9000003426329135</v>
      </c>
      <c r="K156" s="2">
        <f>'S rescaled computation'!K156</f>
        <v>11</v>
      </c>
      <c r="L156" s="11">
        <f>'S rescaled computation'!L156</f>
        <v>3.2355550957366659</v>
      </c>
      <c r="M156" s="4"/>
      <c r="N156" s="3">
        <f t="shared" si="51"/>
        <v>1</v>
      </c>
      <c r="O156" s="4"/>
      <c r="P156" s="3">
        <f t="shared" si="52"/>
        <v>2.1325553540178346</v>
      </c>
      <c r="R156" s="4"/>
      <c r="S156" s="22">
        <f t="shared" si="53"/>
        <v>6.4782403281899339E-2</v>
      </c>
      <c r="T156" s="22">
        <f t="shared" si="68"/>
        <v>9.71570401250464E-3</v>
      </c>
      <c r="U156" s="3">
        <f t="shared" si="69"/>
        <v>5.5066699269394698E-2</v>
      </c>
      <c r="V156" s="3">
        <f t="shared" si="54"/>
        <v>1.943140802500928E-2</v>
      </c>
      <c r="W156" s="3">
        <f t="shared" si="48"/>
        <v>2.159413442729978E-2</v>
      </c>
      <c r="X156" s="3">
        <f t="shared" si="49"/>
        <v>9.71570401250464E-3</v>
      </c>
      <c r="Y156" s="4"/>
      <c r="Z156" s="3">
        <f t="shared" si="55"/>
        <v>3.5274277279782557E-5</v>
      </c>
      <c r="AA156" s="3">
        <f t="shared" si="56"/>
        <v>2.4135096902617821E-3</v>
      </c>
      <c r="AB156" s="26"/>
      <c r="AC156" s="3">
        <f t="shared" si="57"/>
        <v>0.4704044537589735</v>
      </c>
      <c r="AD156" s="3">
        <f t="shared" si="58"/>
        <v>0.95028193857000343</v>
      </c>
      <c r="AE156" s="3">
        <f t="shared" si="59"/>
        <v>5.2328889732371785E-2</v>
      </c>
      <c r="AF156" s="4"/>
      <c r="AG156" s="3">
        <f t="shared" si="60"/>
        <v>4.0818141684780489E-4</v>
      </c>
      <c r="AH156" s="3">
        <f t="shared" si="61"/>
        <v>9.6020987520454833E-4</v>
      </c>
      <c r="AI156" s="3">
        <f t="shared" si="62"/>
        <v>7.405606541974805E-4</v>
      </c>
      <c r="AJ156" s="4"/>
      <c r="AK156" s="3">
        <v>0</v>
      </c>
      <c r="AL156" s="3">
        <f t="shared" si="63"/>
        <v>1.8853219584073712E-4</v>
      </c>
      <c r="AM156" s="3">
        <f t="shared" si="64"/>
        <v>-8.3359518968574974E-3</v>
      </c>
      <c r="AN156" s="4"/>
      <c r="AO156" s="3">
        <f t="shared" si="65"/>
        <v>1.8853219584073712E-4</v>
      </c>
      <c r="AP156" s="3">
        <f t="shared" si="66"/>
        <v>2.0738541542481082E-3</v>
      </c>
      <c r="AQ156" s="3">
        <f t="shared" si="67"/>
        <v>530.95321263534004</v>
      </c>
    </row>
    <row r="157" spans="1:43" s="3" customFormat="1">
      <c r="A157" s="3" t="str">
        <f>'S rescaled computation'!A157</f>
        <v>Lazarina et al. 2168</v>
      </c>
      <c r="B157" s="2" t="str">
        <f>'S rescaled computation'!B157</f>
        <v>HOL II plants</v>
      </c>
      <c r="C157" s="3" t="str">
        <f>'S rescaled computation'!C157</f>
        <v>plants</v>
      </c>
      <c r="D157" s="2">
        <f>'S rescaled computation'!D157</f>
        <v>8</v>
      </c>
      <c r="E157" s="4"/>
      <c r="F157" s="2">
        <f t="shared" si="50"/>
        <v>2.964000000000001E-4</v>
      </c>
      <c r="G157" s="2">
        <f>'S rescaled computation'!G157</f>
        <v>2.964000000000001E-4</v>
      </c>
      <c r="H157" s="2">
        <f>'S rescaled computation'!H157</f>
        <v>1.3177825693432937E-2</v>
      </c>
      <c r="I157" s="4"/>
      <c r="J157" s="2">
        <f>'S rescaled computation'!J157</f>
        <v>7.3971858300736102</v>
      </c>
      <c r="K157" s="2">
        <f>'S rescaled computation'!K157</f>
        <v>11</v>
      </c>
      <c r="L157" s="11">
        <f>'S rescaled computation'!L157</f>
        <v>3.2355550957366659</v>
      </c>
      <c r="M157" s="4"/>
      <c r="N157" s="3">
        <f t="shared" si="51"/>
        <v>1</v>
      </c>
      <c r="O157" s="4"/>
      <c r="P157" s="3">
        <f t="shared" si="52"/>
        <v>2.2862184729354551</v>
      </c>
      <c r="R157" s="4"/>
      <c r="S157" s="22">
        <f t="shared" si="53"/>
        <v>6.4782403281899339E-2</v>
      </c>
      <c r="T157" s="22">
        <f t="shared" si="68"/>
        <v>9.71570401250464E-3</v>
      </c>
      <c r="U157" s="3">
        <f t="shared" si="69"/>
        <v>5.5066699269394698E-2</v>
      </c>
      <c r="V157" s="3">
        <f t="shared" si="54"/>
        <v>1.943140802500928E-2</v>
      </c>
      <c r="W157" s="3">
        <f t="shared" si="48"/>
        <v>2.159413442729978E-2</v>
      </c>
      <c r="X157" s="3">
        <f t="shared" si="49"/>
        <v>9.71570401250464E-3</v>
      </c>
      <c r="Y157" s="4"/>
      <c r="Z157" s="3">
        <f t="shared" si="55"/>
        <v>3.5274277279782557E-5</v>
      </c>
      <c r="AA157" s="3">
        <f t="shared" si="56"/>
        <v>2.4135096902617821E-3</v>
      </c>
      <c r="AB157" s="26"/>
      <c r="AC157" s="3">
        <f t="shared" si="57"/>
        <v>0.4704044537589735</v>
      </c>
      <c r="AD157" s="3">
        <f t="shared" si="58"/>
        <v>0.95028193857000343</v>
      </c>
      <c r="AE157" s="3">
        <f t="shared" si="59"/>
        <v>5.2328889732371785E-2</v>
      </c>
      <c r="AF157" s="4"/>
      <c r="AG157" s="3">
        <f t="shared" si="60"/>
        <v>4.0818141684780489E-4</v>
      </c>
      <c r="AH157" s="3">
        <f t="shared" si="61"/>
        <v>9.6020987520454833E-4</v>
      </c>
      <c r="AI157" s="3">
        <f t="shared" si="62"/>
        <v>7.405606541974805E-4</v>
      </c>
      <c r="AJ157" s="4"/>
      <c r="AK157" s="3">
        <v>0</v>
      </c>
      <c r="AL157" s="3">
        <f t="shared" si="63"/>
        <v>1.8853219584073712E-4</v>
      </c>
      <c r="AM157" s="3">
        <f t="shared" si="64"/>
        <v>-8.3359518968574974E-3</v>
      </c>
      <c r="AN157" s="4"/>
      <c r="AO157" s="3">
        <f t="shared" si="65"/>
        <v>1.8853219584073712E-4</v>
      </c>
      <c r="AP157" s="3">
        <f t="shared" si="66"/>
        <v>2.0738541542481082E-3</v>
      </c>
      <c r="AQ157" s="3">
        <f t="shared" si="67"/>
        <v>530.95321263534004</v>
      </c>
    </row>
    <row r="158" spans="1:43" s="3" customFormat="1">
      <c r="A158" s="3" t="str">
        <f>'S rescaled computation'!A158</f>
        <v>Lazarina et al. 2169</v>
      </c>
      <c r="B158" s="2" t="str">
        <f>'S rescaled computation'!B158</f>
        <v>HOL II plants</v>
      </c>
      <c r="C158" s="3" t="str">
        <f>'S rescaled computation'!C158</f>
        <v>plants</v>
      </c>
      <c r="D158" s="2">
        <f>'S rescaled computation'!D158</f>
        <v>9</v>
      </c>
      <c r="E158" s="4"/>
      <c r="F158" s="2">
        <f t="shared" si="50"/>
        <v>2.964000000000001E-4</v>
      </c>
      <c r="G158" s="2">
        <f>'S rescaled computation'!G158</f>
        <v>2.964000000000001E-4</v>
      </c>
      <c r="H158" s="2">
        <f>'S rescaled computation'!H158</f>
        <v>1.3177825693432937E-2</v>
      </c>
      <c r="I158" s="4"/>
      <c r="J158" s="2">
        <f>'S rescaled computation'!J158</f>
        <v>7.936650657242021</v>
      </c>
      <c r="K158" s="2">
        <f>'S rescaled computation'!K158</f>
        <v>11</v>
      </c>
      <c r="L158" s="11">
        <f>'S rescaled computation'!L158</f>
        <v>3.2355550957366659</v>
      </c>
      <c r="M158" s="4"/>
      <c r="N158" s="3">
        <f t="shared" si="51"/>
        <v>1</v>
      </c>
      <c r="O158" s="4"/>
      <c r="P158" s="3">
        <f t="shared" si="52"/>
        <v>2.4529486973347359</v>
      </c>
      <c r="R158" s="4"/>
      <c r="S158" s="22">
        <f t="shared" si="53"/>
        <v>6.4782403281899339E-2</v>
      </c>
      <c r="T158" s="22">
        <f t="shared" si="68"/>
        <v>9.71570401250464E-3</v>
      </c>
      <c r="U158" s="3">
        <f t="shared" si="69"/>
        <v>5.5066699269394698E-2</v>
      </c>
      <c r="V158" s="3">
        <f t="shared" si="54"/>
        <v>1.943140802500928E-2</v>
      </c>
      <c r="W158" s="3">
        <f t="shared" si="48"/>
        <v>2.159413442729978E-2</v>
      </c>
      <c r="X158" s="3">
        <f t="shared" si="49"/>
        <v>9.71570401250464E-3</v>
      </c>
      <c r="Y158" s="4"/>
      <c r="Z158" s="3">
        <f t="shared" si="55"/>
        <v>3.5274277279782557E-5</v>
      </c>
      <c r="AA158" s="3">
        <f t="shared" si="56"/>
        <v>2.4135096902617821E-3</v>
      </c>
      <c r="AB158" s="26"/>
      <c r="AC158" s="3">
        <f t="shared" si="57"/>
        <v>0.4704044537589735</v>
      </c>
      <c r="AD158" s="3">
        <f t="shared" si="58"/>
        <v>0.95028193857000343</v>
      </c>
      <c r="AE158" s="3">
        <f t="shared" si="59"/>
        <v>5.2328889732371785E-2</v>
      </c>
      <c r="AF158" s="4"/>
      <c r="AG158" s="3">
        <f t="shared" si="60"/>
        <v>4.0818141684780489E-4</v>
      </c>
      <c r="AH158" s="3">
        <f t="shared" si="61"/>
        <v>9.6020987520454833E-4</v>
      </c>
      <c r="AI158" s="3">
        <f t="shared" si="62"/>
        <v>7.405606541974805E-4</v>
      </c>
      <c r="AJ158" s="4"/>
      <c r="AK158" s="3">
        <v>0</v>
      </c>
      <c r="AL158" s="3">
        <f t="shared" si="63"/>
        <v>1.8853219584073712E-4</v>
      </c>
      <c r="AM158" s="3">
        <f t="shared" si="64"/>
        <v>-8.3359518968574974E-3</v>
      </c>
      <c r="AN158" s="4"/>
      <c r="AO158" s="3">
        <f t="shared" si="65"/>
        <v>1.8853219584073712E-4</v>
      </c>
      <c r="AP158" s="3">
        <f t="shared" si="66"/>
        <v>2.0738541542481082E-3</v>
      </c>
      <c r="AQ158" s="3">
        <f t="shared" si="67"/>
        <v>530.95321263534004</v>
      </c>
    </row>
    <row r="159" spans="1:43" s="3" customFormat="1">
      <c r="A159" s="3" t="str">
        <f>'S rescaled computation'!A159</f>
        <v>Lazarina et al. 2170</v>
      </c>
      <c r="B159" s="2" t="str">
        <f>'S rescaled computation'!B159</f>
        <v>HOL II plants</v>
      </c>
      <c r="C159" s="3" t="str">
        <f>'S rescaled computation'!C159</f>
        <v>plants</v>
      </c>
      <c r="D159" s="2">
        <f>'S rescaled computation'!D159</f>
        <v>10</v>
      </c>
      <c r="E159" s="4"/>
      <c r="F159" s="2">
        <f t="shared" si="50"/>
        <v>2.964000000000001E-4</v>
      </c>
      <c r="G159" s="2">
        <f>'S rescaled computation'!G159</f>
        <v>2.964000000000001E-4</v>
      </c>
      <c r="H159" s="2">
        <f>'S rescaled computation'!H159</f>
        <v>1.3177825693432937E-2</v>
      </c>
      <c r="I159" s="4"/>
      <c r="J159" s="2">
        <f>'S rescaled computation'!J159</f>
        <v>8.3545980792261698</v>
      </c>
      <c r="K159" s="2">
        <f>'S rescaled computation'!K159</f>
        <v>11</v>
      </c>
      <c r="L159" s="11">
        <f>'S rescaled computation'!L159</f>
        <v>3.2355550957366659</v>
      </c>
      <c r="M159" s="4"/>
      <c r="N159" s="3">
        <f t="shared" si="51"/>
        <v>1</v>
      </c>
      <c r="O159" s="4"/>
      <c r="P159" s="3">
        <f t="shared" si="52"/>
        <v>2.5821220260581002</v>
      </c>
      <c r="R159" s="4"/>
      <c r="S159" s="22">
        <f t="shared" si="53"/>
        <v>6.4782403281899339E-2</v>
      </c>
      <c r="T159" s="22">
        <f t="shared" si="68"/>
        <v>9.71570401250464E-3</v>
      </c>
      <c r="U159" s="3">
        <f t="shared" si="69"/>
        <v>5.5066699269394698E-2</v>
      </c>
      <c r="V159" s="3">
        <f t="shared" si="54"/>
        <v>1.943140802500928E-2</v>
      </c>
      <c r="W159" s="3">
        <f t="shared" si="48"/>
        <v>2.159413442729978E-2</v>
      </c>
      <c r="X159" s="3">
        <f t="shared" si="49"/>
        <v>9.71570401250464E-3</v>
      </c>
      <c r="Y159" s="4"/>
      <c r="Z159" s="3">
        <f t="shared" si="55"/>
        <v>3.5274277279782557E-5</v>
      </c>
      <c r="AA159" s="3">
        <f t="shared" si="56"/>
        <v>2.4135096902617821E-3</v>
      </c>
      <c r="AB159" s="26"/>
      <c r="AC159" s="3">
        <f t="shared" si="57"/>
        <v>0.4704044537589735</v>
      </c>
      <c r="AD159" s="3">
        <f t="shared" si="58"/>
        <v>0.95028193857000343</v>
      </c>
      <c r="AE159" s="3">
        <f t="shared" si="59"/>
        <v>5.2328889732371785E-2</v>
      </c>
      <c r="AF159" s="4"/>
      <c r="AG159" s="3">
        <f t="shared" si="60"/>
        <v>4.0818141684780489E-4</v>
      </c>
      <c r="AH159" s="3">
        <f t="shared" si="61"/>
        <v>9.6020987520454833E-4</v>
      </c>
      <c r="AI159" s="3">
        <f t="shared" si="62"/>
        <v>7.405606541974805E-4</v>
      </c>
      <c r="AJ159" s="4"/>
      <c r="AK159" s="3">
        <v>0</v>
      </c>
      <c r="AL159" s="3">
        <f t="shared" si="63"/>
        <v>1.8853219584073712E-4</v>
      </c>
      <c r="AM159" s="3">
        <f t="shared" si="64"/>
        <v>-8.3359518968574974E-3</v>
      </c>
      <c r="AN159" s="4"/>
      <c r="AO159" s="3">
        <f t="shared" si="65"/>
        <v>1.8853219584073712E-4</v>
      </c>
      <c r="AP159" s="3">
        <f t="shared" si="66"/>
        <v>2.0738541542481082E-3</v>
      </c>
      <c r="AQ159" s="3">
        <f t="shared" si="67"/>
        <v>530.95321263534004</v>
      </c>
    </row>
    <row r="160" spans="1:43" s="3" customFormat="1">
      <c r="A160" s="3" t="str">
        <f>'S rescaled computation'!A160</f>
        <v>Lazarina et al. 2171</v>
      </c>
      <c r="B160" s="2" t="str">
        <f>'S rescaled computation'!B160</f>
        <v>HOL II plants</v>
      </c>
      <c r="C160" s="3" t="str">
        <f>'S rescaled computation'!C160</f>
        <v>plants</v>
      </c>
      <c r="D160" s="2">
        <f>'S rescaled computation'!D160</f>
        <v>11</v>
      </c>
      <c r="E160" s="4"/>
      <c r="F160" s="2">
        <f t="shared" si="50"/>
        <v>2.964000000000001E-4</v>
      </c>
      <c r="G160" s="2">
        <f>'S rescaled computation'!G160</f>
        <v>2.964000000000001E-4</v>
      </c>
      <c r="H160" s="2">
        <f>'S rescaled computation'!H160</f>
        <v>1.3177825693432937E-2</v>
      </c>
      <c r="I160" s="4"/>
      <c r="J160" s="2">
        <f>'S rescaled computation'!J160</f>
        <v>8.7921472765432931</v>
      </c>
      <c r="K160" s="2">
        <f>'S rescaled computation'!K160</f>
        <v>11</v>
      </c>
      <c r="L160" s="11">
        <f>'S rescaled computation'!L160</f>
        <v>3.2355550957366659</v>
      </c>
      <c r="M160" s="4"/>
      <c r="N160" s="3">
        <f t="shared" si="51"/>
        <v>1</v>
      </c>
      <c r="O160" s="4"/>
      <c r="P160" s="3">
        <f t="shared" si="52"/>
        <v>2.7173535966450637</v>
      </c>
      <c r="R160" s="4"/>
      <c r="S160" s="22">
        <f t="shared" si="53"/>
        <v>6.4782403281899339E-2</v>
      </c>
      <c r="T160" s="22">
        <f t="shared" si="68"/>
        <v>9.71570401250464E-3</v>
      </c>
      <c r="U160" s="3">
        <f t="shared" si="69"/>
        <v>5.5066699269394698E-2</v>
      </c>
      <c r="V160" s="3">
        <f t="shared" si="54"/>
        <v>1.943140802500928E-2</v>
      </c>
      <c r="W160" s="3">
        <f t="shared" si="48"/>
        <v>2.159413442729978E-2</v>
      </c>
      <c r="X160" s="3">
        <f t="shared" si="49"/>
        <v>9.71570401250464E-3</v>
      </c>
      <c r="Y160" s="4"/>
      <c r="Z160" s="3">
        <f t="shared" si="55"/>
        <v>3.5274277279782557E-5</v>
      </c>
      <c r="AA160" s="3">
        <f t="shared" si="56"/>
        <v>2.4135096902617821E-3</v>
      </c>
      <c r="AB160" s="26"/>
      <c r="AC160" s="3">
        <f t="shared" si="57"/>
        <v>0.4704044537589735</v>
      </c>
      <c r="AD160" s="3">
        <f t="shared" si="58"/>
        <v>0.95028193857000343</v>
      </c>
      <c r="AE160" s="3">
        <f t="shared" si="59"/>
        <v>5.2328889732371785E-2</v>
      </c>
      <c r="AF160" s="4"/>
      <c r="AG160" s="3">
        <f t="shared" si="60"/>
        <v>4.0818141684780489E-4</v>
      </c>
      <c r="AH160" s="3">
        <f t="shared" si="61"/>
        <v>9.6020987520454833E-4</v>
      </c>
      <c r="AI160" s="3">
        <f t="shared" si="62"/>
        <v>7.405606541974805E-4</v>
      </c>
      <c r="AJ160" s="4"/>
      <c r="AK160" s="3">
        <v>0</v>
      </c>
      <c r="AL160" s="3">
        <f t="shared" si="63"/>
        <v>1.8853219584073712E-4</v>
      </c>
      <c r="AM160" s="3">
        <f t="shared" si="64"/>
        <v>-8.3359518968574974E-3</v>
      </c>
      <c r="AN160" s="4"/>
      <c r="AO160" s="3">
        <f t="shared" si="65"/>
        <v>1.8853219584073712E-4</v>
      </c>
      <c r="AP160" s="3">
        <f t="shared" si="66"/>
        <v>2.0738541542481082E-3</v>
      </c>
      <c r="AQ160" s="3">
        <f t="shared" si="67"/>
        <v>530.95321263534004</v>
      </c>
    </row>
    <row r="161" spans="1:50" s="3" customFormat="1">
      <c r="A161" s="3" t="str">
        <f>'S rescaled computation'!A161</f>
        <v>Lazarina et al. 2172</v>
      </c>
      <c r="B161" s="2" t="str">
        <f>'S rescaled computation'!B161</f>
        <v>HOL II plants</v>
      </c>
      <c r="C161" s="3" t="str">
        <f>'S rescaled computation'!C161</f>
        <v>plants</v>
      </c>
      <c r="D161" s="2">
        <f>'S rescaled computation'!D161</f>
        <v>12</v>
      </c>
      <c r="E161" s="4"/>
      <c r="F161" s="2">
        <f t="shared" si="50"/>
        <v>2.964000000000001E-4</v>
      </c>
      <c r="G161" s="2">
        <f>'S rescaled computation'!G161</f>
        <v>2.964000000000001E-4</v>
      </c>
      <c r="H161" s="2">
        <f>'S rescaled computation'!H161</f>
        <v>1.3177825693432937E-2</v>
      </c>
      <c r="I161" s="4"/>
      <c r="J161" s="2">
        <f>'S rescaled computation'!J161</f>
        <v>9.1312994174244206</v>
      </c>
      <c r="K161" s="2">
        <f>'S rescaled computation'!K161</f>
        <v>11</v>
      </c>
      <c r="L161" s="11">
        <f>'S rescaled computation'!L161</f>
        <v>3.2355550957366659</v>
      </c>
      <c r="M161" s="4"/>
      <c r="N161" s="3">
        <f t="shared" si="51"/>
        <v>1</v>
      </c>
      <c r="O161" s="4"/>
      <c r="P161" s="3">
        <f t="shared" si="52"/>
        <v>2.8221739847534328</v>
      </c>
      <c r="R161" s="4"/>
      <c r="S161" s="22">
        <f t="shared" si="53"/>
        <v>6.4782403281899339E-2</v>
      </c>
      <c r="T161" s="22">
        <f t="shared" si="68"/>
        <v>9.71570401250464E-3</v>
      </c>
      <c r="U161" s="3">
        <f t="shared" si="69"/>
        <v>5.5066699269394698E-2</v>
      </c>
      <c r="V161" s="3">
        <f t="shared" si="54"/>
        <v>1.943140802500928E-2</v>
      </c>
      <c r="W161" s="3">
        <f t="shared" si="48"/>
        <v>2.159413442729978E-2</v>
      </c>
      <c r="X161" s="3">
        <f t="shared" si="49"/>
        <v>9.71570401250464E-3</v>
      </c>
      <c r="Y161" s="4"/>
      <c r="Z161" s="3">
        <f t="shared" si="55"/>
        <v>3.5274277279782557E-5</v>
      </c>
      <c r="AA161" s="3">
        <f t="shared" si="56"/>
        <v>2.4135096902617821E-3</v>
      </c>
      <c r="AB161" s="26"/>
      <c r="AC161" s="3">
        <f t="shared" si="57"/>
        <v>0.4704044537589735</v>
      </c>
      <c r="AD161" s="3">
        <f t="shared" si="58"/>
        <v>0.95028193857000343</v>
      </c>
      <c r="AE161" s="3">
        <f t="shared" si="59"/>
        <v>5.2328889732371785E-2</v>
      </c>
      <c r="AF161" s="4"/>
      <c r="AG161" s="3">
        <f t="shared" si="60"/>
        <v>4.0818141684780489E-4</v>
      </c>
      <c r="AH161" s="3">
        <f t="shared" si="61"/>
        <v>9.6020987520454833E-4</v>
      </c>
      <c r="AI161" s="3">
        <f t="shared" si="62"/>
        <v>7.405606541974805E-4</v>
      </c>
      <c r="AJ161" s="4"/>
      <c r="AK161" s="3">
        <v>0</v>
      </c>
      <c r="AL161" s="3">
        <f t="shared" si="63"/>
        <v>1.8853219584073712E-4</v>
      </c>
      <c r="AM161" s="3">
        <f t="shared" si="64"/>
        <v>-8.3359518968574974E-3</v>
      </c>
      <c r="AN161" s="4"/>
      <c r="AO161" s="3">
        <f t="shared" si="65"/>
        <v>1.8853219584073712E-4</v>
      </c>
      <c r="AP161" s="3">
        <f t="shared" si="66"/>
        <v>2.0738541542481082E-3</v>
      </c>
      <c r="AQ161" s="3">
        <f t="shared" si="67"/>
        <v>530.95321263534004</v>
      </c>
    </row>
    <row r="162" spans="1:50" s="3" customFormat="1">
      <c r="A162" s="3" t="str">
        <f>'S rescaled computation'!A162</f>
        <v>Lazarina et al. 2173</v>
      </c>
      <c r="B162" s="2" t="str">
        <f>'S rescaled computation'!B162</f>
        <v>HOL II plants</v>
      </c>
      <c r="C162" s="3" t="str">
        <f>'S rescaled computation'!C162</f>
        <v>plants</v>
      </c>
      <c r="D162" s="2">
        <f>'S rescaled computation'!D162</f>
        <v>13</v>
      </c>
      <c r="E162" s="4"/>
      <c r="F162" s="2">
        <f t="shared" si="50"/>
        <v>2.964000000000001E-4</v>
      </c>
      <c r="G162" s="2">
        <f>'S rescaled computation'!G162</f>
        <v>2.964000000000001E-4</v>
      </c>
      <c r="H162" s="2">
        <f>'S rescaled computation'!H162</f>
        <v>1.3177825693432937E-2</v>
      </c>
      <c r="I162" s="4"/>
      <c r="J162" s="2">
        <f>'S rescaled computation'!J162</f>
        <v>9.536692199923186</v>
      </c>
      <c r="K162" s="2">
        <f>'S rescaled computation'!K162</f>
        <v>11</v>
      </c>
      <c r="L162" s="11">
        <f>'S rescaled computation'!L162</f>
        <v>3.2355550957366659</v>
      </c>
      <c r="M162" s="4"/>
      <c r="N162" s="3">
        <f t="shared" si="51"/>
        <v>1</v>
      </c>
      <c r="O162" s="4"/>
      <c r="P162" s="3">
        <f t="shared" si="52"/>
        <v>2.9474671015459522</v>
      </c>
      <c r="R162" s="4"/>
      <c r="S162" s="22">
        <f t="shared" si="53"/>
        <v>6.4782403281899339E-2</v>
      </c>
      <c r="T162" s="22">
        <f t="shared" si="68"/>
        <v>9.71570401250464E-3</v>
      </c>
      <c r="U162" s="3">
        <f t="shared" si="69"/>
        <v>5.5066699269394698E-2</v>
      </c>
      <c r="V162" s="3">
        <f t="shared" si="54"/>
        <v>1.943140802500928E-2</v>
      </c>
      <c r="W162" s="3">
        <f t="shared" si="48"/>
        <v>2.159413442729978E-2</v>
      </c>
      <c r="X162" s="3">
        <f t="shared" si="49"/>
        <v>9.71570401250464E-3</v>
      </c>
      <c r="Y162" s="4"/>
      <c r="Z162" s="3">
        <f t="shared" si="55"/>
        <v>3.5274277279782557E-5</v>
      </c>
      <c r="AA162" s="3">
        <f t="shared" si="56"/>
        <v>2.4135096902617821E-3</v>
      </c>
      <c r="AB162" s="26"/>
      <c r="AC162" s="3">
        <f t="shared" si="57"/>
        <v>0.4704044537589735</v>
      </c>
      <c r="AD162" s="3">
        <f t="shared" si="58"/>
        <v>0.95028193857000343</v>
      </c>
      <c r="AE162" s="3">
        <f t="shared" si="59"/>
        <v>5.2328889732371785E-2</v>
      </c>
      <c r="AF162" s="4"/>
      <c r="AG162" s="3">
        <f t="shared" si="60"/>
        <v>4.0818141684780489E-4</v>
      </c>
      <c r="AH162" s="3">
        <f t="shared" si="61"/>
        <v>9.6020987520454833E-4</v>
      </c>
      <c r="AI162" s="3">
        <f t="shared" si="62"/>
        <v>7.405606541974805E-4</v>
      </c>
      <c r="AJ162" s="4"/>
      <c r="AK162" s="3">
        <v>0</v>
      </c>
      <c r="AL162" s="3">
        <f t="shared" si="63"/>
        <v>1.8853219584073712E-4</v>
      </c>
      <c r="AM162" s="3">
        <f t="shared" si="64"/>
        <v>-8.3359518968574974E-3</v>
      </c>
      <c r="AN162" s="4"/>
      <c r="AO162" s="3">
        <f t="shared" si="65"/>
        <v>1.8853219584073712E-4</v>
      </c>
      <c r="AP162" s="3">
        <f t="shared" si="66"/>
        <v>2.0738541542481082E-3</v>
      </c>
      <c r="AQ162" s="3">
        <f t="shared" si="67"/>
        <v>530.95321263534004</v>
      </c>
    </row>
    <row r="163" spans="1:50" s="3" customFormat="1">
      <c r="A163" s="3" t="str">
        <f>'S rescaled computation'!A163</f>
        <v>Lazarina et al. 2174</v>
      </c>
      <c r="B163" s="2" t="str">
        <f>'S rescaled computation'!B163</f>
        <v>HOL II plants</v>
      </c>
      <c r="C163" s="3" t="str">
        <f>'S rescaled computation'!C163</f>
        <v>plants</v>
      </c>
      <c r="D163" s="2">
        <f>'S rescaled computation'!D163</f>
        <v>14</v>
      </c>
      <c r="E163" s="4"/>
      <c r="F163" s="2">
        <f t="shared" si="50"/>
        <v>2.964000000000001E-4</v>
      </c>
      <c r="G163" s="2">
        <f>'S rescaled computation'!G163</f>
        <v>2.964000000000001E-4</v>
      </c>
      <c r="H163" s="2">
        <f>'S rescaled computation'!H163</f>
        <v>1.3177825693432937E-2</v>
      </c>
      <c r="I163" s="4"/>
      <c r="J163" s="2">
        <f>'S rescaled computation'!J163</f>
        <v>9.8901217898794336</v>
      </c>
      <c r="K163" s="2">
        <f>'S rescaled computation'!K163</f>
        <v>11</v>
      </c>
      <c r="L163" s="11">
        <f>'S rescaled computation'!L163</f>
        <v>3.2355550957366659</v>
      </c>
      <c r="M163" s="4"/>
      <c r="N163" s="3">
        <f t="shared" si="51"/>
        <v>1</v>
      </c>
      <c r="O163" s="4"/>
      <c r="P163" s="3">
        <f t="shared" si="52"/>
        <v>3.0567001634159059</v>
      </c>
      <c r="R163" s="4"/>
      <c r="S163" s="22">
        <f t="shared" si="53"/>
        <v>6.4782403281899339E-2</v>
      </c>
      <c r="T163" s="22">
        <f t="shared" si="68"/>
        <v>9.71570401250464E-3</v>
      </c>
      <c r="U163" s="3">
        <f t="shared" si="69"/>
        <v>5.5066699269394698E-2</v>
      </c>
      <c r="V163" s="3">
        <f t="shared" si="54"/>
        <v>1.943140802500928E-2</v>
      </c>
      <c r="W163" s="3">
        <f t="shared" si="48"/>
        <v>2.159413442729978E-2</v>
      </c>
      <c r="X163" s="3">
        <f t="shared" si="49"/>
        <v>9.71570401250464E-3</v>
      </c>
      <c r="Y163" s="4"/>
      <c r="Z163" s="3">
        <f t="shared" si="55"/>
        <v>3.5274277279782557E-5</v>
      </c>
      <c r="AA163" s="3">
        <f t="shared" si="56"/>
        <v>2.4135096902617821E-3</v>
      </c>
      <c r="AB163" s="26"/>
      <c r="AC163" s="3">
        <f t="shared" si="57"/>
        <v>0.4704044537589735</v>
      </c>
      <c r="AD163" s="3">
        <f t="shared" si="58"/>
        <v>0.95028193857000343</v>
      </c>
      <c r="AE163" s="3">
        <f t="shared" si="59"/>
        <v>5.2328889732371785E-2</v>
      </c>
      <c r="AF163" s="4"/>
      <c r="AG163" s="3">
        <f t="shared" si="60"/>
        <v>4.0818141684780489E-4</v>
      </c>
      <c r="AH163" s="3">
        <f t="shared" si="61"/>
        <v>9.6020987520454833E-4</v>
      </c>
      <c r="AI163" s="3">
        <f t="shared" si="62"/>
        <v>7.405606541974805E-4</v>
      </c>
      <c r="AJ163" s="4"/>
      <c r="AK163" s="3">
        <v>0</v>
      </c>
      <c r="AL163" s="3">
        <f t="shared" si="63"/>
        <v>1.8853219584073712E-4</v>
      </c>
      <c r="AM163" s="3">
        <f t="shared" si="64"/>
        <v>-8.3359518968574974E-3</v>
      </c>
      <c r="AN163" s="4"/>
      <c r="AO163" s="3">
        <f t="shared" si="65"/>
        <v>1.8853219584073712E-4</v>
      </c>
      <c r="AP163" s="3">
        <f t="shared" si="66"/>
        <v>2.0738541542481082E-3</v>
      </c>
      <c r="AQ163" s="3">
        <f t="shared" si="67"/>
        <v>530.95321263534004</v>
      </c>
    </row>
    <row r="164" spans="1:50" s="3" customFormat="1">
      <c r="A164" s="3" t="str">
        <f>'S rescaled computation'!A164</f>
        <v>Lazarina et al. 2175</v>
      </c>
      <c r="B164" s="2" t="str">
        <f>'S rescaled computation'!B164</f>
        <v>HOL II plants</v>
      </c>
      <c r="C164" s="3" t="str">
        <f>'S rescaled computation'!C164</f>
        <v>plants</v>
      </c>
      <c r="D164" s="2">
        <f>'S rescaled computation'!D164</f>
        <v>15</v>
      </c>
      <c r="E164" s="4"/>
      <c r="F164" s="2">
        <f t="shared" si="50"/>
        <v>2.964000000000001E-4</v>
      </c>
      <c r="G164" s="2">
        <f>'S rescaled computation'!G164</f>
        <v>2.964000000000001E-4</v>
      </c>
      <c r="H164" s="2">
        <f>'S rescaled computation'!H164</f>
        <v>1.3177825693432937E-2</v>
      </c>
      <c r="I164" s="4"/>
      <c r="J164" s="2">
        <f>'S rescaled computation'!J164</f>
        <v>10.246168768839915</v>
      </c>
      <c r="K164" s="2">
        <f>'S rescaled computation'!K164</f>
        <v>11</v>
      </c>
      <c r="L164" s="11">
        <f>'S rescaled computation'!L164</f>
        <v>3.2355550957366659</v>
      </c>
      <c r="M164" s="4"/>
      <c r="N164" s="3">
        <f t="shared" si="51"/>
        <v>1</v>
      </c>
      <c r="O164" s="4"/>
      <c r="P164" s="3">
        <f t="shared" si="52"/>
        <v>3.16674217117823</v>
      </c>
      <c r="R164" s="4"/>
      <c r="S164" s="22">
        <f t="shared" si="53"/>
        <v>6.4782403281899339E-2</v>
      </c>
      <c r="T164" s="22">
        <f t="shared" si="68"/>
        <v>9.71570401250464E-3</v>
      </c>
      <c r="U164" s="3">
        <f t="shared" si="69"/>
        <v>5.5066699269394698E-2</v>
      </c>
      <c r="V164" s="3">
        <f t="shared" si="54"/>
        <v>1.943140802500928E-2</v>
      </c>
      <c r="W164" s="3">
        <f t="shared" si="48"/>
        <v>2.159413442729978E-2</v>
      </c>
      <c r="X164" s="3">
        <f t="shared" si="49"/>
        <v>9.71570401250464E-3</v>
      </c>
      <c r="Y164" s="4"/>
      <c r="Z164" s="3">
        <f t="shared" si="55"/>
        <v>3.5274277279782557E-5</v>
      </c>
      <c r="AA164" s="3">
        <f t="shared" si="56"/>
        <v>2.4135096902617821E-3</v>
      </c>
      <c r="AB164" s="26"/>
      <c r="AC164" s="3">
        <f t="shared" si="57"/>
        <v>0.4704044537589735</v>
      </c>
      <c r="AD164" s="3">
        <f t="shared" si="58"/>
        <v>0.95028193857000343</v>
      </c>
      <c r="AE164" s="3">
        <f t="shared" si="59"/>
        <v>5.2328889732371785E-2</v>
      </c>
      <c r="AF164" s="4"/>
      <c r="AG164" s="3">
        <f t="shared" si="60"/>
        <v>4.0818141684780489E-4</v>
      </c>
      <c r="AH164" s="3">
        <f t="shared" si="61"/>
        <v>9.6020987520454833E-4</v>
      </c>
      <c r="AI164" s="3">
        <f t="shared" si="62"/>
        <v>7.405606541974805E-4</v>
      </c>
      <c r="AJ164" s="4"/>
      <c r="AK164" s="3">
        <v>0</v>
      </c>
      <c r="AL164" s="3">
        <f t="shared" si="63"/>
        <v>1.8853219584073712E-4</v>
      </c>
      <c r="AM164" s="3">
        <f t="shared" si="64"/>
        <v>-8.3359518968574974E-3</v>
      </c>
      <c r="AN164" s="4"/>
      <c r="AO164" s="3">
        <f t="shared" si="65"/>
        <v>1.8853219584073712E-4</v>
      </c>
      <c r="AP164" s="3">
        <f t="shared" si="66"/>
        <v>2.0738541542481082E-3</v>
      </c>
      <c r="AQ164" s="3">
        <f t="shared" si="67"/>
        <v>530.95321263534004</v>
      </c>
    </row>
    <row r="165" spans="1:50" s="3" customFormat="1">
      <c r="A165" s="3" t="str">
        <f>'S rescaled computation'!A165</f>
        <v>Lazarina et al. 2176</v>
      </c>
      <c r="B165" s="2" t="str">
        <f>'S rescaled computation'!B165</f>
        <v>HOL II plants</v>
      </c>
      <c r="C165" s="3" t="str">
        <f>'S rescaled computation'!C165</f>
        <v>plants</v>
      </c>
      <c r="D165" s="2">
        <f>'S rescaled computation'!D165</f>
        <v>16</v>
      </c>
      <c r="E165" s="4"/>
      <c r="F165" s="2">
        <f t="shared" si="50"/>
        <v>2.964000000000001E-4</v>
      </c>
      <c r="G165" s="2">
        <f>'S rescaled computation'!G165</f>
        <v>2.964000000000001E-4</v>
      </c>
      <c r="H165" s="2">
        <f>'S rescaled computation'!H165</f>
        <v>1.3177825693432937E-2</v>
      </c>
      <c r="I165" s="4"/>
      <c r="J165" s="2">
        <f>'S rescaled computation'!J165</f>
        <v>10.542778911718075</v>
      </c>
      <c r="K165" s="2">
        <f>'S rescaled computation'!K165</f>
        <v>11</v>
      </c>
      <c r="L165" s="11">
        <f>'S rescaled computation'!L165</f>
        <v>3.2355550957366659</v>
      </c>
      <c r="M165" s="4"/>
      <c r="N165" s="3">
        <f t="shared" si="51"/>
        <v>1</v>
      </c>
      <c r="O165" s="4"/>
      <c r="P165" s="3">
        <f t="shared" si="52"/>
        <v>3.2584142750682208</v>
      </c>
      <c r="R165" s="4"/>
      <c r="S165" s="22">
        <f t="shared" si="53"/>
        <v>6.4782403281899339E-2</v>
      </c>
      <c r="T165" s="22">
        <f t="shared" si="68"/>
        <v>9.71570401250464E-3</v>
      </c>
      <c r="U165" s="3">
        <f t="shared" si="69"/>
        <v>5.5066699269394698E-2</v>
      </c>
      <c r="V165" s="3">
        <f t="shared" si="54"/>
        <v>1.943140802500928E-2</v>
      </c>
      <c r="W165" s="3">
        <f t="shared" si="48"/>
        <v>2.159413442729978E-2</v>
      </c>
      <c r="X165" s="3">
        <f t="shared" si="49"/>
        <v>9.71570401250464E-3</v>
      </c>
      <c r="Y165" s="4"/>
      <c r="Z165" s="3">
        <f t="shared" si="55"/>
        <v>3.5274277279782557E-5</v>
      </c>
      <c r="AA165" s="3">
        <f t="shared" si="56"/>
        <v>2.4135096902617821E-3</v>
      </c>
      <c r="AB165" s="26"/>
      <c r="AC165" s="3">
        <f t="shared" si="57"/>
        <v>0.4704044537589735</v>
      </c>
      <c r="AD165" s="3">
        <f t="shared" si="58"/>
        <v>0.95028193857000343</v>
      </c>
      <c r="AE165" s="3">
        <f t="shared" si="59"/>
        <v>5.2328889732371785E-2</v>
      </c>
      <c r="AF165" s="4"/>
      <c r="AG165" s="3">
        <f t="shared" si="60"/>
        <v>4.0818141684780489E-4</v>
      </c>
      <c r="AH165" s="3">
        <f t="shared" si="61"/>
        <v>9.6020987520454833E-4</v>
      </c>
      <c r="AI165" s="3">
        <f t="shared" si="62"/>
        <v>7.405606541974805E-4</v>
      </c>
      <c r="AJ165" s="4"/>
      <c r="AK165" s="3">
        <v>0</v>
      </c>
      <c r="AL165" s="3">
        <f t="shared" si="63"/>
        <v>1.8853219584073712E-4</v>
      </c>
      <c r="AM165" s="3">
        <f t="shared" si="64"/>
        <v>-8.3359518968574974E-3</v>
      </c>
      <c r="AN165" s="4"/>
      <c r="AO165" s="3">
        <f t="shared" si="65"/>
        <v>1.8853219584073712E-4</v>
      </c>
      <c r="AP165" s="3">
        <f t="shared" si="66"/>
        <v>2.0738541542481082E-3</v>
      </c>
      <c r="AQ165" s="3">
        <f t="shared" si="67"/>
        <v>530.95321263534004</v>
      </c>
    </row>
    <row r="166" spans="1:50" s="3" customFormat="1">
      <c r="A166" s="3" t="str">
        <f>'S rescaled computation'!A166</f>
        <v>Lazarina et al. 2177</v>
      </c>
      <c r="B166" s="2" t="str">
        <f>'S rescaled computation'!B166</f>
        <v>HOL II plants</v>
      </c>
      <c r="C166" s="3" t="str">
        <f>'S rescaled computation'!C166</f>
        <v>plants</v>
      </c>
      <c r="D166" s="2">
        <f>'S rescaled computation'!D166</f>
        <v>17</v>
      </c>
      <c r="E166" s="4"/>
      <c r="F166" s="2">
        <f t="shared" si="50"/>
        <v>2.964000000000001E-4</v>
      </c>
      <c r="G166" s="2">
        <f>'S rescaled computation'!G166</f>
        <v>2.964000000000001E-4</v>
      </c>
      <c r="H166" s="2">
        <f>'S rescaled computation'!H166</f>
        <v>1.3177825693432937E-2</v>
      </c>
      <c r="I166" s="4"/>
      <c r="J166" s="2">
        <f>'S rescaled computation'!J166</f>
        <v>10.953775218261793</v>
      </c>
      <c r="K166" s="2">
        <f>'S rescaled computation'!K166</f>
        <v>11</v>
      </c>
      <c r="L166" s="11">
        <f>'S rescaled computation'!L166</f>
        <v>3.2355550957366659</v>
      </c>
      <c r="M166" s="4"/>
      <c r="N166" s="3">
        <f t="shared" si="51"/>
        <v>1</v>
      </c>
      <c r="O166" s="4"/>
      <c r="P166" s="3">
        <f t="shared" si="52"/>
        <v>3.3854392504998763</v>
      </c>
      <c r="R166" s="4"/>
      <c r="S166" s="22">
        <f t="shared" si="53"/>
        <v>6.4782403281899339E-2</v>
      </c>
      <c r="T166" s="22">
        <f t="shared" si="68"/>
        <v>9.71570401250464E-3</v>
      </c>
      <c r="U166" s="3">
        <f t="shared" si="69"/>
        <v>5.5066699269394698E-2</v>
      </c>
      <c r="V166" s="3">
        <f t="shared" si="54"/>
        <v>1.943140802500928E-2</v>
      </c>
      <c r="W166" s="3">
        <f t="shared" si="48"/>
        <v>2.159413442729978E-2</v>
      </c>
      <c r="X166" s="3">
        <f t="shared" si="49"/>
        <v>9.71570401250464E-3</v>
      </c>
      <c r="Y166" s="4"/>
      <c r="Z166" s="3">
        <f t="shared" si="55"/>
        <v>3.5274277279782557E-5</v>
      </c>
      <c r="AA166" s="3">
        <f t="shared" si="56"/>
        <v>2.4135096902617821E-3</v>
      </c>
      <c r="AB166" s="26"/>
      <c r="AC166" s="3">
        <f t="shared" si="57"/>
        <v>0.4704044537589735</v>
      </c>
      <c r="AD166" s="3">
        <f t="shared" si="58"/>
        <v>0.95028193857000343</v>
      </c>
      <c r="AE166" s="3">
        <f t="shared" si="59"/>
        <v>5.2328889732371785E-2</v>
      </c>
      <c r="AF166" s="4"/>
      <c r="AG166" s="3">
        <f t="shared" si="60"/>
        <v>4.0818141684780489E-4</v>
      </c>
      <c r="AH166" s="3">
        <f t="shared" si="61"/>
        <v>9.6020987520454833E-4</v>
      </c>
      <c r="AI166" s="3">
        <f t="shared" si="62"/>
        <v>7.405606541974805E-4</v>
      </c>
      <c r="AJ166" s="4"/>
      <c r="AK166" s="3">
        <v>0</v>
      </c>
      <c r="AL166" s="3">
        <f t="shared" si="63"/>
        <v>1.8853219584073712E-4</v>
      </c>
      <c r="AM166" s="3">
        <f t="shared" si="64"/>
        <v>-8.3359518968574974E-3</v>
      </c>
      <c r="AN166" s="4"/>
      <c r="AO166" s="3">
        <f t="shared" si="65"/>
        <v>1.8853219584073712E-4</v>
      </c>
      <c r="AP166" s="3">
        <f t="shared" si="66"/>
        <v>2.0738541542481082E-3</v>
      </c>
      <c r="AQ166" s="3">
        <f t="shared" si="67"/>
        <v>530.95321263534004</v>
      </c>
    </row>
    <row r="167" spans="1:50">
      <c r="A167" s="7" t="str">
        <f>'S rescaled computation'!A167</f>
        <v>Storch et al. 2012</v>
      </c>
      <c r="B167" s="8" t="str">
        <f>'S rescaled computation'!B167</f>
        <v>Amphibians</v>
      </c>
      <c r="C167" s="7" t="str">
        <f>'S rescaled computation'!C167</f>
        <v>Africa</v>
      </c>
      <c r="D167" s="8">
        <f>'S rescaled computation'!D167</f>
        <v>1</v>
      </c>
      <c r="E167" s="4"/>
      <c r="F167" s="8">
        <f t="shared" si="50"/>
        <v>809000</v>
      </c>
      <c r="G167" s="8">
        <f>'S rescaled computation'!G167</f>
        <v>809000</v>
      </c>
      <c r="H167" s="8">
        <f>'S rescaled computation'!H167</f>
        <v>4910000</v>
      </c>
      <c r="I167" s="4"/>
      <c r="J167" s="8">
        <f>'S rescaled computation'!J167</f>
        <v>19.8</v>
      </c>
      <c r="K167" s="8">
        <f>'S rescaled computation'!K167</f>
        <v>177</v>
      </c>
      <c r="L167" s="10">
        <f>'S rescaled computation'!L167</f>
        <v>59.1</v>
      </c>
      <c r="M167" s="4"/>
      <c r="N167" s="7">
        <f t="shared" si="51"/>
        <v>1</v>
      </c>
      <c r="O167" s="4"/>
      <c r="P167" s="7">
        <f t="shared" si="52"/>
        <v>0.3350253807106599</v>
      </c>
      <c r="Q167" s="7" t="e">
        <f t="shared" ref="Q167:Q230" si="70">(J167*((1/G167)^0.5-(N167/H167)^0.5)^2+AQ167)/AT167</f>
        <v>#DIV/0!</v>
      </c>
      <c r="R167" s="4"/>
      <c r="S167" s="12">
        <f t="shared" si="53"/>
        <v>1250.4776157596439</v>
      </c>
      <c r="T167" s="12">
        <f t="shared" si="68"/>
        <v>507.58576822238706</v>
      </c>
      <c r="U167" s="7">
        <f t="shared" si="69"/>
        <v>742.89184753725681</v>
      </c>
      <c r="V167" s="7">
        <f t="shared" si="54"/>
        <v>1015.1715364447741</v>
      </c>
      <c r="W167" s="7">
        <f t="shared" ref="W167:W230" si="71">(1/3)*S167</f>
        <v>416.82587191988125</v>
      </c>
      <c r="X167" s="7">
        <f t="shared" si="49"/>
        <v>507.58576822238706</v>
      </c>
      <c r="Y167" s="4"/>
      <c r="Z167" s="7">
        <f t="shared" si="55"/>
        <v>0</v>
      </c>
      <c r="AA167" s="7">
        <f t="shared" si="56"/>
        <v>621372.42387798754</v>
      </c>
      <c r="AB167" s="6"/>
      <c r="AC167" s="7">
        <f t="shared" si="57"/>
        <v>-0.69340709243463761</v>
      </c>
      <c r="AD167" s="7">
        <f t="shared" si="58"/>
        <v>0.17462111189029053</v>
      </c>
      <c r="AE167" s="7">
        <f t="shared" si="59"/>
        <v>129.72460043118798</v>
      </c>
      <c r="AF167" s="4"/>
      <c r="AG167" s="7">
        <f t="shared" si="60"/>
        <v>2408452.9527595676</v>
      </c>
      <c r="AH167" s="7">
        <f t="shared" si="61"/>
        <v>770036.14912785951</v>
      </c>
      <c r="AI167" s="7">
        <f t="shared" si="62"/>
        <v>609797.77391543228</v>
      </c>
      <c r="AJ167" s="4"/>
      <c r="AK167" s="7">
        <v>1</v>
      </c>
      <c r="AL167" s="7">
        <f t="shared" si="63"/>
        <v>2248214.5775471404</v>
      </c>
      <c r="AM167" s="7">
        <f t="shared" si="64"/>
        <v>1503070.7469888194</v>
      </c>
      <c r="AN167" s="4"/>
      <c r="AO167" s="7">
        <f t="shared" si="65"/>
        <v>2248214.5775471404</v>
      </c>
      <c r="AP167" s="7">
        <f t="shared" si="66"/>
        <v>397933980.22584385</v>
      </c>
      <c r="AQ167" s="15">
        <f t="shared" si="67"/>
        <v>1.0017999648200207E-4</v>
      </c>
      <c r="AR167" s="15"/>
      <c r="AS167" s="6"/>
      <c r="AX167" s="21">
        <v>1.01742689949001</v>
      </c>
    </row>
    <row r="168" spans="1:50">
      <c r="A168" s="7" t="str">
        <f>'S rescaled computation'!A168</f>
        <v>Storch et al. 2013</v>
      </c>
      <c r="B168" s="8" t="str">
        <f>'S rescaled computation'!B168</f>
        <v>Amphibians</v>
      </c>
      <c r="C168" s="7" t="str">
        <f>'S rescaled computation'!C168</f>
        <v>Africa</v>
      </c>
      <c r="D168" s="8">
        <f>'S rescaled computation'!D168</f>
        <v>2</v>
      </c>
      <c r="E168" s="4"/>
      <c r="F168" s="8">
        <f t="shared" si="50"/>
        <v>809000</v>
      </c>
      <c r="G168" s="8">
        <f>'S rescaled computation'!G168</f>
        <v>809000</v>
      </c>
      <c r="H168" s="8">
        <f>'S rescaled computation'!H168</f>
        <v>4910000</v>
      </c>
      <c r="I168" s="4"/>
      <c r="J168" s="8">
        <f>'S rescaled computation'!J168</f>
        <v>24.700000000000003</v>
      </c>
      <c r="K168" s="8">
        <f>'S rescaled computation'!K168</f>
        <v>177</v>
      </c>
      <c r="L168" s="10">
        <f>'S rescaled computation'!L168</f>
        <v>59.1</v>
      </c>
      <c r="M168" s="4"/>
      <c r="N168" s="7">
        <f t="shared" si="51"/>
        <v>1</v>
      </c>
      <c r="O168" s="4"/>
      <c r="P168" s="7">
        <f t="shared" si="52"/>
        <v>0.41793570219966164</v>
      </c>
      <c r="Q168" s="7" t="e">
        <f t="shared" si="70"/>
        <v>#DIV/0!</v>
      </c>
      <c r="R168" s="4"/>
      <c r="S168" s="12">
        <f t="shared" si="53"/>
        <v>1250.4776157596439</v>
      </c>
      <c r="T168" s="12">
        <f t="shared" si="68"/>
        <v>507.58576822238706</v>
      </c>
      <c r="U168" s="7">
        <f t="shared" si="69"/>
        <v>742.89184753725681</v>
      </c>
      <c r="V168" s="7">
        <f t="shared" si="54"/>
        <v>1015.1715364447741</v>
      </c>
      <c r="W168" s="7">
        <f t="shared" si="71"/>
        <v>416.82587191988125</v>
      </c>
      <c r="X168" s="7">
        <f t="shared" si="49"/>
        <v>507.58576822238706</v>
      </c>
      <c r="Y168" s="4"/>
      <c r="Z168" s="7">
        <f t="shared" si="55"/>
        <v>0</v>
      </c>
      <c r="AA168" s="7">
        <f t="shared" si="56"/>
        <v>621372.42387798754</v>
      </c>
      <c r="AB168" s="6"/>
      <c r="AC168" s="7">
        <f t="shared" si="57"/>
        <v>-0.69340709243463761</v>
      </c>
      <c r="AD168" s="7">
        <f t="shared" si="58"/>
        <v>0.17462111189029053</v>
      </c>
      <c r="AE168" s="7">
        <f t="shared" si="59"/>
        <v>129.72460043118798</v>
      </c>
      <c r="AF168" s="4"/>
      <c r="AG168" s="7">
        <f t="shared" si="60"/>
        <v>2408452.9527595676</v>
      </c>
      <c r="AH168" s="7">
        <f t="shared" si="61"/>
        <v>770036.14912785951</v>
      </c>
      <c r="AI168" s="7">
        <f t="shared" si="62"/>
        <v>609797.77391543228</v>
      </c>
      <c r="AJ168" s="4"/>
      <c r="AK168" s="7">
        <v>2</v>
      </c>
      <c r="AL168" s="7">
        <f t="shared" si="63"/>
        <v>2248214.5775471404</v>
      </c>
      <c r="AM168" s="7">
        <f t="shared" si="64"/>
        <v>1503070.7469888194</v>
      </c>
      <c r="AN168" s="4"/>
      <c r="AO168" s="7">
        <f t="shared" si="65"/>
        <v>2248214.5775471404</v>
      </c>
      <c r="AP168" s="7">
        <f t="shared" si="66"/>
        <v>397933980.22584385</v>
      </c>
      <c r="AQ168" s="15">
        <f t="shared" si="67"/>
        <v>1.0017999648200207E-4</v>
      </c>
      <c r="AR168" s="15"/>
      <c r="AS168" s="6"/>
      <c r="AX168" s="21">
        <v>2.01742689949001</v>
      </c>
    </row>
    <row r="169" spans="1:50">
      <c r="A169" s="7" t="str">
        <f>'S rescaled computation'!A169</f>
        <v>Storch et al. 2014</v>
      </c>
      <c r="B169" s="8" t="str">
        <f>'S rescaled computation'!B169</f>
        <v>Amphibians</v>
      </c>
      <c r="C169" s="7" t="str">
        <f>'S rescaled computation'!C169</f>
        <v>Africa</v>
      </c>
      <c r="D169" s="8">
        <f>'S rescaled computation'!D169</f>
        <v>3</v>
      </c>
      <c r="E169" s="4"/>
      <c r="F169" s="8">
        <f t="shared" si="50"/>
        <v>809000</v>
      </c>
      <c r="G169" s="8">
        <f>'S rescaled computation'!G169</f>
        <v>809000</v>
      </c>
      <c r="H169" s="8">
        <f>'S rescaled computation'!H169</f>
        <v>4910000</v>
      </c>
      <c r="I169" s="4"/>
      <c r="J169" s="8">
        <f>'S rescaled computation'!J169</f>
        <v>28.900000000000002</v>
      </c>
      <c r="K169" s="8">
        <f>'S rescaled computation'!K169</f>
        <v>177</v>
      </c>
      <c r="L169" s="10">
        <f>'S rescaled computation'!L169</f>
        <v>59.1</v>
      </c>
      <c r="M169" s="4"/>
      <c r="N169" s="7">
        <f t="shared" si="51"/>
        <v>1</v>
      </c>
      <c r="O169" s="4"/>
      <c r="P169" s="7">
        <f t="shared" si="52"/>
        <v>0.48900169204737737</v>
      </c>
      <c r="Q169" s="7" t="e">
        <f t="shared" si="70"/>
        <v>#DIV/0!</v>
      </c>
      <c r="R169" s="4"/>
      <c r="S169" s="12">
        <f t="shared" si="53"/>
        <v>1250.4776157596439</v>
      </c>
      <c r="T169" s="12">
        <f t="shared" si="68"/>
        <v>507.58576822238706</v>
      </c>
      <c r="U169" s="7">
        <f t="shared" si="69"/>
        <v>742.89184753725681</v>
      </c>
      <c r="V169" s="7">
        <f t="shared" si="54"/>
        <v>1015.1715364447741</v>
      </c>
      <c r="W169" s="7">
        <f t="shared" si="71"/>
        <v>416.82587191988125</v>
      </c>
      <c r="X169" s="7">
        <f t="shared" si="49"/>
        <v>507.58576822238706</v>
      </c>
      <c r="Y169" s="4"/>
      <c r="Z169" s="7">
        <f t="shared" si="55"/>
        <v>0</v>
      </c>
      <c r="AA169" s="7">
        <f t="shared" si="56"/>
        <v>621372.42387798754</v>
      </c>
      <c r="AB169" s="6"/>
      <c r="AC169" s="7">
        <f t="shared" si="57"/>
        <v>-0.69340709243463761</v>
      </c>
      <c r="AD169" s="7">
        <f t="shared" si="58"/>
        <v>0.17462111189029053</v>
      </c>
      <c r="AE169" s="7">
        <f t="shared" si="59"/>
        <v>129.72460043118798</v>
      </c>
      <c r="AF169" s="4"/>
      <c r="AG169" s="7">
        <f t="shared" si="60"/>
        <v>2408452.9527595676</v>
      </c>
      <c r="AH169" s="7">
        <f t="shared" si="61"/>
        <v>770036.14912785951</v>
      </c>
      <c r="AI169" s="7">
        <f t="shared" si="62"/>
        <v>609797.77391543228</v>
      </c>
      <c r="AJ169" s="4"/>
      <c r="AK169" s="7">
        <v>3</v>
      </c>
      <c r="AL169" s="7">
        <f t="shared" si="63"/>
        <v>2248214.5775471404</v>
      </c>
      <c r="AM169" s="7">
        <f t="shared" si="64"/>
        <v>1503070.7469888194</v>
      </c>
      <c r="AN169" s="4"/>
      <c r="AO169" s="7">
        <f t="shared" si="65"/>
        <v>2248214.5775471404</v>
      </c>
      <c r="AP169" s="7">
        <f t="shared" si="66"/>
        <v>397933980.22584385</v>
      </c>
      <c r="AQ169" s="15">
        <f t="shared" si="67"/>
        <v>1.0017999648200207E-4</v>
      </c>
      <c r="AR169" s="15"/>
      <c r="AS169" s="6"/>
      <c r="AX169" s="21">
        <v>3.01742689949001</v>
      </c>
    </row>
    <row r="170" spans="1:50">
      <c r="A170" s="7" t="str">
        <f>'S rescaled computation'!A170</f>
        <v>Storch et al. 2015</v>
      </c>
      <c r="B170" s="8" t="str">
        <f>'S rescaled computation'!B170</f>
        <v>Amphibians</v>
      </c>
      <c r="C170" s="7" t="str">
        <f>'S rescaled computation'!C170</f>
        <v>Africa</v>
      </c>
      <c r="D170" s="8">
        <f>'S rescaled computation'!D170</f>
        <v>4</v>
      </c>
      <c r="F170" s="8">
        <f t="shared" si="50"/>
        <v>809000</v>
      </c>
      <c r="G170" s="8">
        <f>'S rescaled computation'!G170</f>
        <v>809000</v>
      </c>
      <c r="H170" s="8">
        <f>'S rescaled computation'!H170</f>
        <v>4910000</v>
      </c>
      <c r="J170" s="8">
        <f>'S rescaled computation'!J170</f>
        <v>33.9</v>
      </c>
      <c r="K170" s="8">
        <f>'S rescaled computation'!K170</f>
        <v>177</v>
      </c>
      <c r="L170" s="10">
        <f>'S rescaled computation'!L170</f>
        <v>59.1</v>
      </c>
      <c r="N170" s="7">
        <f t="shared" si="51"/>
        <v>1</v>
      </c>
      <c r="P170" s="7">
        <f t="shared" si="52"/>
        <v>0.57360406091370553</v>
      </c>
      <c r="Q170" s="7" t="e">
        <f t="shared" si="70"/>
        <v>#DIV/0!</v>
      </c>
      <c r="S170" s="12">
        <f t="shared" si="53"/>
        <v>1250.4776157596439</v>
      </c>
      <c r="T170" s="12">
        <f t="shared" si="68"/>
        <v>507.58576822238706</v>
      </c>
      <c r="U170" s="7">
        <f t="shared" si="69"/>
        <v>742.89184753725681</v>
      </c>
      <c r="V170" s="7">
        <f t="shared" si="54"/>
        <v>1015.1715364447741</v>
      </c>
      <c r="W170" s="7">
        <f t="shared" si="71"/>
        <v>416.82587191988125</v>
      </c>
      <c r="X170" s="7">
        <f t="shared" si="49"/>
        <v>507.58576822238706</v>
      </c>
      <c r="Z170" s="7">
        <f t="shared" si="55"/>
        <v>0</v>
      </c>
      <c r="AA170" s="7">
        <f t="shared" si="56"/>
        <v>621372.42387798754</v>
      </c>
      <c r="AB170" s="6"/>
      <c r="AC170" s="7">
        <f t="shared" si="57"/>
        <v>-0.69340709243463761</v>
      </c>
      <c r="AD170" s="7">
        <f t="shared" si="58"/>
        <v>0.17462111189029053</v>
      </c>
      <c r="AE170" s="7">
        <f t="shared" si="59"/>
        <v>129.72460043118798</v>
      </c>
      <c r="AG170" s="7">
        <f t="shared" si="60"/>
        <v>2408452.9527595676</v>
      </c>
      <c r="AH170" s="7">
        <f t="shared" si="61"/>
        <v>770036.14912785951</v>
      </c>
      <c r="AI170" s="7">
        <f t="shared" si="62"/>
        <v>609797.77391543228</v>
      </c>
      <c r="AK170" s="7">
        <v>4</v>
      </c>
      <c r="AL170" s="7">
        <f t="shared" si="63"/>
        <v>2248214.5775471404</v>
      </c>
      <c r="AM170" s="7">
        <f t="shared" si="64"/>
        <v>1503070.7469888194</v>
      </c>
      <c r="AO170" s="7">
        <f t="shared" si="65"/>
        <v>2248214.5775471404</v>
      </c>
      <c r="AP170" s="7">
        <f t="shared" si="66"/>
        <v>397933980.22584385</v>
      </c>
      <c r="AQ170" s="15">
        <f t="shared" si="67"/>
        <v>1.0017999648200207E-4</v>
      </c>
      <c r="AR170" s="15"/>
      <c r="AS170" s="6"/>
      <c r="AX170" s="21">
        <v>4.01742689949001</v>
      </c>
    </row>
    <row r="171" spans="1:50">
      <c r="A171" s="7" t="str">
        <f>'S rescaled computation'!A171</f>
        <v>Storch et al. 2016</v>
      </c>
      <c r="B171" s="8" t="str">
        <f>'S rescaled computation'!B171</f>
        <v>Amphibians</v>
      </c>
      <c r="C171" s="7" t="str">
        <f>'S rescaled computation'!C171</f>
        <v>Africa</v>
      </c>
      <c r="D171" s="8">
        <f>'S rescaled computation'!D171</f>
        <v>5</v>
      </c>
      <c r="F171" s="8">
        <f t="shared" si="50"/>
        <v>809000</v>
      </c>
      <c r="G171" s="8">
        <f>'S rescaled computation'!G171</f>
        <v>809000</v>
      </c>
      <c r="H171" s="8">
        <f>'S rescaled computation'!H171</f>
        <v>4910000</v>
      </c>
      <c r="J171" s="8">
        <f>'S rescaled computation'!J171</f>
        <v>40.099999999999994</v>
      </c>
      <c r="K171" s="8">
        <f>'S rescaled computation'!K171</f>
        <v>177</v>
      </c>
      <c r="L171" s="10">
        <f>'S rescaled computation'!L171</f>
        <v>59.1</v>
      </c>
      <c r="N171" s="7">
        <f t="shared" si="51"/>
        <v>1</v>
      </c>
      <c r="P171" s="7">
        <f t="shared" si="52"/>
        <v>0.67851099830795247</v>
      </c>
      <c r="Q171" s="7" t="e">
        <f t="shared" si="70"/>
        <v>#DIV/0!</v>
      </c>
      <c r="S171" s="12">
        <f t="shared" si="53"/>
        <v>1250.4776157596439</v>
      </c>
      <c r="T171" s="12">
        <f t="shared" si="68"/>
        <v>507.58576822238706</v>
      </c>
      <c r="U171" s="7">
        <f t="shared" si="69"/>
        <v>742.89184753725681</v>
      </c>
      <c r="V171" s="7">
        <f t="shared" si="54"/>
        <v>1015.1715364447741</v>
      </c>
      <c r="W171" s="7">
        <f t="shared" si="71"/>
        <v>416.82587191988125</v>
      </c>
      <c r="X171" s="7">
        <f t="shared" si="49"/>
        <v>507.58576822238706</v>
      </c>
      <c r="Z171" s="7">
        <f t="shared" si="55"/>
        <v>0</v>
      </c>
      <c r="AA171" s="7">
        <f t="shared" si="56"/>
        <v>621372.42387798754</v>
      </c>
      <c r="AB171" s="6"/>
      <c r="AC171" s="7">
        <f t="shared" si="57"/>
        <v>-0.69340709243463761</v>
      </c>
      <c r="AD171" s="7">
        <f t="shared" si="58"/>
        <v>0.17462111189029053</v>
      </c>
      <c r="AE171" s="7">
        <f t="shared" si="59"/>
        <v>129.72460043118798</v>
      </c>
      <c r="AG171" s="7">
        <f t="shared" si="60"/>
        <v>2408452.9527595676</v>
      </c>
      <c r="AH171" s="7">
        <f t="shared" si="61"/>
        <v>770036.14912785951</v>
      </c>
      <c r="AI171" s="7">
        <f t="shared" si="62"/>
        <v>609797.77391543228</v>
      </c>
      <c r="AK171" s="7">
        <v>5</v>
      </c>
      <c r="AL171" s="7">
        <f t="shared" si="63"/>
        <v>2248214.5775471404</v>
      </c>
      <c r="AM171" s="7">
        <f t="shared" si="64"/>
        <v>1503070.7469888194</v>
      </c>
      <c r="AO171" s="7">
        <f t="shared" si="65"/>
        <v>2248214.5775471404</v>
      </c>
      <c r="AP171" s="7">
        <f t="shared" si="66"/>
        <v>397933980.22584385</v>
      </c>
      <c r="AQ171" s="15">
        <f t="shared" si="67"/>
        <v>1.0017999648200207E-4</v>
      </c>
      <c r="AR171" s="15"/>
      <c r="AS171" s="6"/>
      <c r="AX171" s="21">
        <v>5.01742689949001</v>
      </c>
    </row>
    <row r="172" spans="1:50">
      <c r="A172" s="7" t="str">
        <f>'S rescaled computation'!A172</f>
        <v>Storch et al. 2017</v>
      </c>
      <c r="B172" s="8" t="str">
        <f>'S rescaled computation'!B172</f>
        <v>Amphibians</v>
      </c>
      <c r="C172" s="7" t="str">
        <f>'S rescaled computation'!C172</f>
        <v>Africa</v>
      </c>
      <c r="D172" s="8">
        <f>'S rescaled computation'!D172</f>
        <v>6</v>
      </c>
      <c r="F172" s="8">
        <f t="shared" si="50"/>
        <v>809000</v>
      </c>
      <c r="G172" s="8">
        <f>'S rescaled computation'!G172</f>
        <v>809000</v>
      </c>
      <c r="H172" s="8">
        <f>'S rescaled computation'!H172</f>
        <v>4910000</v>
      </c>
      <c r="J172" s="8">
        <f>'S rescaled computation'!J172</f>
        <v>45.099999999999994</v>
      </c>
      <c r="K172" s="8">
        <f>'S rescaled computation'!K172</f>
        <v>177</v>
      </c>
      <c r="L172" s="10">
        <f>'S rescaled computation'!L172</f>
        <v>59.1</v>
      </c>
      <c r="N172" s="7">
        <f t="shared" si="51"/>
        <v>1</v>
      </c>
      <c r="P172" s="7">
        <f t="shared" si="52"/>
        <v>0.7631133671742808</v>
      </c>
      <c r="Q172" s="7" t="e">
        <f t="shared" si="70"/>
        <v>#DIV/0!</v>
      </c>
      <c r="S172" s="12">
        <f t="shared" si="53"/>
        <v>1250.4776157596439</v>
      </c>
      <c r="T172" s="12">
        <f t="shared" si="68"/>
        <v>507.58576822238706</v>
      </c>
      <c r="U172" s="7">
        <f t="shared" si="69"/>
        <v>742.89184753725681</v>
      </c>
      <c r="V172" s="7">
        <f t="shared" si="54"/>
        <v>1015.1715364447741</v>
      </c>
      <c r="W172" s="7">
        <f t="shared" si="71"/>
        <v>416.82587191988125</v>
      </c>
      <c r="X172" s="7">
        <f t="shared" si="49"/>
        <v>507.58576822238706</v>
      </c>
      <c r="Z172" s="7">
        <f t="shared" si="55"/>
        <v>0</v>
      </c>
      <c r="AA172" s="7">
        <f t="shared" si="56"/>
        <v>621372.42387798754</v>
      </c>
      <c r="AB172" s="6"/>
      <c r="AC172" s="7">
        <f t="shared" si="57"/>
        <v>-0.69340709243463761</v>
      </c>
      <c r="AD172" s="7">
        <f t="shared" si="58"/>
        <v>0.17462111189029053</v>
      </c>
      <c r="AE172" s="7">
        <f t="shared" si="59"/>
        <v>129.72460043118798</v>
      </c>
      <c r="AG172" s="7">
        <f t="shared" si="60"/>
        <v>2408452.9527595676</v>
      </c>
      <c r="AH172" s="7">
        <f t="shared" si="61"/>
        <v>770036.14912785951</v>
      </c>
      <c r="AI172" s="7">
        <f t="shared" si="62"/>
        <v>609797.77391543228</v>
      </c>
      <c r="AK172" s="7">
        <v>6</v>
      </c>
      <c r="AL172" s="7">
        <f t="shared" si="63"/>
        <v>2248214.5775471404</v>
      </c>
      <c r="AM172" s="7">
        <f t="shared" si="64"/>
        <v>1503070.7469888194</v>
      </c>
      <c r="AO172" s="7">
        <f t="shared" si="65"/>
        <v>2248214.5775471404</v>
      </c>
      <c r="AP172" s="7">
        <f t="shared" si="66"/>
        <v>397933980.22584385</v>
      </c>
      <c r="AQ172" s="15">
        <f t="shared" si="67"/>
        <v>1.0017999648200207E-4</v>
      </c>
      <c r="AR172" s="15"/>
      <c r="AS172" s="6"/>
      <c r="AX172" s="21">
        <v>6.01742689949001</v>
      </c>
    </row>
    <row r="173" spans="1:50">
      <c r="A173" s="7" t="str">
        <f>'S rescaled computation'!A173</f>
        <v>Storch et al. 2018</v>
      </c>
      <c r="B173" s="8" t="str">
        <f>'S rescaled computation'!B173</f>
        <v>Amphibians</v>
      </c>
      <c r="C173" s="7" t="str">
        <f>'S rescaled computation'!C173</f>
        <v>Africa</v>
      </c>
      <c r="D173" s="8">
        <f>'S rescaled computation'!D173</f>
        <v>7</v>
      </c>
      <c r="F173" s="8">
        <f t="shared" si="50"/>
        <v>809000</v>
      </c>
      <c r="G173" s="8">
        <f>'S rescaled computation'!G173</f>
        <v>809000</v>
      </c>
      <c r="H173" s="8">
        <f>'S rescaled computation'!H173</f>
        <v>4910000</v>
      </c>
      <c r="J173" s="8">
        <f>'S rescaled computation'!J173</f>
        <v>52.300000000000004</v>
      </c>
      <c r="K173" s="8">
        <f>'S rescaled computation'!K173</f>
        <v>177</v>
      </c>
      <c r="L173" s="10">
        <f>'S rescaled computation'!L173</f>
        <v>59.1</v>
      </c>
      <c r="N173" s="7">
        <f t="shared" si="51"/>
        <v>1</v>
      </c>
      <c r="P173" s="7">
        <f t="shared" si="52"/>
        <v>0.88494077834179363</v>
      </c>
      <c r="Q173" s="7" t="e">
        <f t="shared" si="70"/>
        <v>#DIV/0!</v>
      </c>
      <c r="S173" s="12">
        <f t="shared" si="53"/>
        <v>1250.4776157596439</v>
      </c>
      <c r="T173" s="12">
        <f t="shared" si="68"/>
        <v>507.58576822238706</v>
      </c>
      <c r="U173" s="7">
        <f t="shared" si="69"/>
        <v>742.89184753725681</v>
      </c>
      <c r="V173" s="7">
        <f t="shared" si="54"/>
        <v>1015.1715364447741</v>
      </c>
      <c r="W173" s="7">
        <f t="shared" si="71"/>
        <v>416.82587191988125</v>
      </c>
      <c r="X173" s="7">
        <f t="shared" si="49"/>
        <v>507.58576822238706</v>
      </c>
      <c r="Z173" s="7">
        <f t="shared" si="55"/>
        <v>0</v>
      </c>
      <c r="AA173" s="7">
        <f t="shared" si="56"/>
        <v>621372.42387798754</v>
      </c>
      <c r="AB173" s="6"/>
      <c r="AC173" s="7">
        <f t="shared" si="57"/>
        <v>-0.69340709243463761</v>
      </c>
      <c r="AD173" s="7">
        <f t="shared" si="58"/>
        <v>0.17462111189029053</v>
      </c>
      <c r="AE173" s="7">
        <f t="shared" si="59"/>
        <v>129.72460043118798</v>
      </c>
      <c r="AG173" s="7">
        <f t="shared" si="60"/>
        <v>2408452.9527595676</v>
      </c>
      <c r="AH173" s="7">
        <f t="shared" si="61"/>
        <v>770036.14912785951</v>
      </c>
      <c r="AI173" s="7">
        <f t="shared" si="62"/>
        <v>609797.77391543228</v>
      </c>
      <c r="AK173" s="7">
        <v>7</v>
      </c>
      <c r="AL173" s="7">
        <f t="shared" si="63"/>
        <v>2248214.5775471404</v>
      </c>
      <c r="AM173" s="7">
        <f t="shared" si="64"/>
        <v>1503070.7469888194</v>
      </c>
      <c r="AO173" s="7">
        <f t="shared" si="65"/>
        <v>2248214.5775471404</v>
      </c>
      <c r="AP173" s="7">
        <f t="shared" si="66"/>
        <v>397933980.22584385</v>
      </c>
      <c r="AQ173" s="15">
        <f t="shared" si="67"/>
        <v>1.0017999648200207E-4</v>
      </c>
      <c r="AR173" s="15"/>
      <c r="AS173" s="6"/>
      <c r="AX173" s="21">
        <v>7.01742689949001</v>
      </c>
    </row>
    <row r="174" spans="1:50">
      <c r="A174" s="7" t="str">
        <f>'S rescaled computation'!A174</f>
        <v>Storch et al. 2019</v>
      </c>
      <c r="B174" s="8" t="str">
        <f>'S rescaled computation'!B174</f>
        <v>Amphibians</v>
      </c>
      <c r="C174" s="7" t="str">
        <f>'S rescaled computation'!C174</f>
        <v>Africa</v>
      </c>
      <c r="D174" s="8">
        <f>'S rescaled computation'!D174</f>
        <v>8</v>
      </c>
      <c r="F174" s="8">
        <f t="shared" si="50"/>
        <v>809000</v>
      </c>
      <c r="G174" s="8">
        <f>'S rescaled computation'!G174</f>
        <v>809000</v>
      </c>
      <c r="H174" s="8">
        <f>'S rescaled computation'!H174</f>
        <v>4910000</v>
      </c>
      <c r="J174" s="8">
        <f>'S rescaled computation'!J174</f>
        <v>58.8</v>
      </c>
      <c r="K174" s="8">
        <f>'S rescaled computation'!K174</f>
        <v>177</v>
      </c>
      <c r="L174" s="10">
        <f>'S rescaled computation'!L174</f>
        <v>59.1</v>
      </c>
      <c r="N174" s="7">
        <f t="shared" si="51"/>
        <v>1</v>
      </c>
      <c r="P174" s="7">
        <f t="shared" si="52"/>
        <v>0.99492385786802018</v>
      </c>
      <c r="Q174" s="7" t="e">
        <f t="shared" si="70"/>
        <v>#DIV/0!</v>
      </c>
      <c r="S174" s="12">
        <f t="shared" si="53"/>
        <v>1250.4776157596439</v>
      </c>
      <c r="T174" s="12">
        <f t="shared" si="68"/>
        <v>507.58576822238706</v>
      </c>
      <c r="U174" s="7">
        <f t="shared" si="69"/>
        <v>742.89184753725681</v>
      </c>
      <c r="V174" s="7">
        <f t="shared" si="54"/>
        <v>1015.1715364447741</v>
      </c>
      <c r="W174" s="7">
        <f t="shared" si="71"/>
        <v>416.82587191988125</v>
      </c>
      <c r="X174" s="7">
        <f t="shared" si="49"/>
        <v>507.58576822238706</v>
      </c>
      <c r="Z174" s="7">
        <f t="shared" si="55"/>
        <v>0</v>
      </c>
      <c r="AA174" s="7">
        <f t="shared" si="56"/>
        <v>621372.42387798754</v>
      </c>
      <c r="AB174" s="6"/>
      <c r="AC174" s="7">
        <f t="shared" si="57"/>
        <v>-0.69340709243463761</v>
      </c>
      <c r="AD174" s="7">
        <f t="shared" si="58"/>
        <v>0.17462111189029053</v>
      </c>
      <c r="AE174" s="7">
        <f t="shared" si="59"/>
        <v>129.72460043118798</v>
      </c>
      <c r="AG174" s="7">
        <f t="shared" si="60"/>
        <v>2408452.9527595676</v>
      </c>
      <c r="AH174" s="7">
        <f t="shared" si="61"/>
        <v>770036.14912785951</v>
      </c>
      <c r="AI174" s="7">
        <f t="shared" si="62"/>
        <v>609797.77391543228</v>
      </c>
      <c r="AK174" s="7">
        <v>8</v>
      </c>
      <c r="AL174" s="7">
        <f t="shared" si="63"/>
        <v>2248214.5775471404</v>
      </c>
      <c r="AM174" s="7">
        <f t="shared" si="64"/>
        <v>1503070.7469888194</v>
      </c>
      <c r="AO174" s="7">
        <f t="shared" si="65"/>
        <v>2248214.5775471404</v>
      </c>
      <c r="AP174" s="7">
        <f t="shared" si="66"/>
        <v>397933980.22584385</v>
      </c>
      <c r="AQ174" s="15">
        <f t="shared" si="67"/>
        <v>1.0017999648200207E-4</v>
      </c>
      <c r="AR174" s="15"/>
      <c r="AS174" s="6"/>
      <c r="AX174" s="21">
        <v>8.01742689949001</v>
      </c>
    </row>
    <row r="175" spans="1:50">
      <c r="A175" s="7" t="str">
        <f>'S rescaled computation'!A175</f>
        <v>Storch et al. 2020</v>
      </c>
      <c r="B175" s="8" t="str">
        <f>'S rescaled computation'!B175</f>
        <v>Amphibians</v>
      </c>
      <c r="C175" s="7" t="str">
        <f>'S rescaled computation'!C175</f>
        <v>Africa</v>
      </c>
      <c r="D175" s="8">
        <f>'S rescaled computation'!D175</f>
        <v>9</v>
      </c>
      <c r="F175" s="8">
        <f t="shared" si="50"/>
        <v>809000</v>
      </c>
      <c r="G175" s="8">
        <f>'S rescaled computation'!G175</f>
        <v>809000</v>
      </c>
      <c r="H175" s="8">
        <f>'S rescaled computation'!H175</f>
        <v>4910000</v>
      </c>
      <c r="J175" s="8">
        <f>'S rescaled computation'!J175</f>
        <v>65.600000000000009</v>
      </c>
      <c r="K175" s="8">
        <f>'S rescaled computation'!K175</f>
        <v>177</v>
      </c>
      <c r="L175" s="10">
        <f>'S rescaled computation'!L175</f>
        <v>59.1</v>
      </c>
      <c r="N175" s="7">
        <f t="shared" si="51"/>
        <v>1</v>
      </c>
      <c r="P175" s="7">
        <f t="shared" si="52"/>
        <v>1.1099830795262269</v>
      </c>
      <c r="Q175" s="7" t="e">
        <f t="shared" si="70"/>
        <v>#DIV/0!</v>
      </c>
      <c r="S175" s="12">
        <f t="shared" si="53"/>
        <v>1250.4776157596439</v>
      </c>
      <c r="T175" s="12">
        <f t="shared" si="68"/>
        <v>507.58576822238706</v>
      </c>
      <c r="U175" s="7">
        <f t="shared" si="69"/>
        <v>742.89184753725681</v>
      </c>
      <c r="V175" s="7">
        <f t="shared" si="54"/>
        <v>1015.1715364447741</v>
      </c>
      <c r="W175" s="7">
        <f t="shared" si="71"/>
        <v>416.82587191988125</v>
      </c>
      <c r="X175" s="7">
        <f t="shared" si="49"/>
        <v>507.58576822238706</v>
      </c>
      <c r="Z175" s="7">
        <f t="shared" si="55"/>
        <v>0</v>
      </c>
      <c r="AA175" s="7">
        <f t="shared" si="56"/>
        <v>621372.42387798754</v>
      </c>
      <c r="AB175" s="6"/>
      <c r="AC175" s="7">
        <f t="shared" si="57"/>
        <v>-0.69340709243463761</v>
      </c>
      <c r="AD175" s="7">
        <f t="shared" si="58"/>
        <v>0.17462111189029053</v>
      </c>
      <c r="AE175" s="7">
        <f t="shared" si="59"/>
        <v>129.72460043118798</v>
      </c>
      <c r="AG175" s="7">
        <f t="shared" si="60"/>
        <v>2408452.9527595676</v>
      </c>
      <c r="AH175" s="7">
        <f t="shared" si="61"/>
        <v>770036.14912785951</v>
      </c>
      <c r="AI175" s="7">
        <f t="shared" si="62"/>
        <v>609797.77391543228</v>
      </c>
      <c r="AK175" s="7">
        <v>9</v>
      </c>
      <c r="AL175" s="7">
        <f t="shared" si="63"/>
        <v>2248214.5775471404</v>
      </c>
      <c r="AM175" s="7">
        <f t="shared" si="64"/>
        <v>1503070.7469888194</v>
      </c>
      <c r="AO175" s="7">
        <f t="shared" si="65"/>
        <v>2248214.5775471404</v>
      </c>
      <c r="AP175" s="7">
        <f t="shared" si="66"/>
        <v>397933980.22584385</v>
      </c>
      <c r="AQ175" s="15">
        <f t="shared" si="67"/>
        <v>1.0017999648200207E-4</v>
      </c>
      <c r="AR175" s="15"/>
      <c r="AS175" s="6"/>
      <c r="AX175" s="21">
        <v>9.01742689949001</v>
      </c>
    </row>
    <row r="176" spans="1:50">
      <c r="A176" s="7" t="str">
        <f>'S rescaled computation'!A176</f>
        <v>Storch et al. 2021</v>
      </c>
      <c r="B176" s="8" t="str">
        <f>'S rescaled computation'!B176</f>
        <v>Amphibians</v>
      </c>
      <c r="C176" s="7" t="str">
        <f>'S rescaled computation'!C176</f>
        <v>Africa</v>
      </c>
      <c r="D176" s="8">
        <f>'S rescaled computation'!D176</f>
        <v>10</v>
      </c>
      <c r="F176" s="8">
        <f t="shared" si="50"/>
        <v>809000</v>
      </c>
      <c r="G176" s="8">
        <f>'S rescaled computation'!G176</f>
        <v>809000</v>
      </c>
      <c r="H176" s="8">
        <f>'S rescaled computation'!H176</f>
        <v>4910000</v>
      </c>
      <c r="J176" s="8">
        <f>'S rescaled computation'!J176</f>
        <v>71.599999999999994</v>
      </c>
      <c r="K176" s="8">
        <f>'S rescaled computation'!K176</f>
        <v>177</v>
      </c>
      <c r="L176" s="10">
        <f>'S rescaled computation'!L176</f>
        <v>59.1</v>
      </c>
      <c r="N176" s="7">
        <f t="shared" si="51"/>
        <v>1</v>
      </c>
      <c r="P176" s="7">
        <f t="shared" si="52"/>
        <v>1.2115059221658204</v>
      </c>
      <c r="Q176" s="7" t="e">
        <f t="shared" si="70"/>
        <v>#DIV/0!</v>
      </c>
      <c r="S176" s="12">
        <f t="shared" si="53"/>
        <v>1250.4776157596439</v>
      </c>
      <c r="T176" s="12">
        <f t="shared" si="68"/>
        <v>507.58576822238706</v>
      </c>
      <c r="U176" s="7">
        <f t="shared" si="69"/>
        <v>742.89184753725681</v>
      </c>
      <c r="V176" s="7">
        <f t="shared" si="54"/>
        <v>1015.1715364447741</v>
      </c>
      <c r="W176" s="7">
        <f t="shared" si="71"/>
        <v>416.82587191988125</v>
      </c>
      <c r="X176" s="7">
        <f t="shared" si="49"/>
        <v>507.58576822238706</v>
      </c>
      <c r="Z176" s="7">
        <f t="shared" si="55"/>
        <v>0</v>
      </c>
      <c r="AA176" s="7">
        <f t="shared" si="56"/>
        <v>621372.42387798754</v>
      </c>
      <c r="AB176" s="6"/>
      <c r="AC176" s="7">
        <f t="shared" si="57"/>
        <v>-0.69340709243463761</v>
      </c>
      <c r="AD176" s="7">
        <f t="shared" si="58"/>
        <v>0.17462111189029053</v>
      </c>
      <c r="AE176" s="7">
        <f t="shared" si="59"/>
        <v>129.72460043118798</v>
      </c>
      <c r="AG176" s="7">
        <f t="shared" si="60"/>
        <v>2408452.9527595676</v>
      </c>
      <c r="AH176" s="7">
        <f t="shared" si="61"/>
        <v>770036.14912785951</v>
      </c>
      <c r="AI176" s="7">
        <f t="shared" si="62"/>
        <v>609797.77391543228</v>
      </c>
      <c r="AK176" s="7">
        <v>10</v>
      </c>
      <c r="AL176" s="7">
        <f t="shared" si="63"/>
        <v>2248214.5775471404</v>
      </c>
      <c r="AM176" s="7">
        <f t="shared" si="64"/>
        <v>1503070.7469888194</v>
      </c>
      <c r="AO176" s="7">
        <f t="shared" si="65"/>
        <v>2248214.5775471404</v>
      </c>
      <c r="AP176" s="7">
        <f t="shared" si="66"/>
        <v>397933980.22584385</v>
      </c>
      <c r="AQ176" s="15">
        <f t="shared" si="67"/>
        <v>1.0017999648200207E-4</v>
      </c>
      <c r="AR176" s="15"/>
      <c r="AS176" s="6"/>
      <c r="AX176" s="21">
        <v>10.017426899489999</v>
      </c>
    </row>
    <row r="177" spans="1:50">
      <c r="A177" s="7" t="str">
        <f>'S rescaled computation'!A177</f>
        <v>Storch et al. 2022</v>
      </c>
      <c r="B177" s="8" t="str">
        <f>'S rescaled computation'!B177</f>
        <v>Amphibians</v>
      </c>
      <c r="C177" s="7" t="str">
        <f>'S rescaled computation'!C177</f>
        <v>Africa</v>
      </c>
      <c r="D177" s="8">
        <f>'S rescaled computation'!D177</f>
        <v>11</v>
      </c>
      <c r="F177" s="8">
        <f t="shared" si="50"/>
        <v>809000</v>
      </c>
      <c r="G177" s="8">
        <f>'S rescaled computation'!G177</f>
        <v>809000</v>
      </c>
      <c r="H177" s="8">
        <f>'S rescaled computation'!H177</f>
        <v>4910000</v>
      </c>
      <c r="J177" s="8">
        <f>'S rescaled computation'!J177</f>
        <v>79.800000000000011</v>
      </c>
      <c r="K177" s="8">
        <f>'S rescaled computation'!K177</f>
        <v>177</v>
      </c>
      <c r="L177" s="10">
        <f>'S rescaled computation'!L177</f>
        <v>59.1</v>
      </c>
      <c r="N177" s="7">
        <f t="shared" si="51"/>
        <v>1</v>
      </c>
      <c r="P177" s="7">
        <f t="shared" si="52"/>
        <v>1.350253807106599</v>
      </c>
      <c r="Q177" s="7" t="e">
        <f t="shared" si="70"/>
        <v>#DIV/0!</v>
      </c>
      <c r="S177" s="12">
        <f t="shared" si="53"/>
        <v>1250.4776157596439</v>
      </c>
      <c r="T177" s="12">
        <f t="shared" si="68"/>
        <v>507.58576822238706</v>
      </c>
      <c r="U177" s="7">
        <f t="shared" si="69"/>
        <v>742.89184753725681</v>
      </c>
      <c r="V177" s="7">
        <f t="shared" si="54"/>
        <v>1015.1715364447741</v>
      </c>
      <c r="W177" s="7">
        <f t="shared" si="71"/>
        <v>416.82587191988125</v>
      </c>
      <c r="X177" s="7">
        <f t="shared" si="49"/>
        <v>507.58576822238706</v>
      </c>
      <c r="Z177" s="7">
        <f t="shared" si="55"/>
        <v>0</v>
      </c>
      <c r="AA177" s="7">
        <f t="shared" si="56"/>
        <v>621372.42387798754</v>
      </c>
      <c r="AB177" s="6"/>
      <c r="AC177" s="7">
        <f t="shared" si="57"/>
        <v>-0.69340709243463761</v>
      </c>
      <c r="AD177" s="7">
        <f t="shared" si="58"/>
        <v>0.17462111189029053</v>
      </c>
      <c r="AE177" s="7">
        <f t="shared" si="59"/>
        <v>129.72460043118798</v>
      </c>
      <c r="AG177" s="7">
        <f t="shared" si="60"/>
        <v>2408452.9527595676</v>
      </c>
      <c r="AH177" s="7">
        <f t="shared" si="61"/>
        <v>770036.14912785951</v>
      </c>
      <c r="AI177" s="7">
        <f t="shared" si="62"/>
        <v>609797.77391543228</v>
      </c>
      <c r="AK177" s="7">
        <v>11</v>
      </c>
      <c r="AL177" s="7">
        <f t="shared" si="63"/>
        <v>2248214.5775471404</v>
      </c>
      <c r="AM177" s="7">
        <f t="shared" si="64"/>
        <v>1503070.7469888194</v>
      </c>
      <c r="AO177" s="7">
        <f t="shared" si="65"/>
        <v>2248214.5775471404</v>
      </c>
      <c r="AP177" s="7">
        <f t="shared" si="66"/>
        <v>397933980.22584385</v>
      </c>
      <c r="AQ177" s="15">
        <f t="shared" si="67"/>
        <v>1.0017999648200207E-4</v>
      </c>
      <c r="AR177" s="15"/>
      <c r="AS177" s="6"/>
      <c r="AX177" s="21">
        <v>11.017426899489999</v>
      </c>
    </row>
    <row r="178" spans="1:50">
      <c r="A178" s="7" t="str">
        <f>'S rescaled computation'!A178</f>
        <v>Storch et al. 2023</v>
      </c>
      <c r="B178" s="8" t="str">
        <f>'S rescaled computation'!B178</f>
        <v>Amphibians</v>
      </c>
      <c r="C178" s="7" t="str">
        <f>'S rescaled computation'!C178</f>
        <v>Africa</v>
      </c>
      <c r="D178" s="8">
        <f>'S rescaled computation'!D178</f>
        <v>12</v>
      </c>
      <c r="F178" s="8">
        <f t="shared" si="50"/>
        <v>809000</v>
      </c>
      <c r="G178" s="8">
        <f>'S rescaled computation'!G178</f>
        <v>809000</v>
      </c>
      <c r="H178" s="8">
        <f>'S rescaled computation'!H178</f>
        <v>4910000</v>
      </c>
      <c r="J178" s="8">
        <f>'S rescaled computation'!J178</f>
        <v>87.2</v>
      </c>
      <c r="K178" s="8">
        <f>'S rescaled computation'!K178</f>
        <v>177</v>
      </c>
      <c r="L178" s="10">
        <f>'S rescaled computation'!L178</f>
        <v>59.1</v>
      </c>
      <c r="N178" s="7">
        <f t="shared" si="51"/>
        <v>1</v>
      </c>
      <c r="P178" s="7">
        <f t="shared" si="52"/>
        <v>1.4754653130287647</v>
      </c>
      <c r="Q178" s="7" t="e">
        <f t="shared" si="70"/>
        <v>#DIV/0!</v>
      </c>
      <c r="S178" s="12">
        <f t="shared" si="53"/>
        <v>1250.4776157596439</v>
      </c>
      <c r="T178" s="12">
        <f t="shared" si="68"/>
        <v>507.58576822238706</v>
      </c>
      <c r="U178" s="7">
        <f t="shared" si="69"/>
        <v>742.89184753725681</v>
      </c>
      <c r="V178" s="7">
        <f t="shared" si="54"/>
        <v>1015.1715364447741</v>
      </c>
      <c r="W178" s="7">
        <f t="shared" si="71"/>
        <v>416.82587191988125</v>
      </c>
      <c r="X178" s="7">
        <f t="shared" si="49"/>
        <v>507.58576822238706</v>
      </c>
      <c r="Z178" s="7">
        <f t="shared" si="55"/>
        <v>0</v>
      </c>
      <c r="AA178" s="7">
        <f t="shared" si="56"/>
        <v>621372.42387798754</v>
      </c>
      <c r="AB178" s="6"/>
      <c r="AC178" s="7">
        <f t="shared" si="57"/>
        <v>-0.69340709243463761</v>
      </c>
      <c r="AD178" s="7">
        <f t="shared" si="58"/>
        <v>0.17462111189029053</v>
      </c>
      <c r="AE178" s="7">
        <f t="shared" si="59"/>
        <v>129.72460043118798</v>
      </c>
      <c r="AG178" s="7">
        <f t="shared" si="60"/>
        <v>2408452.9527595676</v>
      </c>
      <c r="AH178" s="7">
        <f t="shared" si="61"/>
        <v>770036.14912785951</v>
      </c>
      <c r="AI178" s="7">
        <f t="shared" si="62"/>
        <v>609797.77391543228</v>
      </c>
      <c r="AK178" s="7">
        <v>12</v>
      </c>
      <c r="AL178" s="7">
        <f t="shared" si="63"/>
        <v>2248214.5775471404</v>
      </c>
      <c r="AM178" s="7">
        <f t="shared" si="64"/>
        <v>1503070.7469888194</v>
      </c>
      <c r="AO178" s="7">
        <f t="shared" si="65"/>
        <v>2248214.5775471404</v>
      </c>
      <c r="AP178" s="7">
        <f t="shared" si="66"/>
        <v>397933980.22584385</v>
      </c>
      <c r="AQ178" s="15">
        <f t="shared" si="67"/>
        <v>1.0017999648200207E-4</v>
      </c>
      <c r="AR178" s="15"/>
      <c r="AS178" s="6"/>
      <c r="AX178" s="21">
        <v>12.017426899489999</v>
      </c>
    </row>
    <row r="179" spans="1:50">
      <c r="A179" s="7" t="str">
        <f>'S rescaled computation'!A179</f>
        <v>Storch et al. 2024</v>
      </c>
      <c r="B179" s="8" t="str">
        <f>'S rescaled computation'!B179</f>
        <v>Amphibians</v>
      </c>
      <c r="C179" s="7" t="str">
        <f>'S rescaled computation'!C179</f>
        <v>Africa</v>
      </c>
      <c r="D179" s="8">
        <f>'S rescaled computation'!D179</f>
        <v>13</v>
      </c>
      <c r="F179" s="8">
        <f t="shared" si="50"/>
        <v>809000</v>
      </c>
      <c r="G179" s="8">
        <f>'S rescaled computation'!G179</f>
        <v>809000</v>
      </c>
      <c r="H179" s="8">
        <f>'S rescaled computation'!H179</f>
        <v>4910000</v>
      </c>
      <c r="J179" s="8">
        <f>'S rescaled computation'!J179</f>
        <v>97.2</v>
      </c>
      <c r="K179" s="8">
        <f>'S rescaled computation'!K179</f>
        <v>177</v>
      </c>
      <c r="L179" s="10">
        <f>'S rescaled computation'!L179</f>
        <v>59.1</v>
      </c>
      <c r="N179" s="7">
        <f t="shared" si="51"/>
        <v>1</v>
      </c>
      <c r="P179" s="7">
        <f t="shared" si="52"/>
        <v>1.6446700507614214</v>
      </c>
      <c r="Q179" s="7" t="e">
        <f t="shared" si="70"/>
        <v>#DIV/0!</v>
      </c>
      <c r="S179" s="12">
        <f t="shared" si="53"/>
        <v>1250.4776157596439</v>
      </c>
      <c r="T179" s="12">
        <f t="shared" si="68"/>
        <v>507.58576822238706</v>
      </c>
      <c r="U179" s="7">
        <f t="shared" si="69"/>
        <v>742.89184753725681</v>
      </c>
      <c r="V179" s="7">
        <f t="shared" si="54"/>
        <v>1015.1715364447741</v>
      </c>
      <c r="W179" s="7">
        <f t="shared" si="71"/>
        <v>416.82587191988125</v>
      </c>
      <c r="X179" s="7">
        <f t="shared" si="49"/>
        <v>507.58576822238706</v>
      </c>
      <c r="Z179" s="7">
        <f t="shared" si="55"/>
        <v>0</v>
      </c>
      <c r="AA179" s="7">
        <f t="shared" si="56"/>
        <v>621372.42387798754</v>
      </c>
      <c r="AB179" s="6"/>
      <c r="AC179" s="7">
        <f t="shared" si="57"/>
        <v>-0.69340709243463761</v>
      </c>
      <c r="AD179" s="7">
        <f t="shared" si="58"/>
        <v>0.17462111189029053</v>
      </c>
      <c r="AE179" s="7">
        <f t="shared" si="59"/>
        <v>129.72460043118798</v>
      </c>
      <c r="AG179" s="7">
        <f t="shared" si="60"/>
        <v>2408452.9527595676</v>
      </c>
      <c r="AH179" s="7">
        <f t="shared" si="61"/>
        <v>770036.14912785951</v>
      </c>
      <c r="AI179" s="7">
        <f t="shared" si="62"/>
        <v>609797.77391543228</v>
      </c>
      <c r="AK179" s="7">
        <v>13</v>
      </c>
      <c r="AL179" s="7">
        <f t="shared" si="63"/>
        <v>2248214.5775471404</v>
      </c>
      <c r="AM179" s="7">
        <f t="shared" si="64"/>
        <v>1503070.7469888194</v>
      </c>
      <c r="AO179" s="7">
        <f t="shared" si="65"/>
        <v>2248214.5775471404</v>
      </c>
      <c r="AP179" s="7">
        <f t="shared" si="66"/>
        <v>397933980.22584385</v>
      </c>
      <c r="AQ179" s="15">
        <f t="shared" si="67"/>
        <v>1.0017999648200207E-4</v>
      </c>
      <c r="AR179" s="15"/>
      <c r="AS179" s="6"/>
      <c r="AX179" s="21">
        <v>13.017426899489999</v>
      </c>
    </row>
    <row r="180" spans="1:50">
      <c r="A180" s="7" t="str">
        <f>'S rescaled computation'!A180</f>
        <v>Storch et al. 2025</v>
      </c>
      <c r="B180" s="8" t="str">
        <f>'S rescaled computation'!B180</f>
        <v>Amphibians</v>
      </c>
      <c r="C180" s="7" t="str">
        <f>'S rescaled computation'!C180</f>
        <v>Africa</v>
      </c>
      <c r="D180" s="8">
        <f>'S rescaled computation'!D180</f>
        <v>14</v>
      </c>
      <c r="F180" s="8">
        <f t="shared" si="50"/>
        <v>809000</v>
      </c>
      <c r="G180" s="8">
        <f>'S rescaled computation'!G180</f>
        <v>809000</v>
      </c>
      <c r="H180" s="8">
        <f>'S rescaled computation'!H180</f>
        <v>4910000</v>
      </c>
      <c r="J180" s="8">
        <f>'S rescaled computation'!J180</f>
        <v>106</v>
      </c>
      <c r="K180" s="8">
        <f>'S rescaled computation'!K180</f>
        <v>177</v>
      </c>
      <c r="L180" s="10">
        <f>'S rescaled computation'!L180</f>
        <v>59.1</v>
      </c>
      <c r="N180" s="7">
        <f t="shared" si="51"/>
        <v>1</v>
      </c>
      <c r="P180" s="7">
        <f t="shared" si="52"/>
        <v>1.793570219966159</v>
      </c>
      <c r="Q180" s="7" t="e">
        <f t="shared" si="70"/>
        <v>#DIV/0!</v>
      </c>
      <c r="S180" s="12">
        <f t="shared" si="53"/>
        <v>1250.4776157596439</v>
      </c>
      <c r="T180" s="12">
        <f t="shared" si="68"/>
        <v>507.58576822238706</v>
      </c>
      <c r="U180" s="7">
        <f t="shared" si="69"/>
        <v>742.89184753725681</v>
      </c>
      <c r="V180" s="7">
        <f t="shared" si="54"/>
        <v>1015.1715364447741</v>
      </c>
      <c r="W180" s="7">
        <f t="shared" si="71"/>
        <v>416.82587191988125</v>
      </c>
      <c r="X180" s="7">
        <f t="shared" si="49"/>
        <v>507.58576822238706</v>
      </c>
      <c r="Z180" s="7">
        <f t="shared" si="55"/>
        <v>0</v>
      </c>
      <c r="AA180" s="7">
        <f t="shared" si="56"/>
        <v>621372.42387798754</v>
      </c>
      <c r="AB180" s="6"/>
      <c r="AC180" s="7">
        <f t="shared" si="57"/>
        <v>-0.69340709243463761</v>
      </c>
      <c r="AD180" s="7">
        <f t="shared" si="58"/>
        <v>0.17462111189029053</v>
      </c>
      <c r="AE180" s="7">
        <f t="shared" si="59"/>
        <v>129.72460043118798</v>
      </c>
      <c r="AG180" s="7">
        <f t="shared" si="60"/>
        <v>2408452.9527595676</v>
      </c>
      <c r="AH180" s="7">
        <f t="shared" si="61"/>
        <v>770036.14912785951</v>
      </c>
      <c r="AI180" s="7">
        <f t="shared" si="62"/>
        <v>609797.77391543228</v>
      </c>
      <c r="AK180" s="7">
        <v>14</v>
      </c>
      <c r="AL180" s="7">
        <f t="shared" si="63"/>
        <v>2248214.5775471404</v>
      </c>
      <c r="AM180" s="7">
        <f t="shared" si="64"/>
        <v>1503070.7469888194</v>
      </c>
      <c r="AO180" s="7">
        <f t="shared" si="65"/>
        <v>2248214.5775471404</v>
      </c>
      <c r="AP180" s="7">
        <f t="shared" si="66"/>
        <v>397933980.22584385</v>
      </c>
      <c r="AQ180" s="15">
        <f t="shared" si="67"/>
        <v>1.0017999648200207E-4</v>
      </c>
      <c r="AR180" s="15"/>
      <c r="AS180" s="6"/>
      <c r="AX180" s="21">
        <v>14.017426899489999</v>
      </c>
    </row>
    <row r="181" spans="1:50">
      <c r="A181" s="7" t="str">
        <f>'S rescaled computation'!A181</f>
        <v>Storch et al. 2026</v>
      </c>
      <c r="B181" s="8" t="str">
        <f>'S rescaled computation'!B181</f>
        <v>Amphibians</v>
      </c>
      <c r="C181" s="7" t="str">
        <f>'S rescaled computation'!C181</f>
        <v>Africa</v>
      </c>
      <c r="D181" s="8">
        <f>'S rescaled computation'!D181</f>
        <v>15</v>
      </c>
      <c r="F181" s="8">
        <f t="shared" si="50"/>
        <v>809000</v>
      </c>
      <c r="G181" s="8">
        <f>'S rescaled computation'!G181</f>
        <v>809000</v>
      </c>
      <c r="H181" s="8">
        <f>'S rescaled computation'!H181</f>
        <v>4910000</v>
      </c>
      <c r="J181" s="8">
        <f>'S rescaled computation'!J181</f>
        <v>114.99999999999999</v>
      </c>
      <c r="K181" s="8">
        <f>'S rescaled computation'!K181</f>
        <v>177</v>
      </c>
      <c r="L181" s="10">
        <f>'S rescaled computation'!L181</f>
        <v>59.1</v>
      </c>
      <c r="N181" s="7">
        <f t="shared" si="51"/>
        <v>1</v>
      </c>
      <c r="P181" s="7">
        <f t="shared" si="52"/>
        <v>1.9458544839255496</v>
      </c>
      <c r="Q181" s="7" t="e">
        <f t="shared" si="70"/>
        <v>#DIV/0!</v>
      </c>
      <c r="S181" s="12">
        <f t="shared" si="53"/>
        <v>1250.4776157596439</v>
      </c>
      <c r="T181" s="12">
        <f t="shared" si="68"/>
        <v>507.58576822238706</v>
      </c>
      <c r="U181" s="7">
        <f t="shared" si="69"/>
        <v>742.89184753725681</v>
      </c>
      <c r="V181" s="7">
        <f t="shared" si="54"/>
        <v>1015.1715364447741</v>
      </c>
      <c r="W181" s="7">
        <f t="shared" si="71"/>
        <v>416.82587191988125</v>
      </c>
      <c r="X181" s="7">
        <f t="shared" si="49"/>
        <v>507.58576822238706</v>
      </c>
      <c r="Z181" s="7">
        <f t="shared" si="55"/>
        <v>0</v>
      </c>
      <c r="AA181" s="7">
        <f t="shared" si="56"/>
        <v>621372.42387798754</v>
      </c>
      <c r="AB181" s="6"/>
      <c r="AC181" s="7">
        <f t="shared" si="57"/>
        <v>-0.69340709243463761</v>
      </c>
      <c r="AD181" s="7">
        <f t="shared" si="58"/>
        <v>0.17462111189029053</v>
      </c>
      <c r="AE181" s="7">
        <f t="shared" si="59"/>
        <v>129.72460043118798</v>
      </c>
      <c r="AG181" s="7">
        <f t="shared" si="60"/>
        <v>2408452.9527595676</v>
      </c>
      <c r="AH181" s="7">
        <f t="shared" si="61"/>
        <v>770036.14912785951</v>
      </c>
      <c r="AI181" s="7">
        <f t="shared" si="62"/>
        <v>609797.77391543228</v>
      </c>
      <c r="AK181" s="7">
        <v>15</v>
      </c>
      <c r="AL181" s="7">
        <f t="shared" si="63"/>
        <v>2248214.5775471404</v>
      </c>
      <c r="AM181" s="7">
        <f t="shared" si="64"/>
        <v>1503070.7469888194</v>
      </c>
      <c r="AO181" s="7">
        <f t="shared" si="65"/>
        <v>2248214.5775471404</v>
      </c>
      <c r="AP181" s="7">
        <f t="shared" si="66"/>
        <v>397933980.22584385</v>
      </c>
      <c r="AQ181" s="15">
        <f t="shared" si="67"/>
        <v>1.0017999648200207E-4</v>
      </c>
      <c r="AR181" s="15"/>
      <c r="AS181" s="6"/>
      <c r="AX181" s="21">
        <v>15.017426899489999</v>
      </c>
    </row>
    <row r="182" spans="1:50">
      <c r="A182" s="7" t="str">
        <f>'S rescaled computation'!A182</f>
        <v>Storch et al. 2027</v>
      </c>
      <c r="B182" s="8" t="str">
        <f>'S rescaled computation'!B182</f>
        <v>Amphibians</v>
      </c>
      <c r="C182" s="7" t="str">
        <f>'S rescaled computation'!C182</f>
        <v>Africa</v>
      </c>
      <c r="D182" s="8">
        <f>'S rescaled computation'!D182</f>
        <v>16</v>
      </c>
      <c r="F182" s="8">
        <f t="shared" si="50"/>
        <v>809000</v>
      </c>
      <c r="G182" s="8">
        <f>'S rescaled computation'!G182</f>
        <v>809000</v>
      </c>
      <c r="H182" s="8">
        <f>'S rescaled computation'!H182</f>
        <v>4910000</v>
      </c>
      <c r="J182" s="8">
        <f>'S rescaled computation'!J182</f>
        <v>127</v>
      </c>
      <c r="K182" s="8">
        <f>'S rescaled computation'!K182</f>
        <v>177</v>
      </c>
      <c r="L182" s="10">
        <f>'S rescaled computation'!L182</f>
        <v>59.1</v>
      </c>
      <c r="N182" s="7">
        <f t="shared" si="51"/>
        <v>1</v>
      </c>
      <c r="P182" s="7">
        <f t="shared" si="52"/>
        <v>2.1489001692047376</v>
      </c>
      <c r="Q182" s="7" t="e">
        <f t="shared" si="70"/>
        <v>#DIV/0!</v>
      </c>
      <c r="S182" s="12">
        <f t="shared" si="53"/>
        <v>1250.4776157596439</v>
      </c>
      <c r="T182" s="12">
        <f t="shared" si="68"/>
        <v>507.58576822238706</v>
      </c>
      <c r="U182" s="7">
        <f t="shared" si="69"/>
        <v>742.89184753725681</v>
      </c>
      <c r="V182" s="7">
        <f t="shared" si="54"/>
        <v>1015.1715364447741</v>
      </c>
      <c r="W182" s="7">
        <f t="shared" si="71"/>
        <v>416.82587191988125</v>
      </c>
      <c r="X182" s="7">
        <f t="shared" si="49"/>
        <v>507.58576822238706</v>
      </c>
      <c r="Z182" s="7">
        <f t="shared" si="55"/>
        <v>0</v>
      </c>
      <c r="AA182" s="7">
        <f t="shared" si="56"/>
        <v>621372.42387798754</v>
      </c>
      <c r="AB182" s="6"/>
      <c r="AC182" s="7">
        <f t="shared" si="57"/>
        <v>-0.69340709243463761</v>
      </c>
      <c r="AD182" s="7">
        <f t="shared" si="58"/>
        <v>0.17462111189029053</v>
      </c>
      <c r="AE182" s="7">
        <f t="shared" si="59"/>
        <v>129.72460043118798</v>
      </c>
      <c r="AG182" s="7">
        <f t="shared" si="60"/>
        <v>2408452.9527595676</v>
      </c>
      <c r="AH182" s="7">
        <f t="shared" si="61"/>
        <v>770036.14912785951</v>
      </c>
      <c r="AI182" s="7">
        <f t="shared" si="62"/>
        <v>609797.77391543228</v>
      </c>
      <c r="AK182" s="7">
        <v>16</v>
      </c>
      <c r="AL182" s="7">
        <f t="shared" si="63"/>
        <v>2248214.5775471404</v>
      </c>
      <c r="AM182" s="7">
        <f t="shared" si="64"/>
        <v>1503070.7469888194</v>
      </c>
      <c r="AO182" s="7">
        <f t="shared" si="65"/>
        <v>2248214.5775471404</v>
      </c>
      <c r="AP182" s="7">
        <f t="shared" si="66"/>
        <v>397933980.22584385</v>
      </c>
      <c r="AQ182" s="15">
        <f t="shared" si="67"/>
        <v>1.0017999648200207E-4</v>
      </c>
      <c r="AR182" s="15"/>
      <c r="AS182" s="6"/>
      <c r="AX182" s="21">
        <v>16.017426899490001</v>
      </c>
    </row>
    <row r="183" spans="1:50">
      <c r="A183" s="7" t="str">
        <f>'S rescaled computation'!A183</f>
        <v>Storch et al. 2028</v>
      </c>
      <c r="B183" s="8" t="str">
        <f>'S rescaled computation'!B183</f>
        <v>Amphibians</v>
      </c>
      <c r="C183" s="7" t="str">
        <f>'S rescaled computation'!C183</f>
        <v>Africa</v>
      </c>
      <c r="D183" s="8">
        <f>'S rescaled computation'!D183</f>
        <v>17</v>
      </c>
      <c r="F183" s="8">
        <f t="shared" si="50"/>
        <v>809000</v>
      </c>
      <c r="G183" s="8">
        <f>'S rescaled computation'!G183</f>
        <v>809000</v>
      </c>
      <c r="H183" s="8">
        <f>'S rescaled computation'!H183</f>
        <v>4910000</v>
      </c>
      <c r="J183" s="8">
        <f>'S rescaled computation'!J183</f>
        <v>137</v>
      </c>
      <c r="K183" s="8">
        <f>'S rescaled computation'!K183</f>
        <v>177</v>
      </c>
      <c r="L183" s="10">
        <f>'S rescaled computation'!L183</f>
        <v>59.1</v>
      </c>
      <c r="N183" s="7">
        <f t="shared" si="51"/>
        <v>1</v>
      </c>
      <c r="P183" s="7">
        <f t="shared" si="52"/>
        <v>2.318104906937394</v>
      </c>
      <c r="Q183" s="7" t="e">
        <f t="shared" si="70"/>
        <v>#DIV/0!</v>
      </c>
      <c r="S183" s="12">
        <f t="shared" si="53"/>
        <v>1250.4776157596439</v>
      </c>
      <c r="T183" s="12">
        <f t="shared" si="68"/>
        <v>507.58576822238706</v>
      </c>
      <c r="U183" s="7">
        <f t="shared" si="69"/>
        <v>742.89184753725681</v>
      </c>
      <c r="V183" s="7">
        <f t="shared" si="54"/>
        <v>1015.1715364447741</v>
      </c>
      <c r="W183" s="7">
        <f t="shared" si="71"/>
        <v>416.82587191988125</v>
      </c>
      <c r="X183" s="7">
        <f t="shared" si="49"/>
        <v>507.58576822238706</v>
      </c>
      <c r="Z183" s="7">
        <f t="shared" si="55"/>
        <v>0</v>
      </c>
      <c r="AA183" s="7">
        <f t="shared" si="56"/>
        <v>621372.42387798754</v>
      </c>
      <c r="AB183" s="6"/>
      <c r="AC183" s="7">
        <f t="shared" si="57"/>
        <v>-0.69340709243463761</v>
      </c>
      <c r="AD183" s="7">
        <f t="shared" si="58"/>
        <v>0.17462111189029053</v>
      </c>
      <c r="AE183" s="7">
        <f t="shared" si="59"/>
        <v>129.72460043118798</v>
      </c>
      <c r="AG183" s="7">
        <f t="shared" si="60"/>
        <v>2408452.9527595676</v>
      </c>
      <c r="AH183" s="7">
        <f t="shared" si="61"/>
        <v>770036.14912785951</v>
      </c>
      <c r="AI183" s="7">
        <f t="shared" si="62"/>
        <v>609797.77391543228</v>
      </c>
      <c r="AK183" s="7">
        <v>17</v>
      </c>
      <c r="AL183" s="7">
        <f t="shared" si="63"/>
        <v>2248214.5775471404</v>
      </c>
      <c r="AM183" s="7">
        <f t="shared" si="64"/>
        <v>1503070.7469888194</v>
      </c>
      <c r="AO183" s="7">
        <f t="shared" si="65"/>
        <v>2248214.5775471404</v>
      </c>
      <c r="AP183" s="7">
        <f t="shared" si="66"/>
        <v>397933980.22584385</v>
      </c>
      <c r="AQ183" s="15">
        <f t="shared" si="67"/>
        <v>1.0017999648200207E-4</v>
      </c>
      <c r="AR183" s="15"/>
      <c r="AS183" s="6"/>
      <c r="AX183" s="21">
        <v>17.017426899490001</v>
      </c>
    </row>
    <row r="184" spans="1:50">
      <c r="A184" s="7" t="str">
        <f>'S rescaled computation'!A184</f>
        <v>Storch et al. 2029</v>
      </c>
      <c r="B184" s="8" t="str">
        <f>'S rescaled computation'!B184</f>
        <v>Amphibians</v>
      </c>
      <c r="C184" s="7" t="str">
        <f>'S rescaled computation'!C184</f>
        <v>Africa</v>
      </c>
      <c r="D184" s="8">
        <f>'S rescaled computation'!D184</f>
        <v>18</v>
      </c>
      <c r="F184" s="8">
        <f t="shared" si="50"/>
        <v>809000</v>
      </c>
      <c r="G184" s="8">
        <f>'S rescaled computation'!G184</f>
        <v>809000</v>
      </c>
      <c r="H184" s="8">
        <f>'S rescaled computation'!H184</f>
        <v>4910000</v>
      </c>
      <c r="J184" s="8">
        <f>'S rescaled computation'!J184</f>
        <v>151</v>
      </c>
      <c r="K184" s="8">
        <f>'S rescaled computation'!K184</f>
        <v>177</v>
      </c>
      <c r="L184" s="10">
        <f>'S rescaled computation'!L184</f>
        <v>59.1</v>
      </c>
      <c r="N184" s="7">
        <f t="shared" si="51"/>
        <v>1</v>
      </c>
      <c r="P184" s="7">
        <f t="shared" si="52"/>
        <v>2.5549915397631131</v>
      </c>
      <c r="Q184" s="7" t="e">
        <f t="shared" si="70"/>
        <v>#DIV/0!</v>
      </c>
      <c r="S184" s="12">
        <f t="shared" si="53"/>
        <v>1250.4776157596439</v>
      </c>
      <c r="T184" s="12">
        <f t="shared" si="68"/>
        <v>507.58576822238706</v>
      </c>
      <c r="U184" s="7">
        <f t="shared" si="69"/>
        <v>742.89184753725681</v>
      </c>
      <c r="V184" s="7">
        <f t="shared" si="54"/>
        <v>1015.1715364447741</v>
      </c>
      <c r="W184" s="7">
        <f t="shared" si="71"/>
        <v>416.82587191988125</v>
      </c>
      <c r="X184" s="7">
        <f t="shared" si="49"/>
        <v>507.58576822238706</v>
      </c>
      <c r="Z184" s="7">
        <f t="shared" si="55"/>
        <v>0</v>
      </c>
      <c r="AA184" s="7">
        <f t="shared" si="56"/>
        <v>621372.42387798754</v>
      </c>
      <c r="AB184" s="6"/>
      <c r="AC184" s="7">
        <f t="shared" si="57"/>
        <v>-0.69340709243463761</v>
      </c>
      <c r="AD184" s="7">
        <f t="shared" si="58"/>
        <v>0.17462111189029053</v>
      </c>
      <c r="AE184" s="7">
        <f t="shared" si="59"/>
        <v>129.72460043118798</v>
      </c>
      <c r="AG184" s="7">
        <f t="shared" si="60"/>
        <v>2408452.9527595676</v>
      </c>
      <c r="AH184" s="7">
        <f t="shared" si="61"/>
        <v>770036.14912785951</v>
      </c>
      <c r="AI184" s="7">
        <f t="shared" si="62"/>
        <v>609797.77391543228</v>
      </c>
      <c r="AK184" s="7">
        <v>18</v>
      </c>
      <c r="AL184" s="7">
        <f t="shared" si="63"/>
        <v>2248214.5775471404</v>
      </c>
      <c r="AM184" s="7">
        <f t="shared" si="64"/>
        <v>1503070.7469888194</v>
      </c>
      <c r="AO184" s="7">
        <f t="shared" si="65"/>
        <v>2248214.5775471404</v>
      </c>
      <c r="AP184" s="7">
        <f t="shared" si="66"/>
        <v>397933980.22584385</v>
      </c>
      <c r="AQ184" s="15">
        <f t="shared" si="67"/>
        <v>1.0017999648200207E-4</v>
      </c>
      <c r="AR184" s="15"/>
      <c r="AS184" s="6"/>
      <c r="AX184" s="21">
        <v>18.017426899490001</v>
      </c>
    </row>
    <row r="185" spans="1:50">
      <c r="A185" s="7" t="str">
        <f>'S rescaled computation'!A185</f>
        <v>Storch et al. 2030</v>
      </c>
      <c r="B185" s="8" t="str">
        <f>'S rescaled computation'!B185</f>
        <v>Amphibians</v>
      </c>
      <c r="C185" s="7" t="str">
        <f>'S rescaled computation'!C185</f>
        <v>Africa</v>
      </c>
      <c r="D185" s="8">
        <f>'S rescaled computation'!D185</f>
        <v>19</v>
      </c>
      <c r="F185" s="8">
        <f t="shared" si="50"/>
        <v>809000</v>
      </c>
      <c r="G185" s="8">
        <f>'S rescaled computation'!G185</f>
        <v>809000</v>
      </c>
      <c r="H185" s="8">
        <f>'S rescaled computation'!H185</f>
        <v>4910000</v>
      </c>
      <c r="J185" s="8">
        <f>'S rescaled computation'!J185</f>
        <v>165</v>
      </c>
      <c r="K185" s="8">
        <f>'S rescaled computation'!K185</f>
        <v>177</v>
      </c>
      <c r="L185" s="10">
        <f>'S rescaled computation'!L185</f>
        <v>59.1</v>
      </c>
      <c r="N185" s="7">
        <f t="shared" si="51"/>
        <v>1</v>
      </c>
      <c r="P185" s="7">
        <f t="shared" si="52"/>
        <v>2.7918781725888326</v>
      </c>
      <c r="Q185" s="7" t="e">
        <f t="shared" si="70"/>
        <v>#DIV/0!</v>
      </c>
      <c r="S185" s="12">
        <f t="shared" si="53"/>
        <v>1250.4776157596439</v>
      </c>
      <c r="T185" s="12">
        <f t="shared" si="68"/>
        <v>507.58576822238706</v>
      </c>
      <c r="U185" s="7">
        <f t="shared" si="69"/>
        <v>742.89184753725681</v>
      </c>
      <c r="V185" s="7">
        <f t="shared" si="54"/>
        <v>1015.1715364447741</v>
      </c>
      <c r="W185" s="7">
        <f t="shared" si="71"/>
        <v>416.82587191988125</v>
      </c>
      <c r="X185" s="7">
        <f t="shared" si="49"/>
        <v>507.58576822238706</v>
      </c>
      <c r="Z185" s="7">
        <f t="shared" si="55"/>
        <v>0</v>
      </c>
      <c r="AA185" s="7">
        <f t="shared" si="56"/>
        <v>621372.42387798754</v>
      </c>
      <c r="AB185" s="6"/>
      <c r="AC185" s="7">
        <f t="shared" si="57"/>
        <v>-0.69340709243463761</v>
      </c>
      <c r="AD185" s="7">
        <f t="shared" si="58"/>
        <v>0.17462111189029053</v>
      </c>
      <c r="AE185" s="7">
        <f t="shared" si="59"/>
        <v>129.72460043118798</v>
      </c>
      <c r="AG185" s="7">
        <f t="shared" si="60"/>
        <v>2408452.9527595676</v>
      </c>
      <c r="AH185" s="7">
        <f t="shared" si="61"/>
        <v>770036.14912785951</v>
      </c>
      <c r="AI185" s="7">
        <f t="shared" si="62"/>
        <v>609797.77391543228</v>
      </c>
      <c r="AK185" s="7">
        <v>19</v>
      </c>
      <c r="AL185" s="7">
        <f t="shared" si="63"/>
        <v>2248214.5775471404</v>
      </c>
      <c r="AM185" s="7">
        <f t="shared" si="64"/>
        <v>1503070.7469888194</v>
      </c>
      <c r="AO185" s="7">
        <f t="shared" si="65"/>
        <v>2248214.5775471404</v>
      </c>
      <c r="AP185" s="7">
        <f t="shared" si="66"/>
        <v>397933980.22584385</v>
      </c>
      <c r="AQ185" s="15">
        <f t="shared" si="67"/>
        <v>1.0017999648200207E-4</v>
      </c>
      <c r="AR185" s="15"/>
      <c r="AS185" s="6"/>
      <c r="AX185" s="21">
        <v>19.017426899490001</v>
      </c>
    </row>
    <row r="186" spans="1:50">
      <c r="A186" s="7" t="str">
        <f>'S rescaled computation'!A186</f>
        <v>Storch et al. 2031</v>
      </c>
      <c r="B186" s="8" t="str">
        <f>'S rescaled computation'!B186</f>
        <v>Amphibians</v>
      </c>
      <c r="C186" s="7" t="str">
        <f>'S rescaled computation'!C186</f>
        <v>Africa</v>
      </c>
      <c r="D186" s="8">
        <f>'S rescaled computation'!D186</f>
        <v>20</v>
      </c>
      <c r="F186" s="8">
        <f t="shared" si="50"/>
        <v>809000</v>
      </c>
      <c r="G186" s="8">
        <f>'S rescaled computation'!G186</f>
        <v>809000</v>
      </c>
      <c r="H186" s="8">
        <f>'S rescaled computation'!H186</f>
        <v>4910000</v>
      </c>
      <c r="J186" s="8">
        <f>'S rescaled computation'!J186</f>
        <v>177</v>
      </c>
      <c r="K186" s="8">
        <f>'S rescaled computation'!K186</f>
        <v>177</v>
      </c>
      <c r="L186" s="10">
        <f>'S rescaled computation'!L186</f>
        <v>59.1</v>
      </c>
      <c r="N186" s="7">
        <f t="shared" si="51"/>
        <v>1</v>
      </c>
      <c r="P186" s="7">
        <f t="shared" si="52"/>
        <v>2.9949238578680202</v>
      </c>
      <c r="Q186" s="7" t="e">
        <f t="shared" si="70"/>
        <v>#DIV/0!</v>
      </c>
      <c r="S186" s="12">
        <f t="shared" si="53"/>
        <v>1250.4776157596439</v>
      </c>
      <c r="T186" s="12">
        <f t="shared" si="68"/>
        <v>507.58576822238706</v>
      </c>
      <c r="U186" s="7">
        <f t="shared" si="69"/>
        <v>742.89184753725681</v>
      </c>
      <c r="V186" s="7">
        <f t="shared" si="54"/>
        <v>1015.1715364447741</v>
      </c>
      <c r="W186" s="7">
        <f t="shared" si="71"/>
        <v>416.82587191988125</v>
      </c>
      <c r="X186" s="7">
        <f t="shared" si="49"/>
        <v>507.58576822238706</v>
      </c>
      <c r="Z186" s="7">
        <f t="shared" si="55"/>
        <v>0</v>
      </c>
      <c r="AA186" s="7">
        <f t="shared" si="56"/>
        <v>621372.42387798754</v>
      </c>
      <c r="AB186" s="6"/>
      <c r="AC186" s="7">
        <f t="shared" si="57"/>
        <v>-0.69340709243463761</v>
      </c>
      <c r="AD186" s="7">
        <f t="shared" si="58"/>
        <v>0.17462111189029053</v>
      </c>
      <c r="AE186" s="7">
        <f t="shared" si="59"/>
        <v>129.72460043118798</v>
      </c>
      <c r="AG186" s="7">
        <f t="shared" si="60"/>
        <v>2408452.9527595676</v>
      </c>
      <c r="AH186" s="7">
        <f t="shared" si="61"/>
        <v>770036.14912785951</v>
      </c>
      <c r="AI186" s="7">
        <f t="shared" si="62"/>
        <v>609797.77391543228</v>
      </c>
      <c r="AK186" s="7">
        <v>20</v>
      </c>
      <c r="AL186" s="7">
        <f t="shared" si="63"/>
        <v>2248214.5775471404</v>
      </c>
      <c r="AM186" s="7">
        <f t="shared" si="64"/>
        <v>1503070.7469888194</v>
      </c>
      <c r="AO186" s="7">
        <f t="shared" si="65"/>
        <v>2248214.5775471404</v>
      </c>
      <c r="AP186" s="7">
        <f t="shared" si="66"/>
        <v>397933980.22584385</v>
      </c>
      <c r="AQ186" s="15">
        <f t="shared" si="67"/>
        <v>1.0017999648200207E-4</v>
      </c>
      <c r="AR186" s="15"/>
      <c r="AS186" s="6"/>
      <c r="AX186" s="21">
        <v>20.017426899490001</v>
      </c>
    </row>
    <row r="187" spans="1:50" s="3" customFormat="1">
      <c r="A187" s="3" t="str">
        <f>'S rescaled computation'!A187</f>
        <v>Storch et al. 2032</v>
      </c>
      <c r="B187" s="2" t="str">
        <f>'S rescaled computation'!B187</f>
        <v>Amphibians</v>
      </c>
      <c r="C187" s="3" t="str">
        <f>'S rescaled computation'!C187</f>
        <v>Eurasia</v>
      </c>
      <c r="D187" s="2">
        <f>'S rescaled computation'!D187</f>
        <v>1</v>
      </c>
      <c r="E187" s="5"/>
      <c r="F187" s="2">
        <f t="shared" si="50"/>
        <v>466000</v>
      </c>
      <c r="G187" s="2">
        <f>'S rescaled computation'!G187</f>
        <v>466000</v>
      </c>
      <c r="H187" s="2">
        <f>'S rescaled computation'!H187</f>
        <v>4790000</v>
      </c>
      <c r="I187" s="5"/>
      <c r="J187" s="2">
        <f>'S rescaled computation'!J187</f>
        <v>6.62</v>
      </c>
      <c r="K187" s="2">
        <f>'S rescaled computation'!K187</f>
        <v>83.2</v>
      </c>
      <c r="L187" s="11">
        <f>'S rescaled computation'!L187</f>
        <v>19.899999999999999</v>
      </c>
      <c r="M187" s="5"/>
      <c r="N187" s="3">
        <f t="shared" si="51"/>
        <v>1</v>
      </c>
      <c r="O187" s="5"/>
      <c r="P187" s="3">
        <f t="shared" si="52"/>
        <v>0.33266331658291459</v>
      </c>
      <c r="Q187" s="3" t="e">
        <f t="shared" si="70"/>
        <v>#DIV/0!</v>
      </c>
      <c r="R187" s="5"/>
      <c r="S187" s="22">
        <f t="shared" si="53"/>
        <v>1235.1023062914137</v>
      </c>
      <c r="T187" s="22">
        <f t="shared" si="68"/>
        <v>385.23712608223769</v>
      </c>
      <c r="U187" s="3">
        <f t="shared" si="69"/>
        <v>849.86518020917606</v>
      </c>
      <c r="V187" s="3">
        <f t="shared" si="54"/>
        <v>770.47425216447539</v>
      </c>
      <c r="W187" s="3">
        <f t="shared" si="71"/>
        <v>411.70076876380455</v>
      </c>
      <c r="X187" s="3">
        <f t="shared" si="49"/>
        <v>385.23712608223769</v>
      </c>
      <c r="Y187" s="5"/>
      <c r="Z187" s="3">
        <f t="shared" si="55"/>
        <v>175.08109599441173</v>
      </c>
      <c r="AA187" s="3">
        <f t="shared" si="56"/>
        <v>699955.3771714085</v>
      </c>
      <c r="AB187" s="26"/>
      <c r="AC187" s="3">
        <f t="shared" si="57"/>
        <v>-0.43296142437393437</v>
      </c>
      <c r="AD187" s="3">
        <f t="shared" si="58"/>
        <v>0.57634542427832891</v>
      </c>
      <c r="AE187" s="3">
        <f t="shared" si="59"/>
        <v>489.81590786703606</v>
      </c>
      <c r="AF187" s="5"/>
      <c r="AG187" s="3">
        <f t="shared" si="60"/>
        <v>1198285.9568614152</v>
      </c>
      <c r="AH187" s="3">
        <f t="shared" si="61"/>
        <v>690885.81854394812</v>
      </c>
      <c r="AI187" s="3">
        <f t="shared" si="62"/>
        <v>571864.78742602351</v>
      </c>
      <c r="AJ187" s="5"/>
      <c r="AK187" s="3">
        <v>21</v>
      </c>
      <c r="AL187" s="3">
        <f t="shared" si="63"/>
        <v>1079264.9257434905</v>
      </c>
      <c r="AM187" s="3">
        <f t="shared" si="64"/>
        <v>-403930.38903040276</v>
      </c>
      <c r="AN187" s="5"/>
      <c r="AO187" s="3">
        <f t="shared" si="65"/>
        <v>1079264.9257434905</v>
      </c>
      <c r="AP187" s="3">
        <f t="shared" si="66"/>
        <v>89794841.821858406</v>
      </c>
      <c r="AQ187" s="14">
        <f t="shared" si="67"/>
        <v>4.0228140628212568E-5</v>
      </c>
      <c r="AR187" s="14"/>
      <c r="AS187" s="26"/>
      <c r="AX187" s="23">
        <v>21.017426899490001</v>
      </c>
    </row>
    <row r="188" spans="1:50" s="3" customFormat="1">
      <c r="A188" s="3" t="str">
        <f>'S rescaled computation'!A188</f>
        <v>Storch et al. 2033</v>
      </c>
      <c r="B188" s="2" t="str">
        <f>'S rescaled computation'!B188</f>
        <v>Amphibians</v>
      </c>
      <c r="C188" s="3" t="str">
        <f>'S rescaled computation'!C188</f>
        <v>Eurasia</v>
      </c>
      <c r="D188" s="2">
        <f>'S rescaled computation'!D188</f>
        <v>2</v>
      </c>
      <c r="E188" s="5"/>
      <c r="F188" s="2">
        <f t="shared" si="50"/>
        <v>466000</v>
      </c>
      <c r="G188" s="2">
        <f>'S rescaled computation'!G188</f>
        <v>466000</v>
      </c>
      <c r="H188" s="2">
        <f>'S rescaled computation'!H188</f>
        <v>4790000</v>
      </c>
      <c r="I188" s="5"/>
      <c r="J188" s="2">
        <f>'S rescaled computation'!J188</f>
        <v>8.9</v>
      </c>
      <c r="K188" s="2">
        <f>'S rescaled computation'!K188</f>
        <v>83.2</v>
      </c>
      <c r="L188" s="11">
        <f>'S rescaled computation'!L188</f>
        <v>19.899999999999999</v>
      </c>
      <c r="M188" s="5"/>
      <c r="N188" s="3">
        <f t="shared" si="51"/>
        <v>1</v>
      </c>
      <c r="O188" s="5"/>
      <c r="P188" s="3">
        <f t="shared" si="52"/>
        <v>0.44723618090452266</v>
      </c>
      <c r="Q188" s="3" t="e">
        <f t="shared" si="70"/>
        <v>#DIV/0!</v>
      </c>
      <c r="R188" s="5"/>
      <c r="S188" s="22">
        <f t="shared" si="53"/>
        <v>1235.1023062914137</v>
      </c>
      <c r="T188" s="22">
        <f t="shared" si="68"/>
        <v>385.23712608223769</v>
      </c>
      <c r="U188" s="3">
        <f t="shared" si="69"/>
        <v>849.86518020917606</v>
      </c>
      <c r="V188" s="3">
        <f t="shared" si="54"/>
        <v>770.47425216447539</v>
      </c>
      <c r="W188" s="3">
        <f t="shared" si="71"/>
        <v>411.70076876380455</v>
      </c>
      <c r="X188" s="3">
        <f t="shared" si="49"/>
        <v>385.23712608223769</v>
      </c>
      <c r="Y188" s="5"/>
      <c r="Z188" s="3">
        <f t="shared" si="55"/>
        <v>175.08109599441173</v>
      </c>
      <c r="AA188" s="3">
        <f t="shared" si="56"/>
        <v>699955.3771714085</v>
      </c>
      <c r="AB188" s="26"/>
      <c r="AC188" s="3">
        <f t="shared" si="57"/>
        <v>-0.43296142437393437</v>
      </c>
      <c r="AD188" s="3">
        <f t="shared" si="58"/>
        <v>0.57634542427832891</v>
      </c>
      <c r="AE188" s="3">
        <f t="shared" si="59"/>
        <v>489.81590786703606</v>
      </c>
      <c r="AF188" s="5"/>
      <c r="AG188" s="3">
        <f t="shared" si="60"/>
        <v>1198285.9568614152</v>
      </c>
      <c r="AH188" s="3">
        <f t="shared" si="61"/>
        <v>690885.81854394812</v>
      </c>
      <c r="AI188" s="3">
        <f t="shared" si="62"/>
        <v>571864.78742602351</v>
      </c>
      <c r="AJ188" s="5"/>
      <c r="AK188" s="3">
        <v>22</v>
      </c>
      <c r="AL188" s="3">
        <f t="shared" si="63"/>
        <v>1079264.9257434905</v>
      </c>
      <c r="AM188" s="3">
        <f t="shared" si="64"/>
        <v>-403930.38903040276</v>
      </c>
      <c r="AN188" s="5"/>
      <c r="AO188" s="3">
        <f t="shared" si="65"/>
        <v>1079264.9257434905</v>
      </c>
      <c r="AP188" s="3">
        <f t="shared" si="66"/>
        <v>89794841.821858406</v>
      </c>
      <c r="AQ188" s="14">
        <f t="shared" si="67"/>
        <v>4.0228140628212568E-5</v>
      </c>
      <c r="AR188" s="14"/>
      <c r="AS188" s="26"/>
      <c r="AX188" s="23">
        <v>22.017426899490001</v>
      </c>
    </row>
    <row r="189" spans="1:50" s="3" customFormat="1">
      <c r="A189" s="3" t="str">
        <f>'S rescaled computation'!A189</f>
        <v>Storch et al. 2034</v>
      </c>
      <c r="B189" s="2" t="str">
        <f>'S rescaled computation'!B189</f>
        <v>Amphibians</v>
      </c>
      <c r="C189" s="3" t="str">
        <f>'S rescaled computation'!C189</f>
        <v>Eurasia</v>
      </c>
      <c r="D189" s="2">
        <f>'S rescaled computation'!D189</f>
        <v>3</v>
      </c>
      <c r="E189" s="5"/>
      <c r="F189" s="2">
        <f t="shared" si="50"/>
        <v>466000</v>
      </c>
      <c r="G189" s="2">
        <f>'S rescaled computation'!G189</f>
        <v>466000</v>
      </c>
      <c r="H189" s="2">
        <f>'S rescaled computation'!H189</f>
        <v>4790000</v>
      </c>
      <c r="I189" s="5"/>
      <c r="J189" s="2">
        <f>'S rescaled computation'!J189</f>
        <v>11.200000000000001</v>
      </c>
      <c r="K189" s="2">
        <f>'S rescaled computation'!K189</f>
        <v>83.2</v>
      </c>
      <c r="L189" s="11">
        <f>'S rescaled computation'!L189</f>
        <v>19.899999999999999</v>
      </c>
      <c r="M189" s="5"/>
      <c r="N189" s="3">
        <f t="shared" si="51"/>
        <v>1</v>
      </c>
      <c r="O189" s="5"/>
      <c r="P189" s="3">
        <f t="shared" si="52"/>
        <v>0.5628140703517589</v>
      </c>
      <c r="Q189" s="3" t="e">
        <f t="shared" si="70"/>
        <v>#DIV/0!</v>
      </c>
      <c r="R189" s="5"/>
      <c r="S189" s="22">
        <f t="shared" si="53"/>
        <v>1235.1023062914137</v>
      </c>
      <c r="T189" s="22">
        <f t="shared" si="68"/>
        <v>385.23712608223769</v>
      </c>
      <c r="U189" s="3">
        <f t="shared" si="69"/>
        <v>849.86518020917606</v>
      </c>
      <c r="V189" s="3">
        <f t="shared" si="54"/>
        <v>770.47425216447539</v>
      </c>
      <c r="W189" s="3">
        <f t="shared" si="71"/>
        <v>411.70076876380455</v>
      </c>
      <c r="X189" s="3">
        <f t="shared" si="49"/>
        <v>385.23712608223769</v>
      </c>
      <c r="Y189" s="5"/>
      <c r="Z189" s="3">
        <f t="shared" si="55"/>
        <v>175.08109599441173</v>
      </c>
      <c r="AA189" s="3">
        <f t="shared" si="56"/>
        <v>699955.3771714085</v>
      </c>
      <c r="AB189" s="26"/>
      <c r="AC189" s="3">
        <f t="shared" si="57"/>
        <v>-0.43296142437393437</v>
      </c>
      <c r="AD189" s="3">
        <f t="shared" si="58"/>
        <v>0.57634542427832891</v>
      </c>
      <c r="AE189" s="3">
        <f t="shared" si="59"/>
        <v>489.81590786703606</v>
      </c>
      <c r="AF189" s="5"/>
      <c r="AG189" s="3">
        <f t="shared" si="60"/>
        <v>1198285.9568614152</v>
      </c>
      <c r="AH189" s="3">
        <f t="shared" si="61"/>
        <v>690885.81854394812</v>
      </c>
      <c r="AI189" s="3">
        <f t="shared" si="62"/>
        <v>571864.78742602351</v>
      </c>
      <c r="AJ189" s="5"/>
      <c r="AK189" s="3">
        <v>23</v>
      </c>
      <c r="AL189" s="3">
        <f t="shared" si="63"/>
        <v>1079264.9257434905</v>
      </c>
      <c r="AM189" s="3">
        <f t="shared" si="64"/>
        <v>-403930.38903040276</v>
      </c>
      <c r="AN189" s="5"/>
      <c r="AO189" s="3">
        <f t="shared" si="65"/>
        <v>1079264.9257434905</v>
      </c>
      <c r="AP189" s="3">
        <f t="shared" si="66"/>
        <v>89794841.821858406</v>
      </c>
      <c r="AQ189" s="14">
        <f t="shared" si="67"/>
        <v>4.0228140628212568E-5</v>
      </c>
      <c r="AR189" s="14"/>
      <c r="AS189" s="26"/>
      <c r="AX189" s="23">
        <v>23.017426899490001</v>
      </c>
    </row>
    <row r="190" spans="1:50" s="3" customFormat="1">
      <c r="A190" s="3" t="str">
        <f>'S rescaled computation'!A190</f>
        <v>Storch et al. 2035</v>
      </c>
      <c r="B190" s="2" t="str">
        <f>'S rescaled computation'!B190</f>
        <v>Amphibians</v>
      </c>
      <c r="C190" s="3" t="str">
        <f>'S rescaled computation'!C190</f>
        <v>Eurasia</v>
      </c>
      <c r="D190" s="2">
        <f>'S rescaled computation'!D190</f>
        <v>4</v>
      </c>
      <c r="E190" s="5"/>
      <c r="F190" s="2">
        <f t="shared" si="50"/>
        <v>466000</v>
      </c>
      <c r="G190" s="2">
        <f>'S rescaled computation'!G190</f>
        <v>466000</v>
      </c>
      <c r="H190" s="2">
        <f>'S rescaled computation'!H190</f>
        <v>4790000</v>
      </c>
      <c r="I190" s="5"/>
      <c r="J190" s="2">
        <f>'S rescaled computation'!J190</f>
        <v>14.2</v>
      </c>
      <c r="K190" s="2">
        <f>'S rescaled computation'!K190</f>
        <v>83.2</v>
      </c>
      <c r="L190" s="11">
        <f>'S rescaled computation'!L190</f>
        <v>19.899999999999999</v>
      </c>
      <c r="M190" s="5"/>
      <c r="N190" s="3">
        <f t="shared" si="51"/>
        <v>1</v>
      </c>
      <c r="O190" s="5"/>
      <c r="P190" s="3">
        <f t="shared" si="52"/>
        <v>0.71356783919597988</v>
      </c>
      <c r="Q190" s="3" t="e">
        <f t="shared" si="70"/>
        <v>#DIV/0!</v>
      </c>
      <c r="R190" s="5"/>
      <c r="S190" s="22">
        <f t="shared" si="53"/>
        <v>1235.1023062914137</v>
      </c>
      <c r="T190" s="22">
        <f t="shared" si="68"/>
        <v>385.23712608223769</v>
      </c>
      <c r="U190" s="3">
        <f t="shared" si="69"/>
        <v>849.86518020917606</v>
      </c>
      <c r="V190" s="3">
        <f t="shared" si="54"/>
        <v>770.47425216447539</v>
      </c>
      <c r="W190" s="3">
        <f t="shared" si="71"/>
        <v>411.70076876380455</v>
      </c>
      <c r="X190" s="3">
        <f t="shared" si="49"/>
        <v>385.23712608223769</v>
      </c>
      <c r="Y190" s="5"/>
      <c r="Z190" s="3">
        <f t="shared" si="55"/>
        <v>175.08109599441173</v>
      </c>
      <c r="AA190" s="3">
        <f t="shared" si="56"/>
        <v>699955.3771714085</v>
      </c>
      <c r="AB190" s="26"/>
      <c r="AC190" s="3">
        <f t="shared" si="57"/>
        <v>-0.43296142437393437</v>
      </c>
      <c r="AD190" s="3">
        <f t="shared" si="58"/>
        <v>0.57634542427832891</v>
      </c>
      <c r="AE190" s="3">
        <f t="shared" si="59"/>
        <v>489.81590786703606</v>
      </c>
      <c r="AF190" s="5"/>
      <c r="AG190" s="3">
        <f t="shared" si="60"/>
        <v>1198285.9568614152</v>
      </c>
      <c r="AH190" s="3">
        <f t="shared" si="61"/>
        <v>690885.81854394812</v>
      </c>
      <c r="AI190" s="3">
        <f t="shared" si="62"/>
        <v>571864.78742602351</v>
      </c>
      <c r="AJ190" s="5"/>
      <c r="AK190" s="3">
        <v>24</v>
      </c>
      <c r="AL190" s="3">
        <f t="shared" si="63"/>
        <v>1079264.9257434905</v>
      </c>
      <c r="AM190" s="3">
        <f t="shared" si="64"/>
        <v>-403930.38903040276</v>
      </c>
      <c r="AN190" s="5"/>
      <c r="AO190" s="3">
        <f t="shared" si="65"/>
        <v>1079264.9257434905</v>
      </c>
      <c r="AP190" s="3">
        <f t="shared" si="66"/>
        <v>89794841.821858406</v>
      </c>
      <c r="AQ190" s="14">
        <f t="shared" si="67"/>
        <v>4.0228140628212568E-5</v>
      </c>
      <c r="AR190" s="14"/>
      <c r="AS190" s="26"/>
      <c r="AX190" s="23">
        <v>24.017426899490001</v>
      </c>
    </row>
    <row r="191" spans="1:50" s="3" customFormat="1">
      <c r="A191" s="3" t="str">
        <f>'S rescaled computation'!A191</f>
        <v>Storch et al. 2036</v>
      </c>
      <c r="B191" s="2" t="str">
        <f>'S rescaled computation'!B191</f>
        <v>Amphibians</v>
      </c>
      <c r="C191" s="3" t="str">
        <f>'S rescaled computation'!C191</f>
        <v>Eurasia</v>
      </c>
      <c r="D191" s="2">
        <f>'S rescaled computation'!D191</f>
        <v>5</v>
      </c>
      <c r="E191" s="5"/>
      <c r="F191" s="2">
        <f t="shared" si="50"/>
        <v>466000</v>
      </c>
      <c r="G191" s="2">
        <f>'S rescaled computation'!G191</f>
        <v>466000</v>
      </c>
      <c r="H191" s="2">
        <f>'S rescaled computation'!H191</f>
        <v>4790000</v>
      </c>
      <c r="I191" s="5"/>
      <c r="J191" s="2">
        <f>'S rescaled computation'!J191</f>
        <v>16.600000000000001</v>
      </c>
      <c r="K191" s="2">
        <f>'S rescaled computation'!K191</f>
        <v>83.2</v>
      </c>
      <c r="L191" s="11">
        <f>'S rescaled computation'!L191</f>
        <v>19.899999999999999</v>
      </c>
      <c r="M191" s="5"/>
      <c r="N191" s="3">
        <f t="shared" si="51"/>
        <v>1</v>
      </c>
      <c r="O191" s="5"/>
      <c r="P191" s="3">
        <f t="shared" si="52"/>
        <v>0.83417085427135695</v>
      </c>
      <c r="Q191" s="3" t="e">
        <f t="shared" si="70"/>
        <v>#DIV/0!</v>
      </c>
      <c r="R191" s="5"/>
      <c r="S191" s="22">
        <f t="shared" si="53"/>
        <v>1235.1023062914137</v>
      </c>
      <c r="T191" s="22">
        <f t="shared" si="68"/>
        <v>385.23712608223769</v>
      </c>
      <c r="U191" s="3">
        <f t="shared" si="69"/>
        <v>849.86518020917606</v>
      </c>
      <c r="V191" s="3">
        <f t="shared" si="54"/>
        <v>770.47425216447539</v>
      </c>
      <c r="W191" s="3">
        <f t="shared" si="71"/>
        <v>411.70076876380455</v>
      </c>
      <c r="X191" s="3">
        <f t="shared" si="49"/>
        <v>385.23712608223769</v>
      </c>
      <c r="Y191" s="5"/>
      <c r="Z191" s="3">
        <f t="shared" si="55"/>
        <v>175.08109599441173</v>
      </c>
      <c r="AA191" s="3">
        <f t="shared" si="56"/>
        <v>699955.3771714085</v>
      </c>
      <c r="AB191" s="26"/>
      <c r="AC191" s="3">
        <f t="shared" si="57"/>
        <v>-0.43296142437393437</v>
      </c>
      <c r="AD191" s="3">
        <f t="shared" si="58"/>
        <v>0.57634542427832891</v>
      </c>
      <c r="AE191" s="3">
        <f t="shared" si="59"/>
        <v>489.81590786703606</v>
      </c>
      <c r="AF191" s="5"/>
      <c r="AG191" s="3">
        <f t="shared" si="60"/>
        <v>1198285.9568614152</v>
      </c>
      <c r="AH191" s="3">
        <f t="shared" si="61"/>
        <v>690885.81854394812</v>
      </c>
      <c r="AI191" s="3">
        <f t="shared" si="62"/>
        <v>571864.78742602351</v>
      </c>
      <c r="AJ191" s="5"/>
      <c r="AK191" s="3">
        <v>25</v>
      </c>
      <c r="AL191" s="3">
        <f t="shared" si="63"/>
        <v>1079264.9257434905</v>
      </c>
      <c r="AM191" s="3">
        <f t="shared" si="64"/>
        <v>-403930.38903040276</v>
      </c>
      <c r="AN191" s="5"/>
      <c r="AO191" s="3">
        <f t="shared" si="65"/>
        <v>1079264.9257434905</v>
      </c>
      <c r="AP191" s="3">
        <f t="shared" si="66"/>
        <v>89794841.821858406</v>
      </c>
      <c r="AQ191" s="14">
        <f t="shared" si="67"/>
        <v>4.0228140628212568E-5</v>
      </c>
      <c r="AR191" s="14"/>
      <c r="AS191" s="26"/>
      <c r="AX191" s="23">
        <v>25.017426899490001</v>
      </c>
    </row>
    <row r="192" spans="1:50" s="3" customFormat="1">
      <c r="A192" s="3" t="str">
        <f>'S rescaled computation'!A192</f>
        <v>Storch et al. 2037</v>
      </c>
      <c r="B192" s="2" t="str">
        <f>'S rescaled computation'!B192</f>
        <v>Amphibians</v>
      </c>
      <c r="C192" s="3" t="str">
        <f>'S rescaled computation'!C192</f>
        <v>Eurasia</v>
      </c>
      <c r="D192" s="2">
        <f>'S rescaled computation'!D192</f>
        <v>6</v>
      </c>
      <c r="E192" s="5"/>
      <c r="F192" s="2">
        <f t="shared" si="50"/>
        <v>466000</v>
      </c>
      <c r="G192" s="2">
        <f>'S rescaled computation'!G192</f>
        <v>466000</v>
      </c>
      <c r="H192" s="2">
        <f>'S rescaled computation'!H192</f>
        <v>4790000</v>
      </c>
      <c r="I192" s="5"/>
      <c r="J192" s="2">
        <f>'S rescaled computation'!J192</f>
        <v>19.8</v>
      </c>
      <c r="K192" s="2">
        <f>'S rescaled computation'!K192</f>
        <v>83.2</v>
      </c>
      <c r="L192" s="11">
        <f>'S rescaled computation'!L192</f>
        <v>19.899999999999999</v>
      </c>
      <c r="M192" s="5"/>
      <c r="N192" s="3">
        <f t="shared" si="51"/>
        <v>1</v>
      </c>
      <c r="O192" s="5"/>
      <c r="P192" s="3">
        <f t="shared" si="52"/>
        <v>0.99497487437185939</v>
      </c>
      <c r="Q192" s="3" t="e">
        <f t="shared" si="70"/>
        <v>#DIV/0!</v>
      </c>
      <c r="R192" s="5"/>
      <c r="S192" s="22">
        <f t="shared" si="53"/>
        <v>1235.1023062914137</v>
      </c>
      <c r="T192" s="22">
        <f t="shared" si="68"/>
        <v>385.23712608223769</v>
      </c>
      <c r="U192" s="3">
        <f t="shared" si="69"/>
        <v>849.86518020917606</v>
      </c>
      <c r="V192" s="3">
        <f t="shared" si="54"/>
        <v>770.47425216447539</v>
      </c>
      <c r="W192" s="3">
        <f t="shared" si="71"/>
        <v>411.70076876380455</v>
      </c>
      <c r="X192" s="3">
        <f t="shared" si="49"/>
        <v>385.23712608223769</v>
      </c>
      <c r="Y192" s="5"/>
      <c r="Z192" s="3">
        <f t="shared" si="55"/>
        <v>175.08109599441173</v>
      </c>
      <c r="AA192" s="3">
        <f t="shared" si="56"/>
        <v>699955.3771714085</v>
      </c>
      <c r="AB192" s="26"/>
      <c r="AC192" s="3">
        <f t="shared" si="57"/>
        <v>-0.43296142437393437</v>
      </c>
      <c r="AD192" s="3">
        <f t="shared" si="58"/>
        <v>0.57634542427832891</v>
      </c>
      <c r="AE192" s="3">
        <f t="shared" si="59"/>
        <v>489.81590786703606</v>
      </c>
      <c r="AF192" s="5"/>
      <c r="AG192" s="3">
        <f t="shared" si="60"/>
        <v>1198285.9568614152</v>
      </c>
      <c r="AH192" s="3">
        <f t="shared" si="61"/>
        <v>690885.81854394812</v>
      </c>
      <c r="AI192" s="3">
        <f t="shared" si="62"/>
        <v>571864.78742602351</v>
      </c>
      <c r="AJ192" s="5"/>
      <c r="AK192" s="3">
        <v>26</v>
      </c>
      <c r="AL192" s="3">
        <f t="shared" si="63"/>
        <v>1079264.9257434905</v>
      </c>
      <c r="AM192" s="3">
        <f t="shared" si="64"/>
        <v>-403930.38903040276</v>
      </c>
      <c r="AN192" s="5"/>
      <c r="AO192" s="3">
        <f t="shared" si="65"/>
        <v>1079264.9257434905</v>
      </c>
      <c r="AP192" s="3">
        <f t="shared" si="66"/>
        <v>89794841.821858406</v>
      </c>
      <c r="AQ192" s="14">
        <f t="shared" si="67"/>
        <v>4.0228140628212568E-5</v>
      </c>
      <c r="AR192" s="14"/>
      <c r="AS192" s="26"/>
      <c r="AX192" s="23">
        <v>26.017426899490001</v>
      </c>
    </row>
    <row r="193" spans="1:50" s="3" customFormat="1">
      <c r="A193" s="3" t="str">
        <f>'S rescaled computation'!A193</f>
        <v>Storch et al. 2038</v>
      </c>
      <c r="B193" s="2" t="str">
        <f>'S rescaled computation'!B193</f>
        <v>Amphibians</v>
      </c>
      <c r="C193" s="3" t="str">
        <f>'S rescaled computation'!C193</f>
        <v>Eurasia</v>
      </c>
      <c r="D193" s="2">
        <f>'S rescaled computation'!D193</f>
        <v>7</v>
      </c>
      <c r="E193" s="5"/>
      <c r="F193" s="2">
        <f t="shared" si="50"/>
        <v>466000</v>
      </c>
      <c r="G193" s="2">
        <f>'S rescaled computation'!G193</f>
        <v>466000</v>
      </c>
      <c r="H193" s="2">
        <f>'S rescaled computation'!H193</f>
        <v>4790000</v>
      </c>
      <c r="I193" s="5"/>
      <c r="J193" s="2">
        <f>'S rescaled computation'!J193</f>
        <v>22.5</v>
      </c>
      <c r="K193" s="2">
        <f>'S rescaled computation'!K193</f>
        <v>83.2</v>
      </c>
      <c r="L193" s="11">
        <f>'S rescaled computation'!L193</f>
        <v>19.899999999999999</v>
      </c>
      <c r="M193" s="5"/>
      <c r="N193" s="3">
        <f t="shared" si="51"/>
        <v>1</v>
      </c>
      <c r="O193" s="5"/>
      <c r="P193" s="3">
        <f t="shared" si="52"/>
        <v>1.1306532663316584</v>
      </c>
      <c r="Q193" s="3" t="e">
        <f t="shared" si="70"/>
        <v>#DIV/0!</v>
      </c>
      <c r="R193" s="5"/>
      <c r="S193" s="22">
        <f t="shared" si="53"/>
        <v>1235.1023062914137</v>
      </c>
      <c r="T193" s="22">
        <f t="shared" si="68"/>
        <v>385.23712608223769</v>
      </c>
      <c r="U193" s="3">
        <f t="shared" si="69"/>
        <v>849.86518020917606</v>
      </c>
      <c r="V193" s="3">
        <f t="shared" si="54"/>
        <v>770.47425216447539</v>
      </c>
      <c r="W193" s="3">
        <f t="shared" si="71"/>
        <v>411.70076876380455</v>
      </c>
      <c r="X193" s="3">
        <f t="shared" si="49"/>
        <v>385.23712608223769</v>
      </c>
      <c r="Y193" s="5"/>
      <c r="Z193" s="3">
        <f t="shared" si="55"/>
        <v>175.08109599441173</v>
      </c>
      <c r="AA193" s="3">
        <f t="shared" si="56"/>
        <v>699955.3771714085</v>
      </c>
      <c r="AB193" s="26"/>
      <c r="AC193" s="3">
        <f t="shared" si="57"/>
        <v>-0.43296142437393437</v>
      </c>
      <c r="AD193" s="3">
        <f t="shared" si="58"/>
        <v>0.57634542427832891</v>
      </c>
      <c r="AE193" s="3">
        <f t="shared" si="59"/>
        <v>489.81590786703606</v>
      </c>
      <c r="AF193" s="5"/>
      <c r="AG193" s="3">
        <f t="shared" si="60"/>
        <v>1198285.9568614152</v>
      </c>
      <c r="AH193" s="3">
        <f t="shared" si="61"/>
        <v>690885.81854394812</v>
      </c>
      <c r="AI193" s="3">
        <f t="shared" si="62"/>
        <v>571864.78742602351</v>
      </c>
      <c r="AJ193" s="5"/>
      <c r="AK193" s="3">
        <v>27</v>
      </c>
      <c r="AL193" s="3">
        <f t="shared" si="63"/>
        <v>1079264.9257434905</v>
      </c>
      <c r="AM193" s="3">
        <f t="shared" si="64"/>
        <v>-403930.38903040276</v>
      </c>
      <c r="AN193" s="5"/>
      <c r="AO193" s="3">
        <f t="shared" si="65"/>
        <v>1079264.9257434905</v>
      </c>
      <c r="AP193" s="3">
        <f t="shared" si="66"/>
        <v>89794841.821858406</v>
      </c>
      <c r="AQ193" s="14">
        <f t="shared" si="67"/>
        <v>4.0228140628212568E-5</v>
      </c>
      <c r="AR193" s="14"/>
      <c r="AS193" s="26"/>
      <c r="AX193" s="23">
        <v>27.017426899490001</v>
      </c>
    </row>
    <row r="194" spans="1:50" s="3" customFormat="1">
      <c r="A194" s="3" t="str">
        <f>'S rescaled computation'!A194</f>
        <v>Storch et al. 2039</v>
      </c>
      <c r="B194" s="2" t="str">
        <f>'S rescaled computation'!B194</f>
        <v>Amphibians</v>
      </c>
      <c r="C194" s="3" t="str">
        <f>'S rescaled computation'!C194</f>
        <v>Eurasia</v>
      </c>
      <c r="D194" s="2">
        <f>'S rescaled computation'!D194</f>
        <v>8</v>
      </c>
      <c r="E194" s="5"/>
      <c r="F194" s="2">
        <f t="shared" si="50"/>
        <v>466000</v>
      </c>
      <c r="G194" s="2">
        <f>'S rescaled computation'!G194</f>
        <v>466000</v>
      </c>
      <c r="H194" s="2">
        <f>'S rescaled computation'!H194</f>
        <v>4790000</v>
      </c>
      <c r="I194" s="5"/>
      <c r="J194" s="2">
        <f>'S rescaled computation'!J194</f>
        <v>25.300000000000004</v>
      </c>
      <c r="K194" s="2">
        <f>'S rescaled computation'!K194</f>
        <v>83.2</v>
      </c>
      <c r="L194" s="11">
        <f>'S rescaled computation'!L194</f>
        <v>19.899999999999999</v>
      </c>
      <c r="M194" s="5"/>
      <c r="N194" s="3">
        <f t="shared" si="51"/>
        <v>1</v>
      </c>
      <c r="O194" s="5"/>
      <c r="P194" s="3">
        <f t="shared" si="52"/>
        <v>1.2713567839195983</v>
      </c>
      <c r="Q194" s="3" t="e">
        <f t="shared" si="70"/>
        <v>#DIV/0!</v>
      </c>
      <c r="R194" s="5"/>
      <c r="S194" s="22">
        <f t="shared" si="53"/>
        <v>1235.1023062914137</v>
      </c>
      <c r="T194" s="22">
        <f t="shared" si="68"/>
        <v>385.23712608223769</v>
      </c>
      <c r="U194" s="3">
        <f t="shared" si="69"/>
        <v>849.86518020917606</v>
      </c>
      <c r="V194" s="3">
        <f t="shared" si="54"/>
        <v>770.47425216447539</v>
      </c>
      <c r="W194" s="3">
        <f t="shared" si="71"/>
        <v>411.70076876380455</v>
      </c>
      <c r="X194" s="3">
        <f t="shared" ref="X194:X257" si="72">(F194/3.14)^0.5</f>
        <v>385.23712608223769</v>
      </c>
      <c r="Y194" s="5"/>
      <c r="Z194" s="3">
        <f t="shared" si="55"/>
        <v>175.08109599441173</v>
      </c>
      <c r="AA194" s="3">
        <f t="shared" si="56"/>
        <v>699955.3771714085</v>
      </c>
      <c r="AB194" s="26"/>
      <c r="AC194" s="3">
        <f t="shared" si="57"/>
        <v>-0.43296142437393437</v>
      </c>
      <c r="AD194" s="3">
        <f t="shared" si="58"/>
        <v>0.57634542427832891</v>
      </c>
      <c r="AE194" s="3">
        <f t="shared" si="59"/>
        <v>489.81590786703606</v>
      </c>
      <c r="AF194" s="5"/>
      <c r="AG194" s="3">
        <f t="shared" si="60"/>
        <v>1198285.9568614152</v>
      </c>
      <c r="AH194" s="3">
        <f t="shared" si="61"/>
        <v>690885.81854394812</v>
      </c>
      <c r="AI194" s="3">
        <f t="shared" si="62"/>
        <v>571864.78742602351</v>
      </c>
      <c r="AJ194" s="5"/>
      <c r="AK194" s="3">
        <v>28</v>
      </c>
      <c r="AL194" s="3">
        <f t="shared" si="63"/>
        <v>1079264.9257434905</v>
      </c>
      <c r="AM194" s="3">
        <f t="shared" si="64"/>
        <v>-403930.38903040276</v>
      </c>
      <c r="AN194" s="5"/>
      <c r="AO194" s="3">
        <f t="shared" si="65"/>
        <v>1079264.9257434905</v>
      </c>
      <c r="AP194" s="3">
        <f t="shared" si="66"/>
        <v>89794841.821858406</v>
      </c>
      <c r="AQ194" s="14">
        <f t="shared" si="67"/>
        <v>4.0228140628212568E-5</v>
      </c>
      <c r="AR194" s="14"/>
      <c r="AS194" s="26"/>
      <c r="AX194" s="23">
        <v>28.017426899490001</v>
      </c>
    </row>
    <row r="195" spans="1:50" s="3" customFormat="1">
      <c r="A195" s="3" t="str">
        <f>'S rescaled computation'!A195</f>
        <v>Storch et al. 2040</v>
      </c>
      <c r="B195" s="2" t="str">
        <f>'S rescaled computation'!B195</f>
        <v>Amphibians</v>
      </c>
      <c r="C195" s="3" t="str">
        <f>'S rescaled computation'!C195</f>
        <v>Eurasia</v>
      </c>
      <c r="D195" s="2">
        <f>'S rescaled computation'!D195</f>
        <v>9</v>
      </c>
      <c r="E195" s="5"/>
      <c r="F195" s="2">
        <f t="shared" ref="F195:F258" si="73">G195</f>
        <v>466000</v>
      </c>
      <c r="G195" s="2">
        <f>'S rescaled computation'!G195</f>
        <v>466000</v>
      </c>
      <c r="H195" s="2">
        <f>'S rescaled computation'!H195</f>
        <v>4790000</v>
      </c>
      <c r="I195" s="5"/>
      <c r="J195" s="2">
        <f>'S rescaled computation'!J195</f>
        <v>29.3</v>
      </c>
      <c r="K195" s="2">
        <f>'S rescaled computation'!K195</f>
        <v>83.2</v>
      </c>
      <c r="L195" s="11">
        <f>'S rescaled computation'!L195</f>
        <v>19.899999999999999</v>
      </c>
      <c r="M195" s="5"/>
      <c r="N195" s="3">
        <f t="shared" ref="N195:N258" si="74">F195/G195</f>
        <v>1</v>
      </c>
      <c r="O195" s="5"/>
      <c r="P195" s="3">
        <f t="shared" ref="P195:P258" si="75">J195/L195</f>
        <v>1.4723618090452262</v>
      </c>
      <c r="Q195" s="3" t="e">
        <f t="shared" si="70"/>
        <v>#DIV/0!</v>
      </c>
      <c r="R195" s="5"/>
      <c r="S195" s="22">
        <f t="shared" ref="S195:S258" si="76">(H195/3.14)^0.5</f>
        <v>1235.1023062914137</v>
      </c>
      <c r="T195" s="22">
        <f t="shared" si="68"/>
        <v>385.23712608223769</v>
      </c>
      <c r="U195" s="3">
        <f t="shared" si="69"/>
        <v>849.86518020917606</v>
      </c>
      <c r="V195" s="3">
        <f t="shared" ref="V195:V258" si="77">T195+X195</f>
        <v>770.47425216447539</v>
      </c>
      <c r="W195" s="3">
        <f t="shared" si="71"/>
        <v>411.70076876380455</v>
      </c>
      <c r="X195" s="3">
        <f t="shared" si="72"/>
        <v>385.23712608223769</v>
      </c>
      <c r="Y195" s="5"/>
      <c r="Z195" s="3">
        <f t="shared" ref="Z195:Z258" si="78">MAX(0,SIGN(W195-T195)*((W195-T195)/2)^2)</f>
        <v>175.08109599441173</v>
      </c>
      <c r="AA195" s="3">
        <f t="shared" ref="AA195:AA258" si="79">MAX(0,SIGN(2*S195-T195-W195)*((2*S195-T195-W195)/2)^2)</f>
        <v>699955.3771714085</v>
      </c>
      <c r="AB195" s="26"/>
      <c r="AC195" s="3">
        <f t="shared" ref="AC195:AC258" si="80">(U195^2-V195^2-(U195+X195-W195)^2)/(2*(U195+X195-W195)*V195)</f>
        <v>-0.43296142437393437</v>
      </c>
      <c r="AD195" s="3">
        <f t="shared" ref="AD195:AD258" si="81">(U195^2-V195^2+(U195+X195-W195)^2)/(2*(U195+X195-W195)*U195)</f>
        <v>0.57634542427832891</v>
      </c>
      <c r="AE195" s="3">
        <f t="shared" ref="AE195:AE258" si="82">(U195^2-V195^2+(U195+X195-W195)^2)/(2*(U195+X195-W195))</f>
        <v>489.81590786703606</v>
      </c>
      <c r="AF195" s="5"/>
      <c r="AG195" s="3">
        <f t="shared" ref="AG195:AG258" si="83">V195^2*ACOS(AC195)</f>
        <v>1198285.9568614152</v>
      </c>
      <c r="AH195" s="3">
        <f t="shared" ref="AH195:AH258" si="84">U195^2*ACOS(AD195)</f>
        <v>690885.81854394812</v>
      </c>
      <c r="AI195" s="3">
        <f t="shared" ref="AI195:AI258" si="85">(S195-W195)*(U195^2-AE195^2)^0.5</f>
        <v>571864.78742602351</v>
      </c>
      <c r="AJ195" s="5"/>
      <c r="AK195" s="3">
        <v>29</v>
      </c>
      <c r="AL195" s="3">
        <f t="shared" ref="AL195:AL258" si="86">AG195-AH195+AI195</f>
        <v>1079264.9257434905</v>
      </c>
      <c r="AM195" s="3">
        <f t="shared" ref="AM195:AM258" si="87">3.14*(V195^2-U195^2)</f>
        <v>-403930.38903040276</v>
      </c>
      <c r="AN195" s="5"/>
      <c r="AO195" s="3">
        <f t="shared" ref="AO195:AO258" si="88">IF(X195^2&lt;=Z195,AK195,IF(X195^2&lt;=AA195,AL195,AM195))</f>
        <v>1079264.9257434905</v>
      </c>
      <c r="AP195" s="3">
        <f t="shared" ref="AP195:AP258" si="89">AO195*K195</f>
        <v>89794841.821858406</v>
      </c>
      <c r="AQ195" s="14">
        <f t="shared" ref="AQ195:AQ258" si="90">AP195/(H195*G195)</f>
        <v>4.0228140628212568E-5</v>
      </c>
      <c r="AR195" s="14"/>
      <c r="AS195" s="26"/>
      <c r="AX195" s="23">
        <v>29.017426899490001</v>
      </c>
    </row>
    <row r="196" spans="1:50" s="3" customFormat="1">
      <c r="A196" s="3" t="str">
        <f>'S rescaled computation'!A196</f>
        <v>Storch et al. 2041</v>
      </c>
      <c r="B196" s="2" t="str">
        <f>'S rescaled computation'!B196</f>
        <v>Amphibians</v>
      </c>
      <c r="C196" s="3" t="str">
        <f>'S rescaled computation'!C196</f>
        <v>Eurasia</v>
      </c>
      <c r="D196" s="2">
        <f>'S rescaled computation'!D196</f>
        <v>10</v>
      </c>
      <c r="E196" s="5"/>
      <c r="F196" s="2">
        <f t="shared" si="73"/>
        <v>466000</v>
      </c>
      <c r="G196" s="2">
        <f>'S rescaled computation'!G196</f>
        <v>466000</v>
      </c>
      <c r="H196" s="2">
        <f>'S rescaled computation'!H196</f>
        <v>4790000</v>
      </c>
      <c r="I196" s="5"/>
      <c r="J196" s="2">
        <f>'S rescaled computation'!J196</f>
        <v>31.7</v>
      </c>
      <c r="K196" s="2">
        <f>'S rescaled computation'!K196</f>
        <v>83.2</v>
      </c>
      <c r="L196" s="11">
        <f>'S rescaled computation'!L196</f>
        <v>19.899999999999999</v>
      </c>
      <c r="M196" s="5"/>
      <c r="N196" s="3">
        <f t="shared" si="74"/>
        <v>1</v>
      </c>
      <c r="O196" s="5"/>
      <c r="P196" s="3">
        <f t="shared" si="75"/>
        <v>1.5929648241206031</v>
      </c>
      <c r="Q196" s="3" t="e">
        <f t="shared" si="70"/>
        <v>#DIV/0!</v>
      </c>
      <c r="R196" s="5"/>
      <c r="S196" s="22">
        <f t="shared" si="76"/>
        <v>1235.1023062914137</v>
      </c>
      <c r="T196" s="22">
        <f t="shared" ref="T196:T259" si="91">(G196/3.14)^0.5</f>
        <v>385.23712608223769</v>
      </c>
      <c r="U196" s="3">
        <f t="shared" ref="U196:U259" si="92">S196-X196</f>
        <v>849.86518020917606</v>
      </c>
      <c r="V196" s="3">
        <f t="shared" si="77"/>
        <v>770.47425216447539</v>
      </c>
      <c r="W196" s="3">
        <f t="shared" si="71"/>
        <v>411.70076876380455</v>
      </c>
      <c r="X196" s="3">
        <f t="shared" si="72"/>
        <v>385.23712608223769</v>
      </c>
      <c r="Y196" s="5"/>
      <c r="Z196" s="3">
        <f t="shared" si="78"/>
        <v>175.08109599441173</v>
      </c>
      <c r="AA196" s="3">
        <f t="shared" si="79"/>
        <v>699955.3771714085</v>
      </c>
      <c r="AB196" s="26"/>
      <c r="AC196" s="3">
        <f t="shared" si="80"/>
        <v>-0.43296142437393437</v>
      </c>
      <c r="AD196" s="3">
        <f t="shared" si="81"/>
        <v>0.57634542427832891</v>
      </c>
      <c r="AE196" s="3">
        <f t="shared" si="82"/>
        <v>489.81590786703606</v>
      </c>
      <c r="AF196" s="5"/>
      <c r="AG196" s="3">
        <f t="shared" si="83"/>
        <v>1198285.9568614152</v>
      </c>
      <c r="AH196" s="3">
        <f t="shared" si="84"/>
        <v>690885.81854394812</v>
      </c>
      <c r="AI196" s="3">
        <f t="shared" si="85"/>
        <v>571864.78742602351</v>
      </c>
      <c r="AJ196" s="5"/>
      <c r="AK196" s="3">
        <v>30</v>
      </c>
      <c r="AL196" s="3">
        <f t="shared" si="86"/>
        <v>1079264.9257434905</v>
      </c>
      <c r="AM196" s="3">
        <f t="shared" si="87"/>
        <v>-403930.38903040276</v>
      </c>
      <c r="AN196" s="5"/>
      <c r="AO196" s="3">
        <f t="shared" si="88"/>
        <v>1079264.9257434905</v>
      </c>
      <c r="AP196" s="3">
        <f t="shared" si="89"/>
        <v>89794841.821858406</v>
      </c>
      <c r="AQ196" s="14">
        <f t="shared" si="90"/>
        <v>4.0228140628212568E-5</v>
      </c>
      <c r="AR196" s="14"/>
      <c r="AS196" s="26"/>
      <c r="AX196" s="23">
        <v>30.017426899490001</v>
      </c>
    </row>
    <row r="197" spans="1:50" s="3" customFormat="1">
      <c r="A197" s="3" t="str">
        <f>'S rescaled computation'!A197</f>
        <v>Storch et al. 2042</v>
      </c>
      <c r="B197" s="2" t="str">
        <f>'S rescaled computation'!B197</f>
        <v>Amphibians</v>
      </c>
      <c r="C197" s="3" t="str">
        <f>'S rescaled computation'!C197</f>
        <v>Eurasia</v>
      </c>
      <c r="D197" s="2">
        <f>'S rescaled computation'!D197</f>
        <v>11</v>
      </c>
      <c r="E197" s="5"/>
      <c r="F197" s="2">
        <f t="shared" si="73"/>
        <v>466000</v>
      </c>
      <c r="G197" s="2">
        <f>'S rescaled computation'!G197</f>
        <v>466000</v>
      </c>
      <c r="H197" s="2">
        <f>'S rescaled computation'!H197</f>
        <v>4790000</v>
      </c>
      <c r="I197" s="5"/>
      <c r="J197" s="2">
        <f>'S rescaled computation'!J197</f>
        <v>35.700000000000003</v>
      </c>
      <c r="K197" s="2">
        <f>'S rescaled computation'!K197</f>
        <v>83.2</v>
      </c>
      <c r="L197" s="11">
        <f>'S rescaled computation'!L197</f>
        <v>19.899999999999999</v>
      </c>
      <c r="M197" s="5"/>
      <c r="N197" s="3">
        <f t="shared" si="74"/>
        <v>1</v>
      </c>
      <c r="O197" s="5"/>
      <c r="P197" s="3">
        <f t="shared" si="75"/>
        <v>1.7939698492462315</v>
      </c>
      <c r="Q197" s="3" t="e">
        <f t="shared" si="70"/>
        <v>#DIV/0!</v>
      </c>
      <c r="R197" s="5"/>
      <c r="S197" s="22">
        <f t="shared" si="76"/>
        <v>1235.1023062914137</v>
      </c>
      <c r="T197" s="22">
        <f t="shared" si="91"/>
        <v>385.23712608223769</v>
      </c>
      <c r="U197" s="3">
        <f t="shared" si="92"/>
        <v>849.86518020917606</v>
      </c>
      <c r="V197" s="3">
        <f t="shared" si="77"/>
        <v>770.47425216447539</v>
      </c>
      <c r="W197" s="3">
        <f t="shared" si="71"/>
        <v>411.70076876380455</v>
      </c>
      <c r="X197" s="3">
        <f t="shared" si="72"/>
        <v>385.23712608223769</v>
      </c>
      <c r="Y197" s="5"/>
      <c r="Z197" s="3">
        <f t="shared" si="78"/>
        <v>175.08109599441173</v>
      </c>
      <c r="AA197" s="3">
        <f t="shared" si="79"/>
        <v>699955.3771714085</v>
      </c>
      <c r="AB197" s="26"/>
      <c r="AC197" s="3">
        <f t="shared" si="80"/>
        <v>-0.43296142437393437</v>
      </c>
      <c r="AD197" s="3">
        <f t="shared" si="81"/>
        <v>0.57634542427832891</v>
      </c>
      <c r="AE197" s="3">
        <f t="shared" si="82"/>
        <v>489.81590786703606</v>
      </c>
      <c r="AF197" s="5"/>
      <c r="AG197" s="3">
        <f t="shared" si="83"/>
        <v>1198285.9568614152</v>
      </c>
      <c r="AH197" s="3">
        <f t="shared" si="84"/>
        <v>690885.81854394812</v>
      </c>
      <c r="AI197" s="3">
        <f t="shared" si="85"/>
        <v>571864.78742602351</v>
      </c>
      <c r="AJ197" s="5"/>
      <c r="AK197" s="3">
        <v>31</v>
      </c>
      <c r="AL197" s="3">
        <f t="shared" si="86"/>
        <v>1079264.9257434905</v>
      </c>
      <c r="AM197" s="3">
        <f t="shared" si="87"/>
        <v>-403930.38903040276</v>
      </c>
      <c r="AN197" s="5"/>
      <c r="AO197" s="3">
        <f t="shared" si="88"/>
        <v>1079264.9257434905</v>
      </c>
      <c r="AP197" s="3">
        <f t="shared" si="89"/>
        <v>89794841.821858406</v>
      </c>
      <c r="AQ197" s="14">
        <f t="shared" si="90"/>
        <v>4.0228140628212568E-5</v>
      </c>
      <c r="AR197" s="14"/>
      <c r="AS197" s="26"/>
      <c r="AX197" s="23">
        <v>31.017426899490001</v>
      </c>
    </row>
    <row r="198" spans="1:50" s="3" customFormat="1">
      <c r="A198" s="3" t="str">
        <f>'S rescaled computation'!A198</f>
        <v>Storch et al. 2043</v>
      </c>
      <c r="B198" s="2" t="str">
        <f>'S rescaled computation'!B198</f>
        <v>Amphibians</v>
      </c>
      <c r="C198" s="3" t="str">
        <f>'S rescaled computation'!C198</f>
        <v>Eurasia</v>
      </c>
      <c r="D198" s="2">
        <f>'S rescaled computation'!D198</f>
        <v>12</v>
      </c>
      <c r="E198" s="5"/>
      <c r="F198" s="2">
        <f t="shared" si="73"/>
        <v>466000</v>
      </c>
      <c r="G198" s="2">
        <f>'S rescaled computation'!G198</f>
        <v>466000</v>
      </c>
      <c r="H198" s="2">
        <f>'S rescaled computation'!H198</f>
        <v>4790000</v>
      </c>
      <c r="I198" s="5"/>
      <c r="J198" s="2">
        <f>'S rescaled computation'!J198</f>
        <v>40.199999999999996</v>
      </c>
      <c r="K198" s="2">
        <f>'S rescaled computation'!K198</f>
        <v>83.2</v>
      </c>
      <c r="L198" s="11">
        <f>'S rescaled computation'!L198</f>
        <v>19.899999999999999</v>
      </c>
      <c r="M198" s="5"/>
      <c r="N198" s="3">
        <f t="shared" si="74"/>
        <v>1</v>
      </c>
      <c r="O198" s="5"/>
      <c r="P198" s="3">
        <f t="shared" si="75"/>
        <v>2.0201005025125629</v>
      </c>
      <c r="Q198" s="3" t="e">
        <f t="shared" si="70"/>
        <v>#DIV/0!</v>
      </c>
      <c r="R198" s="5"/>
      <c r="S198" s="22">
        <f t="shared" si="76"/>
        <v>1235.1023062914137</v>
      </c>
      <c r="T198" s="22">
        <f t="shared" si="91"/>
        <v>385.23712608223769</v>
      </c>
      <c r="U198" s="3">
        <f t="shared" si="92"/>
        <v>849.86518020917606</v>
      </c>
      <c r="V198" s="3">
        <f t="shared" si="77"/>
        <v>770.47425216447539</v>
      </c>
      <c r="W198" s="3">
        <f t="shared" si="71"/>
        <v>411.70076876380455</v>
      </c>
      <c r="X198" s="3">
        <f t="shared" si="72"/>
        <v>385.23712608223769</v>
      </c>
      <c r="Y198" s="5"/>
      <c r="Z198" s="3">
        <f t="shared" si="78"/>
        <v>175.08109599441173</v>
      </c>
      <c r="AA198" s="3">
        <f t="shared" si="79"/>
        <v>699955.3771714085</v>
      </c>
      <c r="AB198" s="26"/>
      <c r="AC198" s="3">
        <f t="shared" si="80"/>
        <v>-0.43296142437393437</v>
      </c>
      <c r="AD198" s="3">
        <f t="shared" si="81"/>
        <v>0.57634542427832891</v>
      </c>
      <c r="AE198" s="3">
        <f t="shared" si="82"/>
        <v>489.81590786703606</v>
      </c>
      <c r="AF198" s="5"/>
      <c r="AG198" s="3">
        <f t="shared" si="83"/>
        <v>1198285.9568614152</v>
      </c>
      <c r="AH198" s="3">
        <f t="shared" si="84"/>
        <v>690885.81854394812</v>
      </c>
      <c r="AI198" s="3">
        <f t="shared" si="85"/>
        <v>571864.78742602351</v>
      </c>
      <c r="AJ198" s="5"/>
      <c r="AK198" s="3">
        <v>32</v>
      </c>
      <c r="AL198" s="3">
        <f t="shared" si="86"/>
        <v>1079264.9257434905</v>
      </c>
      <c r="AM198" s="3">
        <f t="shared" si="87"/>
        <v>-403930.38903040276</v>
      </c>
      <c r="AN198" s="5"/>
      <c r="AO198" s="3">
        <f t="shared" si="88"/>
        <v>1079264.9257434905</v>
      </c>
      <c r="AP198" s="3">
        <f t="shared" si="89"/>
        <v>89794841.821858406</v>
      </c>
      <c r="AQ198" s="14">
        <f t="shared" si="90"/>
        <v>4.0228140628212568E-5</v>
      </c>
      <c r="AR198" s="14"/>
      <c r="AS198" s="26"/>
      <c r="AX198" s="23">
        <v>32.017426899489998</v>
      </c>
    </row>
    <row r="199" spans="1:50" s="3" customFormat="1">
      <c r="A199" s="3" t="str">
        <f>'S rescaled computation'!A199</f>
        <v>Storch et al. 2044</v>
      </c>
      <c r="B199" s="2" t="str">
        <f>'S rescaled computation'!B199</f>
        <v>Amphibians</v>
      </c>
      <c r="C199" s="3" t="str">
        <f>'S rescaled computation'!C199</f>
        <v>Eurasia</v>
      </c>
      <c r="D199" s="2">
        <f>'S rescaled computation'!D199</f>
        <v>13</v>
      </c>
      <c r="E199" s="5"/>
      <c r="F199" s="2">
        <f t="shared" si="73"/>
        <v>466000</v>
      </c>
      <c r="G199" s="2">
        <f>'S rescaled computation'!G199</f>
        <v>466000</v>
      </c>
      <c r="H199" s="2">
        <f>'S rescaled computation'!H199</f>
        <v>4790000</v>
      </c>
      <c r="I199" s="5"/>
      <c r="J199" s="2">
        <f>'S rescaled computation'!J199</f>
        <v>43.5</v>
      </c>
      <c r="K199" s="2">
        <f>'S rescaled computation'!K199</f>
        <v>83.2</v>
      </c>
      <c r="L199" s="11">
        <f>'S rescaled computation'!L199</f>
        <v>19.899999999999999</v>
      </c>
      <c r="M199" s="5"/>
      <c r="N199" s="3">
        <f t="shared" si="74"/>
        <v>1</v>
      </c>
      <c r="O199" s="5"/>
      <c r="P199" s="3">
        <f t="shared" si="75"/>
        <v>2.1859296482412063</v>
      </c>
      <c r="Q199" s="3" t="e">
        <f t="shared" si="70"/>
        <v>#DIV/0!</v>
      </c>
      <c r="R199" s="5"/>
      <c r="S199" s="22">
        <f t="shared" si="76"/>
        <v>1235.1023062914137</v>
      </c>
      <c r="T199" s="22">
        <f t="shared" si="91"/>
        <v>385.23712608223769</v>
      </c>
      <c r="U199" s="3">
        <f t="shared" si="92"/>
        <v>849.86518020917606</v>
      </c>
      <c r="V199" s="3">
        <f t="shared" si="77"/>
        <v>770.47425216447539</v>
      </c>
      <c r="W199" s="3">
        <f t="shared" si="71"/>
        <v>411.70076876380455</v>
      </c>
      <c r="X199" s="3">
        <f t="shared" si="72"/>
        <v>385.23712608223769</v>
      </c>
      <c r="Y199" s="5"/>
      <c r="Z199" s="3">
        <f t="shared" si="78"/>
        <v>175.08109599441173</v>
      </c>
      <c r="AA199" s="3">
        <f t="shared" si="79"/>
        <v>699955.3771714085</v>
      </c>
      <c r="AB199" s="26"/>
      <c r="AC199" s="3">
        <f t="shared" si="80"/>
        <v>-0.43296142437393437</v>
      </c>
      <c r="AD199" s="3">
        <f t="shared" si="81"/>
        <v>0.57634542427832891</v>
      </c>
      <c r="AE199" s="3">
        <f t="shared" si="82"/>
        <v>489.81590786703606</v>
      </c>
      <c r="AF199" s="5"/>
      <c r="AG199" s="3">
        <f t="shared" si="83"/>
        <v>1198285.9568614152</v>
      </c>
      <c r="AH199" s="3">
        <f t="shared" si="84"/>
        <v>690885.81854394812</v>
      </c>
      <c r="AI199" s="3">
        <f t="shared" si="85"/>
        <v>571864.78742602351</v>
      </c>
      <c r="AJ199" s="5"/>
      <c r="AK199" s="3">
        <v>33</v>
      </c>
      <c r="AL199" s="3">
        <f t="shared" si="86"/>
        <v>1079264.9257434905</v>
      </c>
      <c r="AM199" s="3">
        <f t="shared" si="87"/>
        <v>-403930.38903040276</v>
      </c>
      <c r="AN199" s="5"/>
      <c r="AO199" s="3">
        <f t="shared" si="88"/>
        <v>1079264.9257434905</v>
      </c>
      <c r="AP199" s="3">
        <f t="shared" si="89"/>
        <v>89794841.821858406</v>
      </c>
      <c r="AQ199" s="14">
        <f t="shared" si="90"/>
        <v>4.0228140628212568E-5</v>
      </c>
      <c r="AR199" s="14"/>
      <c r="AS199" s="26"/>
      <c r="AX199" s="23">
        <v>33.017426899489998</v>
      </c>
    </row>
    <row r="200" spans="1:50" s="3" customFormat="1">
      <c r="A200" s="3" t="str">
        <f>'S rescaled computation'!A200</f>
        <v>Storch et al. 2045</v>
      </c>
      <c r="B200" s="2" t="str">
        <f>'S rescaled computation'!B200</f>
        <v>Amphibians</v>
      </c>
      <c r="C200" s="3" t="str">
        <f>'S rescaled computation'!C200</f>
        <v>Eurasia</v>
      </c>
      <c r="D200" s="2">
        <f>'S rescaled computation'!D200</f>
        <v>14</v>
      </c>
      <c r="E200" s="5"/>
      <c r="F200" s="2">
        <f t="shared" si="73"/>
        <v>466000</v>
      </c>
      <c r="G200" s="2">
        <f>'S rescaled computation'!G200</f>
        <v>466000</v>
      </c>
      <c r="H200" s="2">
        <f>'S rescaled computation'!H200</f>
        <v>4790000</v>
      </c>
      <c r="I200" s="5"/>
      <c r="J200" s="2">
        <f>'S rescaled computation'!J200</f>
        <v>48</v>
      </c>
      <c r="K200" s="2">
        <f>'S rescaled computation'!K200</f>
        <v>83.2</v>
      </c>
      <c r="L200" s="11">
        <f>'S rescaled computation'!L200</f>
        <v>19.899999999999999</v>
      </c>
      <c r="M200" s="5"/>
      <c r="N200" s="3">
        <f t="shared" si="74"/>
        <v>1</v>
      </c>
      <c r="O200" s="5"/>
      <c r="P200" s="3">
        <f t="shared" si="75"/>
        <v>2.4120603015075379</v>
      </c>
      <c r="Q200" s="3" t="e">
        <f t="shared" si="70"/>
        <v>#DIV/0!</v>
      </c>
      <c r="R200" s="5"/>
      <c r="S200" s="22">
        <f t="shared" si="76"/>
        <v>1235.1023062914137</v>
      </c>
      <c r="T200" s="22">
        <f t="shared" si="91"/>
        <v>385.23712608223769</v>
      </c>
      <c r="U200" s="3">
        <f t="shared" si="92"/>
        <v>849.86518020917606</v>
      </c>
      <c r="V200" s="3">
        <f t="shared" si="77"/>
        <v>770.47425216447539</v>
      </c>
      <c r="W200" s="3">
        <f t="shared" si="71"/>
        <v>411.70076876380455</v>
      </c>
      <c r="X200" s="3">
        <f t="shared" si="72"/>
        <v>385.23712608223769</v>
      </c>
      <c r="Y200" s="5"/>
      <c r="Z200" s="3">
        <f t="shared" si="78"/>
        <v>175.08109599441173</v>
      </c>
      <c r="AA200" s="3">
        <f t="shared" si="79"/>
        <v>699955.3771714085</v>
      </c>
      <c r="AB200" s="26"/>
      <c r="AC200" s="3">
        <f t="shared" si="80"/>
        <v>-0.43296142437393437</v>
      </c>
      <c r="AD200" s="3">
        <f t="shared" si="81"/>
        <v>0.57634542427832891</v>
      </c>
      <c r="AE200" s="3">
        <f t="shared" si="82"/>
        <v>489.81590786703606</v>
      </c>
      <c r="AF200" s="5"/>
      <c r="AG200" s="3">
        <f t="shared" si="83"/>
        <v>1198285.9568614152</v>
      </c>
      <c r="AH200" s="3">
        <f t="shared" si="84"/>
        <v>690885.81854394812</v>
      </c>
      <c r="AI200" s="3">
        <f t="shared" si="85"/>
        <v>571864.78742602351</v>
      </c>
      <c r="AJ200" s="5"/>
      <c r="AK200" s="3">
        <v>34</v>
      </c>
      <c r="AL200" s="3">
        <f t="shared" si="86"/>
        <v>1079264.9257434905</v>
      </c>
      <c r="AM200" s="3">
        <f t="shared" si="87"/>
        <v>-403930.38903040276</v>
      </c>
      <c r="AN200" s="5"/>
      <c r="AO200" s="3">
        <f t="shared" si="88"/>
        <v>1079264.9257434905</v>
      </c>
      <c r="AP200" s="3">
        <f t="shared" si="89"/>
        <v>89794841.821858406</v>
      </c>
      <c r="AQ200" s="14">
        <f t="shared" si="90"/>
        <v>4.0228140628212568E-5</v>
      </c>
      <c r="AR200" s="14"/>
      <c r="AS200" s="26"/>
      <c r="AX200" s="23">
        <v>34.017426899489998</v>
      </c>
    </row>
    <row r="201" spans="1:50" s="3" customFormat="1">
      <c r="A201" s="3" t="str">
        <f>'S rescaled computation'!A201</f>
        <v>Storch et al. 2046</v>
      </c>
      <c r="B201" s="2" t="str">
        <f>'S rescaled computation'!B201</f>
        <v>Amphibians</v>
      </c>
      <c r="C201" s="3" t="str">
        <f>'S rescaled computation'!C201</f>
        <v>Eurasia</v>
      </c>
      <c r="D201" s="2">
        <f>'S rescaled computation'!D201</f>
        <v>15</v>
      </c>
      <c r="E201" s="5"/>
      <c r="F201" s="2">
        <f t="shared" si="73"/>
        <v>466000</v>
      </c>
      <c r="G201" s="2">
        <f>'S rescaled computation'!G201</f>
        <v>466000</v>
      </c>
      <c r="H201" s="2">
        <f>'S rescaled computation'!H201</f>
        <v>4790000</v>
      </c>
      <c r="I201" s="5"/>
      <c r="J201" s="2">
        <f>'S rescaled computation'!J201</f>
        <v>52.400000000000006</v>
      </c>
      <c r="K201" s="2">
        <f>'S rescaled computation'!K201</f>
        <v>83.2</v>
      </c>
      <c r="L201" s="11">
        <f>'S rescaled computation'!L201</f>
        <v>19.899999999999999</v>
      </c>
      <c r="M201" s="5"/>
      <c r="N201" s="3">
        <f t="shared" si="74"/>
        <v>1</v>
      </c>
      <c r="O201" s="5"/>
      <c r="P201" s="3">
        <f t="shared" si="75"/>
        <v>2.6331658291457289</v>
      </c>
      <c r="Q201" s="3" t="e">
        <f t="shared" si="70"/>
        <v>#DIV/0!</v>
      </c>
      <c r="R201" s="5"/>
      <c r="S201" s="22">
        <f t="shared" si="76"/>
        <v>1235.1023062914137</v>
      </c>
      <c r="T201" s="22">
        <f t="shared" si="91"/>
        <v>385.23712608223769</v>
      </c>
      <c r="U201" s="3">
        <f t="shared" si="92"/>
        <v>849.86518020917606</v>
      </c>
      <c r="V201" s="3">
        <f t="shared" si="77"/>
        <v>770.47425216447539</v>
      </c>
      <c r="W201" s="3">
        <f t="shared" si="71"/>
        <v>411.70076876380455</v>
      </c>
      <c r="X201" s="3">
        <f t="shared" si="72"/>
        <v>385.23712608223769</v>
      </c>
      <c r="Y201" s="5"/>
      <c r="Z201" s="3">
        <f t="shared" si="78"/>
        <v>175.08109599441173</v>
      </c>
      <c r="AA201" s="3">
        <f t="shared" si="79"/>
        <v>699955.3771714085</v>
      </c>
      <c r="AB201" s="26"/>
      <c r="AC201" s="3">
        <f t="shared" si="80"/>
        <v>-0.43296142437393437</v>
      </c>
      <c r="AD201" s="3">
        <f t="shared" si="81"/>
        <v>0.57634542427832891</v>
      </c>
      <c r="AE201" s="3">
        <f t="shared" si="82"/>
        <v>489.81590786703606</v>
      </c>
      <c r="AF201" s="5"/>
      <c r="AG201" s="3">
        <f t="shared" si="83"/>
        <v>1198285.9568614152</v>
      </c>
      <c r="AH201" s="3">
        <f t="shared" si="84"/>
        <v>690885.81854394812</v>
      </c>
      <c r="AI201" s="3">
        <f t="shared" si="85"/>
        <v>571864.78742602351</v>
      </c>
      <c r="AJ201" s="5"/>
      <c r="AK201" s="3">
        <v>35</v>
      </c>
      <c r="AL201" s="3">
        <f t="shared" si="86"/>
        <v>1079264.9257434905</v>
      </c>
      <c r="AM201" s="3">
        <f t="shared" si="87"/>
        <v>-403930.38903040276</v>
      </c>
      <c r="AN201" s="5"/>
      <c r="AO201" s="3">
        <f t="shared" si="88"/>
        <v>1079264.9257434905</v>
      </c>
      <c r="AP201" s="3">
        <f t="shared" si="89"/>
        <v>89794841.821858406</v>
      </c>
      <c r="AQ201" s="14">
        <f t="shared" si="90"/>
        <v>4.0228140628212568E-5</v>
      </c>
      <c r="AR201" s="14"/>
      <c r="AS201" s="26"/>
      <c r="AX201" s="23">
        <v>35.017426899489998</v>
      </c>
    </row>
    <row r="202" spans="1:50" s="3" customFormat="1">
      <c r="A202" s="3" t="str">
        <f>'S rescaled computation'!A202</f>
        <v>Storch et al. 2047</v>
      </c>
      <c r="B202" s="2" t="str">
        <f>'S rescaled computation'!B202</f>
        <v>Amphibians</v>
      </c>
      <c r="C202" s="3" t="str">
        <f>'S rescaled computation'!C202</f>
        <v>Eurasia</v>
      </c>
      <c r="D202" s="2">
        <f>'S rescaled computation'!D202</f>
        <v>16</v>
      </c>
      <c r="E202" s="5"/>
      <c r="F202" s="2">
        <f t="shared" si="73"/>
        <v>466000</v>
      </c>
      <c r="G202" s="2">
        <f>'S rescaled computation'!G202</f>
        <v>466000</v>
      </c>
      <c r="H202" s="2">
        <f>'S rescaled computation'!H202</f>
        <v>4790000</v>
      </c>
      <c r="I202" s="5"/>
      <c r="J202" s="2">
        <f>'S rescaled computation'!J202</f>
        <v>57.800000000000004</v>
      </c>
      <c r="K202" s="2">
        <f>'S rescaled computation'!K202</f>
        <v>83.2</v>
      </c>
      <c r="L202" s="11">
        <f>'S rescaled computation'!L202</f>
        <v>19.899999999999999</v>
      </c>
      <c r="M202" s="5"/>
      <c r="N202" s="3">
        <f t="shared" si="74"/>
        <v>1</v>
      </c>
      <c r="O202" s="5"/>
      <c r="P202" s="3">
        <f t="shared" si="75"/>
        <v>2.904522613065327</v>
      </c>
      <c r="Q202" s="3" t="e">
        <f t="shared" si="70"/>
        <v>#DIV/0!</v>
      </c>
      <c r="R202" s="5"/>
      <c r="S202" s="22">
        <f t="shared" si="76"/>
        <v>1235.1023062914137</v>
      </c>
      <c r="T202" s="22">
        <f t="shared" si="91"/>
        <v>385.23712608223769</v>
      </c>
      <c r="U202" s="3">
        <f t="shared" si="92"/>
        <v>849.86518020917606</v>
      </c>
      <c r="V202" s="3">
        <f t="shared" si="77"/>
        <v>770.47425216447539</v>
      </c>
      <c r="W202" s="3">
        <f t="shared" si="71"/>
        <v>411.70076876380455</v>
      </c>
      <c r="X202" s="3">
        <f t="shared" si="72"/>
        <v>385.23712608223769</v>
      </c>
      <c r="Y202" s="5"/>
      <c r="Z202" s="3">
        <f t="shared" si="78"/>
        <v>175.08109599441173</v>
      </c>
      <c r="AA202" s="3">
        <f t="shared" si="79"/>
        <v>699955.3771714085</v>
      </c>
      <c r="AB202" s="26"/>
      <c r="AC202" s="3">
        <f t="shared" si="80"/>
        <v>-0.43296142437393437</v>
      </c>
      <c r="AD202" s="3">
        <f t="shared" si="81"/>
        <v>0.57634542427832891</v>
      </c>
      <c r="AE202" s="3">
        <f t="shared" si="82"/>
        <v>489.81590786703606</v>
      </c>
      <c r="AF202" s="5"/>
      <c r="AG202" s="3">
        <f t="shared" si="83"/>
        <v>1198285.9568614152</v>
      </c>
      <c r="AH202" s="3">
        <f t="shared" si="84"/>
        <v>690885.81854394812</v>
      </c>
      <c r="AI202" s="3">
        <f t="shared" si="85"/>
        <v>571864.78742602351</v>
      </c>
      <c r="AJ202" s="5"/>
      <c r="AK202" s="3">
        <v>36</v>
      </c>
      <c r="AL202" s="3">
        <f t="shared" si="86"/>
        <v>1079264.9257434905</v>
      </c>
      <c r="AM202" s="3">
        <f t="shared" si="87"/>
        <v>-403930.38903040276</v>
      </c>
      <c r="AN202" s="5"/>
      <c r="AO202" s="3">
        <f t="shared" si="88"/>
        <v>1079264.9257434905</v>
      </c>
      <c r="AP202" s="3">
        <f t="shared" si="89"/>
        <v>89794841.821858406</v>
      </c>
      <c r="AQ202" s="14">
        <f t="shared" si="90"/>
        <v>4.0228140628212568E-5</v>
      </c>
      <c r="AR202" s="14"/>
      <c r="AS202" s="26"/>
      <c r="AX202" s="23">
        <v>36.017426899489998</v>
      </c>
    </row>
    <row r="203" spans="1:50" s="3" customFormat="1">
      <c r="A203" s="3" t="str">
        <f>'S rescaled computation'!A203</f>
        <v>Storch et al. 2048</v>
      </c>
      <c r="B203" s="2" t="str">
        <f>'S rescaled computation'!B203</f>
        <v>Amphibians</v>
      </c>
      <c r="C203" s="3" t="str">
        <f>'S rescaled computation'!C203</f>
        <v>Eurasia</v>
      </c>
      <c r="D203" s="2">
        <f>'S rescaled computation'!D203</f>
        <v>17</v>
      </c>
      <c r="E203" s="5"/>
      <c r="F203" s="2">
        <f t="shared" si="73"/>
        <v>466000</v>
      </c>
      <c r="G203" s="2">
        <f>'S rescaled computation'!G203</f>
        <v>466000</v>
      </c>
      <c r="H203" s="2">
        <f>'S rescaled computation'!H203</f>
        <v>4790000</v>
      </c>
      <c r="I203" s="5"/>
      <c r="J203" s="2">
        <f>'S rescaled computation'!J203</f>
        <v>61.900000000000006</v>
      </c>
      <c r="K203" s="2">
        <f>'S rescaled computation'!K203</f>
        <v>83.2</v>
      </c>
      <c r="L203" s="11">
        <f>'S rescaled computation'!L203</f>
        <v>19.899999999999999</v>
      </c>
      <c r="M203" s="5"/>
      <c r="N203" s="3">
        <f t="shared" si="74"/>
        <v>1</v>
      </c>
      <c r="O203" s="5"/>
      <c r="P203" s="3">
        <f t="shared" si="75"/>
        <v>3.1105527638190962</v>
      </c>
      <c r="Q203" s="3" t="e">
        <f t="shared" si="70"/>
        <v>#DIV/0!</v>
      </c>
      <c r="R203" s="5"/>
      <c r="S203" s="22">
        <f t="shared" si="76"/>
        <v>1235.1023062914137</v>
      </c>
      <c r="T203" s="22">
        <f t="shared" si="91"/>
        <v>385.23712608223769</v>
      </c>
      <c r="U203" s="3">
        <f t="shared" si="92"/>
        <v>849.86518020917606</v>
      </c>
      <c r="V203" s="3">
        <f t="shared" si="77"/>
        <v>770.47425216447539</v>
      </c>
      <c r="W203" s="3">
        <f t="shared" si="71"/>
        <v>411.70076876380455</v>
      </c>
      <c r="X203" s="3">
        <f t="shared" si="72"/>
        <v>385.23712608223769</v>
      </c>
      <c r="Y203" s="5"/>
      <c r="Z203" s="3">
        <f t="shared" si="78"/>
        <v>175.08109599441173</v>
      </c>
      <c r="AA203" s="3">
        <f t="shared" si="79"/>
        <v>699955.3771714085</v>
      </c>
      <c r="AB203" s="26"/>
      <c r="AC203" s="3">
        <f t="shared" si="80"/>
        <v>-0.43296142437393437</v>
      </c>
      <c r="AD203" s="3">
        <f t="shared" si="81"/>
        <v>0.57634542427832891</v>
      </c>
      <c r="AE203" s="3">
        <f t="shared" si="82"/>
        <v>489.81590786703606</v>
      </c>
      <c r="AF203" s="5"/>
      <c r="AG203" s="3">
        <f t="shared" si="83"/>
        <v>1198285.9568614152</v>
      </c>
      <c r="AH203" s="3">
        <f t="shared" si="84"/>
        <v>690885.81854394812</v>
      </c>
      <c r="AI203" s="3">
        <f t="shared" si="85"/>
        <v>571864.78742602351</v>
      </c>
      <c r="AJ203" s="5"/>
      <c r="AK203" s="3">
        <v>37</v>
      </c>
      <c r="AL203" s="3">
        <f t="shared" si="86"/>
        <v>1079264.9257434905</v>
      </c>
      <c r="AM203" s="3">
        <f t="shared" si="87"/>
        <v>-403930.38903040276</v>
      </c>
      <c r="AN203" s="5"/>
      <c r="AO203" s="3">
        <f t="shared" si="88"/>
        <v>1079264.9257434905</v>
      </c>
      <c r="AP203" s="3">
        <f t="shared" si="89"/>
        <v>89794841.821858406</v>
      </c>
      <c r="AQ203" s="14">
        <f t="shared" si="90"/>
        <v>4.0228140628212568E-5</v>
      </c>
      <c r="AR203" s="14"/>
      <c r="AS203" s="26"/>
      <c r="AX203" s="23">
        <v>37.017426899489998</v>
      </c>
    </row>
    <row r="204" spans="1:50" s="3" customFormat="1">
      <c r="A204" s="3" t="str">
        <f>'S rescaled computation'!A204</f>
        <v>Storch et al. 2049</v>
      </c>
      <c r="B204" s="2" t="str">
        <f>'S rescaled computation'!B204</f>
        <v>Amphibians</v>
      </c>
      <c r="C204" s="3" t="str">
        <f>'S rescaled computation'!C204</f>
        <v>Eurasia</v>
      </c>
      <c r="D204" s="2">
        <f>'S rescaled computation'!D204</f>
        <v>18</v>
      </c>
      <c r="E204" s="5"/>
      <c r="F204" s="2">
        <f t="shared" si="73"/>
        <v>466000</v>
      </c>
      <c r="G204" s="2">
        <f>'S rescaled computation'!G204</f>
        <v>466000</v>
      </c>
      <c r="H204" s="2">
        <f>'S rescaled computation'!H204</f>
        <v>4790000</v>
      </c>
      <c r="I204" s="5"/>
      <c r="J204" s="2">
        <f>'S rescaled computation'!J204</f>
        <v>69</v>
      </c>
      <c r="K204" s="2">
        <f>'S rescaled computation'!K204</f>
        <v>83.2</v>
      </c>
      <c r="L204" s="11">
        <f>'S rescaled computation'!L204</f>
        <v>19.899999999999999</v>
      </c>
      <c r="M204" s="5"/>
      <c r="N204" s="3">
        <f t="shared" si="74"/>
        <v>1</v>
      </c>
      <c r="O204" s="5"/>
      <c r="P204" s="3">
        <f t="shared" si="75"/>
        <v>3.4673366834170856</v>
      </c>
      <c r="Q204" s="3" t="e">
        <f t="shared" si="70"/>
        <v>#DIV/0!</v>
      </c>
      <c r="R204" s="5"/>
      <c r="S204" s="22">
        <f t="shared" si="76"/>
        <v>1235.1023062914137</v>
      </c>
      <c r="T204" s="22">
        <f t="shared" si="91"/>
        <v>385.23712608223769</v>
      </c>
      <c r="U204" s="3">
        <f t="shared" si="92"/>
        <v>849.86518020917606</v>
      </c>
      <c r="V204" s="3">
        <f t="shared" si="77"/>
        <v>770.47425216447539</v>
      </c>
      <c r="W204" s="3">
        <f t="shared" si="71"/>
        <v>411.70076876380455</v>
      </c>
      <c r="X204" s="3">
        <f t="shared" si="72"/>
        <v>385.23712608223769</v>
      </c>
      <c r="Y204" s="5"/>
      <c r="Z204" s="3">
        <f t="shared" si="78"/>
        <v>175.08109599441173</v>
      </c>
      <c r="AA204" s="3">
        <f t="shared" si="79"/>
        <v>699955.3771714085</v>
      </c>
      <c r="AB204" s="26"/>
      <c r="AC204" s="3">
        <f t="shared" si="80"/>
        <v>-0.43296142437393437</v>
      </c>
      <c r="AD204" s="3">
        <f t="shared" si="81"/>
        <v>0.57634542427832891</v>
      </c>
      <c r="AE204" s="3">
        <f t="shared" si="82"/>
        <v>489.81590786703606</v>
      </c>
      <c r="AF204" s="5"/>
      <c r="AG204" s="3">
        <f t="shared" si="83"/>
        <v>1198285.9568614152</v>
      </c>
      <c r="AH204" s="3">
        <f t="shared" si="84"/>
        <v>690885.81854394812</v>
      </c>
      <c r="AI204" s="3">
        <f t="shared" si="85"/>
        <v>571864.78742602351</v>
      </c>
      <c r="AJ204" s="5"/>
      <c r="AK204" s="3">
        <v>38</v>
      </c>
      <c r="AL204" s="3">
        <f t="shared" si="86"/>
        <v>1079264.9257434905</v>
      </c>
      <c r="AM204" s="3">
        <f t="shared" si="87"/>
        <v>-403930.38903040276</v>
      </c>
      <c r="AN204" s="5"/>
      <c r="AO204" s="3">
        <f t="shared" si="88"/>
        <v>1079264.9257434905</v>
      </c>
      <c r="AP204" s="3">
        <f t="shared" si="89"/>
        <v>89794841.821858406</v>
      </c>
      <c r="AQ204" s="14">
        <f t="shared" si="90"/>
        <v>4.0228140628212568E-5</v>
      </c>
      <c r="AR204" s="14"/>
      <c r="AS204" s="26"/>
      <c r="AX204" s="23">
        <v>38.017426899489998</v>
      </c>
    </row>
    <row r="205" spans="1:50" s="3" customFormat="1">
      <c r="A205" s="3" t="str">
        <f>'S rescaled computation'!A205</f>
        <v>Storch et al. 2050</v>
      </c>
      <c r="B205" s="2" t="str">
        <f>'S rescaled computation'!B205</f>
        <v>Amphibians</v>
      </c>
      <c r="C205" s="3" t="str">
        <f>'S rescaled computation'!C205</f>
        <v>Eurasia</v>
      </c>
      <c r="D205" s="2">
        <f>'S rescaled computation'!D205</f>
        <v>19</v>
      </c>
      <c r="E205" s="5"/>
      <c r="F205" s="2">
        <f t="shared" si="73"/>
        <v>466000</v>
      </c>
      <c r="G205" s="2">
        <f>'S rescaled computation'!G205</f>
        <v>466000</v>
      </c>
      <c r="H205" s="2">
        <f>'S rescaled computation'!H205</f>
        <v>4790000</v>
      </c>
      <c r="I205" s="5"/>
      <c r="J205" s="2">
        <f>'S rescaled computation'!J205</f>
        <v>76.100000000000009</v>
      </c>
      <c r="K205" s="2">
        <f>'S rescaled computation'!K205</f>
        <v>83.2</v>
      </c>
      <c r="L205" s="11">
        <f>'S rescaled computation'!L205</f>
        <v>19.899999999999999</v>
      </c>
      <c r="M205" s="5"/>
      <c r="N205" s="3">
        <f t="shared" si="74"/>
        <v>1</v>
      </c>
      <c r="O205" s="5"/>
      <c r="P205" s="3">
        <f t="shared" si="75"/>
        <v>3.8241206030150763</v>
      </c>
      <c r="Q205" s="3" t="e">
        <f t="shared" si="70"/>
        <v>#DIV/0!</v>
      </c>
      <c r="R205" s="5"/>
      <c r="S205" s="22">
        <f t="shared" si="76"/>
        <v>1235.1023062914137</v>
      </c>
      <c r="T205" s="22">
        <f t="shared" si="91"/>
        <v>385.23712608223769</v>
      </c>
      <c r="U205" s="3">
        <f t="shared" si="92"/>
        <v>849.86518020917606</v>
      </c>
      <c r="V205" s="3">
        <f t="shared" si="77"/>
        <v>770.47425216447539</v>
      </c>
      <c r="W205" s="3">
        <f t="shared" si="71"/>
        <v>411.70076876380455</v>
      </c>
      <c r="X205" s="3">
        <f t="shared" si="72"/>
        <v>385.23712608223769</v>
      </c>
      <c r="Y205" s="5"/>
      <c r="Z205" s="3">
        <f t="shared" si="78"/>
        <v>175.08109599441173</v>
      </c>
      <c r="AA205" s="3">
        <f t="shared" si="79"/>
        <v>699955.3771714085</v>
      </c>
      <c r="AB205" s="26"/>
      <c r="AC205" s="3">
        <f t="shared" si="80"/>
        <v>-0.43296142437393437</v>
      </c>
      <c r="AD205" s="3">
        <f t="shared" si="81"/>
        <v>0.57634542427832891</v>
      </c>
      <c r="AE205" s="3">
        <f t="shared" si="82"/>
        <v>489.81590786703606</v>
      </c>
      <c r="AF205" s="5"/>
      <c r="AG205" s="3">
        <f t="shared" si="83"/>
        <v>1198285.9568614152</v>
      </c>
      <c r="AH205" s="3">
        <f t="shared" si="84"/>
        <v>690885.81854394812</v>
      </c>
      <c r="AI205" s="3">
        <f t="shared" si="85"/>
        <v>571864.78742602351</v>
      </c>
      <c r="AJ205" s="5"/>
      <c r="AK205" s="3">
        <v>39</v>
      </c>
      <c r="AL205" s="3">
        <f t="shared" si="86"/>
        <v>1079264.9257434905</v>
      </c>
      <c r="AM205" s="3">
        <f t="shared" si="87"/>
        <v>-403930.38903040276</v>
      </c>
      <c r="AN205" s="5"/>
      <c r="AO205" s="3">
        <f t="shared" si="88"/>
        <v>1079264.9257434905</v>
      </c>
      <c r="AP205" s="3">
        <f t="shared" si="89"/>
        <v>89794841.821858406</v>
      </c>
      <c r="AQ205" s="14">
        <f t="shared" si="90"/>
        <v>4.0228140628212568E-5</v>
      </c>
      <c r="AR205" s="14"/>
      <c r="AS205" s="26"/>
      <c r="AX205" s="23">
        <v>39.017426899489998</v>
      </c>
    </row>
    <row r="206" spans="1:50" s="3" customFormat="1">
      <c r="A206" s="3" t="str">
        <f>'S rescaled computation'!A206</f>
        <v>Storch et al. 2051</v>
      </c>
      <c r="B206" s="2" t="str">
        <f>'S rescaled computation'!B206</f>
        <v>Amphibians</v>
      </c>
      <c r="C206" s="3" t="str">
        <f>'S rescaled computation'!C206</f>
        <v>Eurasia</v>
      </c>
      <c r="D206" s="2">
        <f>'S rescaled computation'!D206</f>
        <v>20</v>
      </c>
      <c r="E206" s="5"/>
      <c r="F206" s="2">
        <f t="shared" si="73"/>
        <v>466000</v>
      </c>
      <c r="G206" s="2">
        <f>'S rescaled computation'!G206</f>
        <v>466000</v>
      </c>
      <c r="H206" s="2">
        <f>'S rescaled computation'!H206</f>
        <v>4790000</v>
      </c>
      <c r="I206" s="5"/>
      <c r="J206" s="2">
        <f>'S rescaled computation'!J206</f>
        <v>83.2</v>
      </c>
      <c r="K206" s="2">
        <f>'S rescaled computation'!K206</f>
        <v>83.2</v>
      </c>
      <c r="L206" s="11">
        <f>'S rescaled computation'!L206</f>
        <v>19.899999999999999</v>
      </c>
      <c r="M206" s="5"/>
      <c r="N206" s="3">
        <f t="shared" si="74"/>
        <v>1</v>
      </c>
      <c r="O206" s="5"/>
      <c r="P206" s="3">
        <f t="shared" si="75"/>
        <v>4.1809045226130657</v>
      </c>
      <c r="Q206" s="3" t="e">
        <f t="shared" si="70"/>
        <v>#DIV/0!</v>
      </c>
      <c r="R206" s="5"/>
      <c r="S206" s="22">
        <f t="shared" si="76"/>
        <v>1235.1023062914137</v>
      </c>
      <c r="T206" s="22">
        <f t="shared" si="91"/>
        <v>385.23712608223769</v>
      </c>
      <c r="U206" s="3">
        <f t="shared" si="92"/>
        <v>849.86518020917606</v>
      </c>
      <c r="V206" s="3">
        <f t="shared" si="77"/>
        <v>770.47425216447539</v>
      </c>
      <c r="W206" s="3">
        <f t="shared" si="71"/>
        <v>411.70076876380455</v>
      </c>
      <c r="X206" s="3">
        <f t="shared" si="72"/>
        <v>385.23712608223769</v>
      </c>
      <c r="Y206" s="5"/>
      <c r="Z206" s="3">
        <f t="shared" si="78"/>
        <v>175.08109599441173</v>
      </c>
      <c r="AA206" s="3">
        <f t="shared" si="79"/>
        <v>699955.3771714085</v>
      </c>
      <c r="AB206" s="26"/>
      <c r="AC206" s="3">
        <f t="shared" si="80"/>
        <v>-0.43296142437393437</v>
      </c>
      <c r="AD206" s="3">
        <f t="shared" si="81"/>
        <v>0.57634542427832891</v>
      </c>
      <c r="AE206" s="3">
        <f t="shared" si="82"/>
        <v>489.81590786703606</v>
      </c>
      <c r="AF206" s="5"/>
      <c r="AG206" s="3">
        <f t="shared" si="83"/>
        <v>1198285.9568614152</v>
      </c>
      <c r="AH206" s="3">
        <f t="shared" si="84"/>
        <v>690885.81854394812</v>
      </c>
      <c r="AI206" s="3">
        <f t="shared" si="85"/>
        <v>571864.78742602351</v>
      </c>
      <c r="AJ206" s="5"/>
      <c r="AK206" s="3">
        <v>40</v>
      </c>
      <c r="AL206" s="3">
        <f t="shared" si="86"/>
        <v>1079264.9257434905</v>
      </c>
      <c r="AM206" s="3">
        <f t="shared" si="87"/>
        <v>-403930.38903040276</v>
      </c>
      <c r="AN206" s="5"/>
      <c r="AO206" s="3">
        <f t="shared" si="88"/>
        <v>1079264.9257434905</v>
      </c>
      <c r="AP206" s="3">
        <f t="shared" si="89"/>
        <v>89794841.821858406</v>
      </c>
      <c r="AQ206" s="14">
        <f t="shared" si="90"/>
        <v>4.0228140628212568E-5</v>
      </c>
      <c r="AR206" s="14"/>
      <c r="AS206" s="26"/>
      <c r="AX206" s="23">
        <v>40.017426899489998</v>
      </c>
    </row>
    <row r="207" spans="1:50">
      <c r="A207" s="7" t="str">
        <f>'S rescaled computation'!A207</f>
        <v>Storch et al. 2052</v>
      </c>
      <c r="B207" s="8" t="str">
        <f>'S rescaled computation'!B207</f>
        <v>Amphibians</v>
      </c>
      <c r="C207" s="7" t="str">
        <f>'S rescaled computation'!C207</f>
        <v>North America</v>
      </c>
      <c r="D207" s="8">
        <f>'S rescaled computation'!D207</f>
        <v>1</v>
      </c>
      <c r="F207" s="8">
        <f t="shared" si="73"/>
        <v>551000</v>
      </c>
      <c r="G207" s="8">
        <f>'S rescaled computation'!G207</f>
        <v>551000</v>
      </c>
      <c r="H207" s="8">
        <f>'S rescaled computation'!H207</f>
        <v>4830000</v>
      </c>
      <c r="J207" s="8">
        <f>'S rescaled computation'!J207</f>
        <v>9.99</v>
      </c>
      <c r="K207" s="8">
        <f>'S rescaled computation'!K207</f>
        <v>75.400000000000006</v>
      </c>
      <c r="L207" s="10">
        <f>'S rescaled computation'!L207</f>
        <v>24.1</v>
      </c>
      <c r="N207" s="7">
        <f t="shared" si="74"/>
        <v>1</v>
      </c>
      <c r="P207" s="7">
        <f t="shared" si="75"/>
        <v>0.41452282157676346</v>
      </c>
      <c r="Q207" s="7" t="e">
        <f t="shared" si="70"/>
        <v>#DIV/0!</v>
      </c>
      <c r="S207" s="12">
        <f t="shared" si="76"/>
        <v>1240.2485881909136</v>
      </c>
      <c r="T207" s="12">
        <f t="shared" si="91"/>
        <v>418.90059322752148</v>
      </c>
      <c r="U207" s="7">
        <f t="shared" si="92"/>
        <v>821.34799496339201</v>
      </c>
      <c r="V207" s="7">
        <f t="shared" si="77"/>
        <v>837.80118645504297</v>
      </c>
      <c r="W207" s="7">
        <f t="shared" si="71"/>
        <v>413.41619606363781</v>
      </c>
      <c r="X207" s="7">
        <f t="shared" si="72"/>
        <v>418.90059322752148</v>
      </c>
      <c r="Z207" s="7">
        <f t="shared" si="78"/>
        <v>0</v>
      </c>
      <c r="AA207" s="7">
        <f t="shared" si="79"/>
        <v>679124.64709758596</v>
      </c>
      <c r="AB207" s="6"/>
      <c r="AC207" s="7">
        <f t="shared" si="80"/>
        <v>-0.51315749093428409</v>
      </c>
      <c r="AD207" s="7">
        <f t="shared" si="81"/>
        <v>0.48324028282546666</v>
      </c>
      <c r="AE207" s="7">
        <f t="shared" si="82"/>
        <v>396.90843738423951</v>
      </c>
      <c r="AG207" s="7">
        <f t="shared" si="83"/>
        <v>1480790.3092868601</v>
      </c>
      <c r="AH207" s="7">
        <f t="shared" si="84"/>
        <v>719436.66015902674</v>
      </c>
      <c r="AI207" s="7">
        <f t="shared" si="85"/>
        <v>594558.73700661515</v>
      </c>
      <c r="AK207" s="7">
        <v>41</v>
      </c>
      <c r="AL207" s="7">
        <f t="shared" si="86"/>
        <v>1355912.3861344485</v>
      </c>
      <c r="AM207" s="7">
        <f t="shared" si="87"/>
        <v>85716.659472593441</v>
      </c>
      <c r="AO207" s="7">
        <f t="shared" si="88"/>
        <v>1355912.3861344485</v>
      </c>
      <c r="AP207" s="7">
        <f t="shared" si="89"/>
        <v>102235793.91453741</v>
      </c>
      <c r="AQ207" s="15">
        <f t="shared" si="90"/>
        <v>3.8415301339757723E-5</v>
      </c>
      <c r="AR207" s="15"/>
      <c r="AS207" s="6"/>
      <c r="AX207" s="21">
        <v>41.017426899489998</v>
      </c>
    </row>
    <row r="208" spans="1:50">
      <c r="A208" s="7" t="str">
        <f>'S rescaled computation'!A208</f>
        <v>Storch et al. 2053</v>
      </c>
      <c r="B208" s="8" t="str">
        <f>'S rescaled computation'!B208</f>
        <v>Amphibians</v>
      </c>
      <c r="C208" s="7" t="str">
        <f>'S rescaled computation'!C208</f>
        <v>North America</v>
      </c>
      <c r="D208" s="8">
        <f>'S rescaled computation'!D208</f>
        <v>2</v>
      </c>
      <c r="F208" s="8">
        <f t="shared" si="73"/>
        <v>551000</v>
      </c>
      <c r="G208" s="8">
        <f>'S rescaled computation'!G208</f>
        <v>551000</v>
      </c>
      <c r="H208" s="8">
        <f>'S rescaled computation'!H208</f>
        <v>4830000</v>
      </c>
      <c r="J208" s="8">
        <f>'S rescaled computation'!J208</f>
        <v>12.9</v>
      </c>
      <c r="K208" s="8">
        <f>'S rescaled computation'!K208</f>
        <v>75.400000000000006</v>
      </c>
      <c r="L208" s="10">
        <f>'S rescaled computation'!L208</f>
        <v>24.1</v>
      </c>
      <c r="N208" s="7">
        <f t="shared" si="74"/>
        <v>1</v>
      </c>
      <c r="P208" s="7">
        <f t="shared" si="75"/>
        <v>0.53526970954356845</v>
      </c>
      <c r="Q208" s="7" t="e">
        <f t="shared" si="70"/>
        <v>#DIV/0!</v>
      </c>
      <c r="S208" s="12">
        <f t="shared" si="76"/>
        <v>1240.2485881909136</v>
      </c>
      <c r="T208" s="12">
        <f t="shared" si="91"/>
        <v>418.90059322752148</v>
      </c>
      <c r="U208" s="7">
        <f t="shared" si="92"/>
        <v>821.34799496339201</v>
      </c>
      <c r="V208" s="7">
        <f t="shared" si="77"/>
        <v>837.80118645504297</v>
      </c>
      <c r="W208" s="7">
        <f t="shared" si="71"/>
        <v>413.41619606363781</v>
      </c>
      <c r="X208" s="7">
        <f t="shared" si="72"/>
        <v>418.90059322752148</v>
      </c>
      <c r="Z208" s="7">
        <f t="shared" si="78"/>
        <v>0</v>
      </c>
      <c r="AA208" s="7">
        <f t="shared" si="79"/>
        <v>679124.64709758596</v>
      </c>
      <c r="AB208" s="6"/>
      <c r="AC208" s="7">
        <f t="shared" si="80"/>
        <v>-0.51315749093428409</v>
      </c>
      <c r="AD208" s="7">
        <f t="shared" si="81"/>
        <v>0.48324028282546666</v>
      </c>
      <c r="AE208" s="7">
        <f t="shared" si="82"/>
        <v>396.90843738423951</v>
      </c>
      <c r="AG208" s="7">
        <f t="shared" si="83"/>
        <v>1480790.3092868601</v>
      </c>
      <c r="AH208" s="7">
        <f t="shared" si="84"/>
        <v>719436.66015902674</v>
      </c>
      <c r="AI208" s="7">
        <f t="shared" si="85"/>
        <v>594558.73700661515</v>
      </c>
      <c r="AK208" s="7">
        <v>42</v>
      </c>
      <c r="AL208" s="7">
        <f t="shared" si="86"/>
        <v>1355912.3861344485</v>
      </c>
      <c r="AM208" s="7">
        <f t="shared" si="87"/>
        <v>85716.659472593441</v>
      </c>
      <c r="AO208" s="7">
        <f t="shared" si="88"/>
        <v>1355912.3861344485</v>
      </c>
      <c r="AP208" s="7">
        <f t="shared" si="89"/>
        <v>102235793.91453741</v>
      </c>
      <c r="AQ208" s="15">
        <f t="shared" si="90"/>
        <v>3.8415301339757723E-5</v>
      </c>
      <c r="AR208" s="15"/>
      <c r="AS208" s="6"/>
      <c r="AX208" s="21">
        <v>42.017426899489998</v>
      </c>
    </row>
    <row r="209" spans="1:50">
      <c r="A209" s="7" t="str">
        <f>'S rescaled computation'!A209</f>
        <v>Storch et al. 2054</v>
      </c>
      <c r="B209" s="8" t="str">
        <f>'S rescaled computation'!B209</f>
        <v>Amphibians</v>
      </c>
      <c r="C209" s="7" t="str">
        <f>'S rescaled computation'!C209</f>
        <v>North America</v>
      </c>
      <c r="D209" s="8">
        <f>'S rescaled computation'!D209</f>
        <v>3</v>
      </c>
      <c r="F209" s="8">
        <f t="shared" si="73"/>
        <v>551000</v>
      </c>
      <c r="G209" s="8">
        <f>'S rescaled computation'!G209</f>
        <v>551000</v>
      </c>
      <c r="H209" s="8">
        <f>'S rescaled computation'!H209</f>
        <v>4830000</v>
      </c>
      <c r="J209" s="8">
        <f>'S rescaled computation'!J209</f>
        <v>15.700000000000001</v>
      </c>
      <c r="K209" s="8">
        <f>'S rescaled computation'!K209</f>
        <v>75.400000000000006</v>
      </c>
      <c r="L209" s="10">
        <f>'S rescaled computation'!L209</f>
        <v>24.1</v>
      </c>
      <c r="N209" s="7">
        <f t="shared" si="74"/>
        <v>1</v>
      </c>
      <c r="P209" s="7">
        <f t="shared" si="75"/>
        <v>0.65145228215767637</v>
      </c>
      <c r="Q209" s="7" t="e">
        <f t="shared" si="70"/>
        <v>#DIV/0!</v>
      </c>
      <c r="S209" s="12">
        <f t="shared" si="76"/>
        <v>1240.2485881909136</v>
      </c>
      <c r="T209" s="12">
        <f t="shared" si="91"/>
        <v>418.90059322752148</v>
      </c>
      <c r="U209" s="7">
        <f t="shared" si="92"/>
        <v>821.34799496339201</v>
      </c>
      <c r="V209" s="7">
        <f t="shared" si="77"/>
        <v>837.80118645504297</v>
      </c>
      <c r="W209" s="7">
        <f t="shared" si="71"/>
        <v>413.41619606363781</v>
      </c>
      <c r="X209" s="7">
        <f t="shared" si="72"/>
        <v>418.90059322752148</v>
      </c>
      <c r="Z209" s="7">
        <f t="shared" si="78"/>
        <v>0</v>
      </c>
      <c r="AA209" s="7">
        <f t="shared" si="79"/>
        <v>679124.64709758596</v>
      </c>
      <c r="AB209" s="6"/>
      <c r="AC209" s="7">
        <f t="shared" si="80"/>
        <v>-0.51315749093428409</v>
      </c>
      <c r="AD209" s="7">
        <f t="shared" si="81"/>
        <v>0.48324028282546666</v>
      </c>
      <c r="AE209" s="7">
        <f t="shared" si="82"/>
        <v>396.90843738423951</v>
      </c>
      <c r="AG209" s="7">
        <f t="shared" si="83"/>
        <v>1480790.3092868601</v>
      </c>
      <c r="AH209" s="7">
        <f t="shared" si="84"/>
        <v>719436.66015902674</v>
      </c>
      <c r="AI209" s="7">
        <f t="shared" si="85"/>
        <v>594558.73700661515</v>
      </c>
      <c r="AK209" s="7">
        <v>43</v>
      </c>
      <c r="AL209" s="7">
        <f t="shared" si="86"/>
        <v>1355912.3861344485</v>
      </c>
      <c r="AM209" s="7">
        <f t="shared" si="87"/>
        <v>85716.659472593441</v>
      </c>
      <c r="AO209" s="7">
        <f t="shared" si="88"/>
        <v>1355912.3861344485</v>
      </c>
      <c r="AP209" s="7">
        <f t="shared" si="89"/>
        <v>102235793.91453741</v>
      </c>
      <c r="AQ209" s="15">
        <f t="shared" si="90"/>
        <v>3.8415301339757723E-5</v>
      </c>
      <c r="AR209" s="15"/>
      <c r="AS209" s="6"/>
      <c r="AX209" s="21">
        <v>43.017426899489998</v>
      </c>
    </row>
    <row r="210" spans="1:50">
      <c r="A210" s="7" t="str">
        <f>'S rescaled computation'!A210</f>
        <v>Storch et al. 2055</v>
      </c>
      <c r="B210" s="8" t="str">
        <f>'S rescaled computation'!B210</f>
        <v>Amphibians</v>
      </c>
      <c r="C210" s="7" t="str">
        <f>'S rescaled computation'!C210</f>
        <v>North America</v>
      </c>
      <c r="D210" s="8">
        <f>'S rescaled computation'!D210</f>
        <v>4</v>
      </c>
      <c r="F210" s="8">
        <f t="shared" si="73"/>
        <v>551000</v>
      </c>
      <c r="G210" s="8">
        <f>'S rescaled computation'!G210</f>
        <v>551000</v>
      </c>
      <c r="H210" s="8">
        <f>'S rescaled computation'!H210</f>
        <v>4830000</v>
      </c>
      <c r="J210" s="8">
        <f>'S rescaled computation'!J210</f>
        <v>18.3</v>
      </c>
      <c r="K210" s="8">
        <f>'S rescaled computation'!K210</f>
        <v>75.400000000000006</v>
      </c>
      <c r="L210" s="10">
        <f>'S rescaled computation'!L210</f>
        <v>24.1</v>
      </c>
      <c r="N210" s="7">
        <f t="shared" si="74"/>
        <v>1</v>
      </c>
      <c r="P210" s="7">
        <f t="shared" si="75"/>
        <v>0.75933609958506221</v>
      </c>
      <c r="Q210" s="7" t="e">
        <f t="shared" si="70"/>
        <v>#DIV/0!</v>
      </c>
      <c r="S210" s="12">
        <f t="shared" si="76"/>
        <v>1240.2485881909136</v>
      </c>
      <c r="T210" s="12">
        <f t="shared" si="91"/>
        <v>418.90059322752148</v>
      </c>
      <c r="U210" s="7">
        <f t="shared" si="92"/>
        <v>821.34799496339201</v>
      </c>
      <c r="V210" s="7">
        <f t="shared" si="77"/>
        <v>837.80118645504297</v>
      </c>
      <c r="W210" s="7">
        <f t="shared" si="71"/>
        <v>413.41619606363781</v>
      </c>
      <c r="X210" s="7">
        <f t="shared" si="72"/>
        <v>418.90059322752148</v>
      </c>
      <c r="Z210" s="7">
        <f t="shared" si="78"/>
        <v>0</v>
      </c>
      <c r="AA210" s="7">
        <f t="shared" si="79"/>
        <v>679124.64709758596</v>
      </c>
      <c r="AB210" s="6"/>
      <c r="AC210" s="7">
        <f t="shared" si="80"/>
        <v>-0.51315749093428409</v>
      </c>
      <c r="AD210" s="7">
        <f t="shared" si="81"/>
        <v>0.48324028282546666</v>
      </c>
      <c r="AE210" s="7">
        <f t="shared" si="82"/>
        <v>396.90843738423951</v>
      </c>
      <c r="AG210" s="7">
        <f t="shared" si="83"/>
        <v>1480790.3092868601</v>
      </c>
      <c r="AH210" s="7">
        <f t="shared" si="84"/>
        <v>719436.66015902674</v>
      </c>
      <c r="AI210" s="7">
        <f t="shared" si="85"/>
        <v>594558.73700661515</v>
      </c>
      <c r="AK210" s="7">
        <v>44</v>
      </c>
      <c r="AL210" s="7">
        <f t="shared" si="86"/>
        <v>1355912.3861344485</v>
      </c>
      <c r="AM210" s="7">
        <f t="shared" si="87"/>
        <v>85716.659472593441</v>
      </c>
      <c r="AO210" s="7">
        <f t="shared" si="88"/>
        <v>1355912.3861344485</v>
      </c>
      <c r="AP210" s="7">
        <f t="shared" si="89"/>
        <v>102235793.91453741</v>
      </c>
      <c r="AQ210" s="15">
        <f t="shared" si="90"/>
        <v>3.8415301339757723E-5</v>
      </c>
      <c r="AR210" s="15"/>
      <c r="AS210" s="6"/>
      <c r="AX210" s="21">
        <v>44.017426899489998</v>
      </c>
    </row>
    <row r="211" spans="1:50">
      <c r="A211" s="7" t="str">
        <f>'S rescaled computation'!A211</f>
        <v>Storch et al. 2056</v>
      </c>
      <c r="B211" s="8" t="str">
        <f>'S rescaled computation'!B211</f>
        <v>Amphibians</v>
      </c>
      <c r="C211" s="7" t="str">
        <f>'S rescaled computation'!C211</f>
        <v>North America</v>
      </c>
      <c r="D211" s="8">
        <f>'S rescaled computation'!D211</f>
        <v>5</v>
      </c>
      <c r="F211" s="8">
        <f t="shared" si="73"/>
        <v>551000</v>
      </c>
      <c r="G211" s="8">
        <f>'S rescaled computation'!G211</f>
        <v>551000</v>
      </c>
      <c r="H211" s="8">
        <f>'S rescaled computation'!H211</f>
        <v>4830000</v>
      </c>
      <c r="J211" s="8">
        <f>'S rescaled computation'!J211</f>
        <v>20.6</v>
      </c>
      <c r="K211" s="8">
        <f>'S rescaled computation'!K211</f>
        <v>75.400000000000006</v>
      </c>
      <c r="L211" s="10">
        <f>'S rescaled computation'!L211</f>
        <v>24.1</v>
      </c>
      <c r="N211" s="7">
        <f t="shared" si="74"/>
        <v>1</v>
      </c>
      <c r="P211" s="7">
        <f t="shared" si="75"/>
        <v>0.85477178423236511</v>
      </c>
      <c r="Q211" s="7" t="e">
        <f t="shared" si="70"/>
        <v>#DIV/0!</v>
      </c>
      <c r="S211" s="12">
        <f t="shared" si="76"/>
        <v>1240.2485881909136</v>
      </c>
      <c r="T211" s="12">
        <f t="shared" si="91"/>
        <v>418.90059322752148</v>
      </c>
      <c r="U211" s="7">
        <f t="shared" si="92"/>
        <v>821.34799496339201</v>
      </c>
      <c r="V211" s="7">
        <f t="shared" si="77"/>
        <v>837.80118645504297</v>
      </c>
      <c r="W211" s="7">
        <f t="shared" si="71"/>
        <v>413.41619606363781</v>
      </c>
      <c r="X211" s="7">
        <f t="shared" si="72"/>
        <v>418.90059322752148</v>
      </c>
      <c r="Z211" s="7">
        <f t="shared" si="78"/>
        <v>0</v>
      </c>
      <c r="AA211" s="7">
        <f t="shared" si="79"/>
        <v>679124.64709758596</v>
      </c>
      <c r="AB211" s="6"/>
      <c r="AC211" s="7">
        <f t="shared" si="80"/>
        <v>-0.51315749093428409</v>
      </c>
      <c r="AD211" s="7">
        <f t="shared" si="81"/>
        <v>0.48324028282546666</v>
      </c>
      <c r="AE211" s="7">
        <f t="shared" si="82"/>
        <v>396.90843738423951</v>
      </c>
      <c r="AG211" s="7">
        <f t="shared" si="83"/>
        <v>1480790.3092868601</v>
      </c>
      <c r="AH211" s="7">
        <f t="shared" si="84"/>
        <v>719436.66015902674</v>
      </c>
      <c r="AI211" s="7">
        <f t="shared" si="85"/>
        <v>594558.73700661515</v>
      </c>
      <c r="AK211" s="7">
        <v>45</v>
      </c>
      <c r="AL211" s="7">
        <f t="shared" si="86"/>
        <v>1355912.3861344485</v>
      </c>
      <c r="AM211" s="7">
        <f t="shared" si="87"/>
        <v>85716.659472593441</v>
      </c>
      <c r="AO211" s="7">
        <f t="shared" si="88"/>
        <v>1355912.3861344485</v>
      </c>
      <c r="AP211" s="7">
        <f t="shared" si="89"/>
        <v>102235793.91453741</v>
      </c>
      <c r="AQ211" s="15">
        <f t="shared" si="90"/>
        <v>3.8415301339757723E-5</v>
      </c>
      <c r="AR211" s="15"/>
      <c r="AS211" s="6"/>
      <c r="AX211" s="21">
        <v>45.017426899489998</v>
      </c>
    </row>
    <row r="212" spans="1:50">
      <c r="A212" s="7" t="str">
        <f>'S rescaled computation'!A212</f>
        <v>Storch et al. 2057</v>
      </c>
      <c r="B212" s="8" t="str">
        <f>'S rescaled computation'!B212</f>
        <v>Amphibians</v>
      </c>
      <c r="C212" s="7" t="str">
        <f>'S rescaled computation'!C212</f>
        <v>North America</v>
      </c>
      <c r="D212" s="8">
        <f>'S rescaled computation'!D212</f>
        <v>6</v>
      </c>
      <c r="F212" s="8">
        <f t="shared" si="73"/>
        <v>551000</v>
      </c>
      <c r="G212" s="8">
        <f>'S rescaled computation'!G212</f>
        <v>551000</v>
      </c>
      <c r="H212" s="8">
        <f>'S rescaled computation'!H212</f>
        <v>4830000</v>
      </c>
      <c r="J212" s="8">
        <f>'S rescaled computation'!J212</f>
        <v>22.9</v>
      </c>
      <c r="K212" s="8">
        <f>'S rescaled computation'!K212</f>
        <v>75.400000000000006</v>
      </c>
      <c r="L212" s="10">
        <f>'S rescaled computation'!L212</f>
        <v>24.1</v>
      </c>
      <c r="N212" s="7">
        <f t="shared" si="74"/>
        <v>1</v>
      </c>
      <c r="P212" s="7">
        <f t="shared" si="75"/>
        <v>0.95020746887966789</v>
      </c>
      <c r="Q212" s="7" t="e">
        <f t="shared" si="70"/>
        <v>#DIV/0!</v>
      </c>
      <c r="S212" s="12">
        <f t="shared" si="76"/>
        <v>1240.2485881909136</v>
      </c>
      <c r="T212" s="12">
        <f t="shared" si="91"/>
        <v>418.90059322752148</v>
      </c>
      <c r="U212" s="7">
        <f t="shared" si="92"/>
        <v>821.34799496339201</v>
      </c>
      <c r="V212" s="7">
        <f t="shared" si="77"/>
        <v>837.80118645504297</v>
      </c>
      <c r="W212" s="7">
        <f t="shared" si="71"/>
        <v>413.41619606363781</v>
      </c>
      <c r="X212" s="7">
        <f t="shared" si="72"/>
        <v>418.90059322752148</v>
      </c>
      <c r="Z212" s="7">
        <f t="shared" si="78"/>
        <v>0</v>
      </c>
      <c r="AA212" s="7">
        <f t="shared" si="79"/>
        <v>679124.64709758596</v>
      </c>
      <c r="AB212" s="6"/>
      <c r="AC212" s="7">
        <f t="shared" si="80"/>
        <v>-0.51315749093428409</v>
      </c>
      <c r="AD212" s="7">
        <f t="shared" si="81"/>
        <v>0.48324028282546666</v>
      </c>
      <c r="AE212" s="7">
        <f t="shared" si="82"/>
        <v>396.90843738423951</v>
      </c>
      <c r="AG212" s="7">
        <f t="shared" si="83"/>
        <v>1480790.3092868601</v>
      </c>
      <c r="AH212" s="7">
        <f t="shared" si="84"/>
        <v>719436.66015902674</v>
      </c>
      <c r="AI212" s="7">
        <f t="shared" si="85"/>
        <v>594558.73700661515</v>
      </c>
      <c r="AK212" s="7">
        <v>46</v>
      </c>
      <c r="AL212" s="7">
        <f t="shared" si="86"/>
        <v>1355912.3861344485</v>
      </c>
      <c r="AM212" s="7">
        <f t="shared" si="87"/>
        <v>85716.659472593441</v>
      </c>
      <c r="AO212" s="7">
        <f t="shared" si="88"/>
        <v>1355912.3861344485</v>
      </c>
      <c r="AP212" s="7">
        <f t="shared" si="89"/>
        <v>102235793.91453741</v>
      </c>
      <c r="AQ212" s="15">
        <f t="shared" si="90"/>
        <v>3.8415301339757723E-5</v>
      </c>
      <c r="AR212" s="15"/>
      <c r="AS212" s="6"/>
      <c r="AX212" s="21">
        <v>46.017426899489998</v>
      </c>
    </row>
    <row r="213" spans="1:50">
      <c r="A213" s="7" t="str">
        <f>'S rescaled computation'!A213</f>
        <v>Storch et al. 2058</v>
      </c>
      <c r="B213" s="8" t="str">
        <f>'S rescaled computation'!B213</f>
        <v>Amphibians</v>
      </c>
      <c r="C213" s="7" t="str">
        <f>'S rescaled computation'!C213</f>
        <v>North America</v>
      </c>
      <c r="D213" s="8">
        <f>'S rescaled computation'!D213</f>
        <v>7</v>
      </c>
      <c r="F213" s="8">
        <f t="shared" si="73"/>
        <v>551000</v>
      </c>
      <c r="G213" s="8">
        <f>'S rescaled computation'!G213</f>
        <v>551000</v>
      </c>
      <c r="H213" s="8">
        <f>'S rescaled computation'!H213</f>
        <v>4830000</v>
      </c>
      <c r="J213" s="8">
        <f>'S rescaled computation'!J213</f>
        <v>25.300000000000004</v>
      </c>
      <c r="K213" s="8">
        <f>'S rescaled computation'!K213</f>
        <v>75.400000000000006</v>
      </c>
      <c r="L213" s="10">
        <f>'S rescaled computation'!L213</f>
        <v>24.1</v>
      </c>
      <c r="N213" s="7">
        <f t="shared" si="74"/>
        <v>1</v>
      </c>
      <c r="P213" s="7">
        <f t="shared" si="75"/>
        <v>1.049792531120332</v>
      </c>
      <c r="Q213" s="7" t="e">
        <f t="shared" si="70"/>
        <v>#DIV/0!</v>
      </c>
      <c r="S213" s="12">
        <f t="shared" si="76"/>
        <v>1240.2485881909136</v>
      </c>
      <c r="T213" s="12">
        <f t="shared" si="91"/>
        <v>418.90059322752148</v>
      </c>
      <c r="U213" s="7">
        <f t="shared" si="92"/>
        <v>821.34799496339201</v>
      </c>
      <c r="V213" s="7">
        <f t="shared" si="77"/>
        <v>837.80118645504297</v>
      </c>
      <c r="W213" s="7">
        <f t="shared" si="71"/>
        <v>413.41619606363781</v>
      </c>
      <c r="X213" s="7">
        <f t="shared" si="72"/>
        <v>418.90059322752148</v>
      </c>
      <c r="Z213" s="7">
        <f t="shared" si="78"/>
        <v>0</v>
      </c>
      <c r="AA213" s="7">
        <f t="shared" si="79"/>
        <v>679124.64709758596</v>
      </c>
      <c r="AB213" s="6"/>
      <c r="AC213" s="7">
        <f t="shared" si="80"/>
        <v>-0.51315749093428409</v>
      </c>
      <c r="AD213" s="7">
        <f t="shared" si="81"/>
        <v>0.48324028282546666</v>
      </c>
      <c r="AE213" s="7">
        <f t="shared" si="82"/>
        <v>396.90843738423951</v>
      </c>
      <c r="AG213" s="7">
        <f t="shared" si="83"/>
        <v>1480790.3092868601</v>
      </c>
      <c r="AH213" s="7">
        <f t="shared" si="84"/>
        <v>719436.66015902674</v>
      </c>
      <c r="AI213" s="7">
        <f t="shared" si="85"/>
        <v>594558.73700661515</v>
      </c>
      <c r="AK213" s="7">
        <v>47</v>
      </c>
      <c r="AL213" s="7">
        <f t="shared" si="86"/>
        <v>1355912.3861344485</v>
      </c>
      <c r="AM213" s="7">
        <f t="shared" si="87"/>
        <v>85716.659472593441</v>
      </c>
      <c r="AO213" s="7">
        <f t="shared" si="88"/>
        <v>1355912.3861344485</v>
      </c>
      <c r="AP213" s="7">
        <f t="shared" si="89"/>
        <v>102235793.91453741</v>
      </c>
      <c r="AQ213" s="15">
        <f t="shared" si="90"/>
        <v>3.8415301339757723E-5</v>
      </c>
      <c r="AR213" s="15"/>
      <c r="AS213" s="6"/>
      <c r="AX213" s="21">
        <v>47.017426899489998</v>
      </c>
    </row>
    <row r="214" spans="1:50">
      <c r="A214" s="7" t="str">
        <f>'S rescaled computation'!A214</f>
        <v>Storch et al. 2059</v>
      </c>
      <c r="B214" s="8" t="str">
        <f>'S rescaled computation'!B214</f>
        <v>Amphibians</v>
      </c>
      <c r="C214" s="7" t="str">
        <f>'S rescaled computation'!C214</f>
        <v>North America</v>
      </c>
      <c r="D214" s="8">
        <f>'S rescaled computation'!D214</f>
        <v>8</v>
      </c>
      <c r="F214" s="8">
        <f t="shared" si="73"/>
        <v>551000</v>
      </c>
      <c r="G214" s="8">
        <f>'S rescaled computation'!G214</f>
        <v>551000</v>
      </c>
      <c r="H214" s="8">
        <f>'S rescaled computation'!H214</f>
        <v>4830000</v>
      </c>
      <c r="J214" s="8">
        <f>'S rescaled computation'!J214</f>
        <v>27.6</v>
      </c>
      <c r="K214" s="8">
        <f>'S rescaled computation'!K214</f>
        <v>75.400000000000006</v>
      </c>
      <c r="L214" s="10">
        <f>'S rescaled computation'!L214</f>
        <v>24.1</v>
      </c>
      <c r="N214" s="7">
        <f t="shared" si="74"/>
        <v>1</v>
      </c>
      <c r="P214" s="7">
        <f t="shared" si="75"/>
        <v>1.1452282157676348</v>
      </c>
      <c r="Q214" s="7" t="e">
        <f t="shared" si="70"/>
        <v>#DIV/0!</v>
      </c>
      <c r="S214" s="12">
        <f t="shared" si="76"/>
        <v>1240.2485881909136</v>
      </c>
      <c r="T214" s="12">
        <f t="shared" si="91"/>
        <v>418.90059322752148</v>
      </c>
      <c r="U214" s="7">
        <f t="shared" si="92"/>
        <v>821.34799496339201</v>
      </c>
      <c r="V214" s="7">
        <f t="shared" si="77"/>
        <v>837.80118645504297</v>
      </c>
      <c r="W214" s="7">
        <f t="shared" si="71"/>
        <v>413.41619606363781</v>
      </c>
      <c r="X214" s="7">
        <f t="shared" si="72"/>
        <v>418.90059322752148</v>
      </c>
      <c r="Z214" s="7">
        <f t="shared" si="78"/>
        <v>0</v>
      </c>
      <c r="AA214" s="7">
        <f t="shared" si="79"/>
        <v>679124.64709758596</v>
      </c>
      <c r="AB214" s="6"/>
      <c r="AC214" s="7">
        <f t="shared" si="80"/>
        <v>-0.51315749093428409</v>
      </c>
      <c r="AD214" s="7">
        <f t="shared" si="81"/>
        <v>0.48324028282546666</v>
      </c>
      <c r="AE214" s="7">
        <f t="shared" si="82"/>
        <v>396.90843738423951</v>
      </c>
      <c r="AG214" s="7">
        <f t="shared" si="83"/>
        <v>1480790.3092868601</v>
      </c>
      <c r="AH214" s="7">
        <f t="shared" si="84"/>
        <v>719436.66015902674</v>
      </c>
      <c r="AI214" s="7">
        <f t="shared" si="85"/>
        <v>594558.73700661515</v>
      </c>
      <c r="AK214" s="7">
        <v>48</v>
      </c>
      <c r="AL214" s="7">
        <f t="shared" si="86"/>
        <v>1355912.3861344485</v>
      </c>
      <c r="AM214" s="7">
        <f t="shared" si="87"/>
        <v>85716.659472593441</v>
      </c>
      <c r="AO214" s="7">
        <f t="shared" si="88"/>
        <v>1355912.3861344485</v>
      </c>
      <c r="AP214" s="7">
        <f t="shared" si="89"/>
        <v>102235793.91453741</v>
      </c>
      <c r="AQ214" s="15">
        <f t="shared" si="90"/>
        <v>3.8415301339757723E-5</v>
      </c>
      <c r="AR214" s="15"/>
      <c r="AS214" s="6"/>
      <c r="AX214" s="21">
        <v>48.017426899489998</v>
      </c>
    </row>
    <row r="215" spans="1:50">
      <c r="A215" s="7" t="str">
        <f>'S rescaled computation'!A215</f>
        <v>Storch et al. 2060</v>
      </c>
      <c r="B215" s="8" t="str">
        <f>'S rescaled computation'!B215</f>
        <v>Amphibians</v>
      </c>
      <c r="C215" s="7" t="str">
        <f>'S rescaled computation'!C215</f>
        <v>North America</v>
      </c>
      <c r="D215" s="8">
        <f>'S rescaled computation'!D215</f>
        <v>9</v>
      </c>
      <c r="F215" s="8">
        <f t="shared" si="73"/>
        <v>551000</v>
      </c>
      <c r="G215" s="8">
        <f>'S rescaled computation'!G215</f>
        <v>551000</v>
      </c>
      <c r="H215" s="8">
        <f>'S rescaled computation'!H215</f>
        <v>4830000</v>
      </c>
      <c r="J215" s="8">
        <f>'S rescaled computation'!J215</f>
        <v>30.8</v>
      </c>
      <c r="K215" s="8">
        <f>'S rescaled computation'!K215</f>
        <v>75.400000000000006</v>
      </c>
      <c r="L215" s="10">
        <f>'S rescaled computation'!L215</f>
        <v>24.1</v>
      </c>
      <c r="N215" s="7">
        <f t="shared" si="74"/>
        <v>1</v>
      </c>
      <c r="P215" s="7">
        <f t="shared" si="75"/>
        <v>1.2780082987551866</v>
      </c>
      <c r="Q215" s="7" t="e">
        <f t="shared" si="70"/>
        <v>#DIV/0!</v>
      </c>
      <c r="S215" s="12">
        <f t="shared" si="76"/>
        <v>1240.2485881909136</v>
      </c>
      <c r="T215" s="12">
        <f t="shared" si="91"/>
        <v>418.90059322752148</v>
      </c>
      <c r="U215" s="7">
        <f t="shared" si="92"/>
        <v>821.34799496339201</v>
      </c>
      <c r="V215" s="7">
        <f t="shared" si="77"/>
        <v>837.80118645504297</v>
      </c>
      <c r="W215" s="7">
        <f t="shared" si="71"/>
        <v>413.41619606363781</v>
      </c>
      <c r="X215" s="7">
        <f t="shared" si="72"/>
        <v>418.90059322752148</v>
      </c>
      <c r="Z215" s="7">
        <f t="shared" si="78"/>
        <v>0</v>
      </c>
      <c r="AA215" s="7">
        <f t="shared" si="79"/>
        <v>679124.64709758596</v>
      </c>
      <c r="AB215" s="6"/>
      <c r="AC215" s="7">
        <f t="shared" si="80"/>
        <v>-0.51315749093428409</v>
      </c>
      <c r="AD215" s="7">
        <f t="shared" si="81"/>
        <v>0.48324028282546666</v>
      </c>
      <c r="AE215" s="7">
        <f t="shared" si="82"/>
        <v>396.90843738423951</v>
      </c>
      <c r="AG215" s="7">
        <f t="shared" si="83"/>
        <v>1480790.3092868601</v>
      </c>
      <c r="AH215" s="7">
        <f t="shared" si="84"/>
        <v>719436.66015902674</v>
      </c>
      <c r="AI215" s="7">
        <f t="shared" si="85"/>
        <v>594558.73700661515</v>
      </c>
      <c r="AK215" s="7">
        <v>49</v>
      </c>
      <c r="AL215" s="7">
        <f t="shared" si="86"/>
        <v>1355912.3861344485</v>
      </c>
      <c r="AM215" s="7">
        <f t="shared" si="87"/>
        <v>85716.659472593441</v>
      </c>
      <c r="AO215" s="7">
        <f t="shared" si="88"/>
        <v>1355912.3861344485</v>
      </c>
      <c r="AP215" s="7">
        <f t="shared" si="89"/>
        <v>102235793.91453741</v>
      </c>
      <c r="AQ215" s="15">
        <f t="shared" si="90"/>
        <v>3.8415301339757723E-5</v>
      </c>
      <c r="AR215" s="15"/>
      <c r="AS215" s="6"/>
      <c r="AX215" s="21">
        <v>49.017426899489998</v>
      </c>
    </row>
    <row r="216" spans="1:50">
      <c r="A216" s="7" t="str">
        <f>'S rescaled computation'!A216</f>
        <v>Storch et al. 2061</v>
      </c>
      <c r="B216" s="8" t="str">
        <f>'S rescaled computation'!B216</f>
        <v>Amphibians</v>
      </c>
      <c r="C216" s="7" t="str">
        <f>'S rescaled computation'!C216</f>
        <v>North America</v>
      </c>
      <c r="D216" s="8">
        <f>'S rescaled computation'!D216</f>
        <v>10</v>
      </c>
      <c r="F216" s="8">
        <f t="shared" si="73"/>
        <v>551000</v>
      </c>
      <c r="G216" s="8">
        <f>'S rescaled computation'!G216</f>
        <v>551000</v>
      </c>
      <c r="H216" s="8">
        <f>'S rescaled computation'!H216</f>
        <v>4830000</v>
      </c>
      <c r="J216" s="8">
        <f>'S rescaled computation'!J216</f>
        <v>34</v>
      </c>
      <c r="K216" s="8">
        <f>'S rescaled computation'!K216</f>
        <v>75.400000000000006</v>
      </c>
      <c r="L216" s="10">
        <f>'S rescaled computation'!L216</f>
        <v>24.1</v>
      </c>
      <c r="N216" s="7">
        <f t="shared" si="74"/>
        <v>1</v>
      </c>
      <c r="P216" s="7">
        <f t="shared" si="75"/>
        <v>1.4107883817427385</v>
      </c>
      <c r="Q216" s="7" t="e">
        <f t="shared" si="70"/>
        <v>#DIV/0!</v>
      </c>
      <c r="S216" s="12">
        <f t="shared" si="76"/>
        <v>1240.2485881909136</v>
      </c>
      <c r="T216" s="12">
        <f t="shared" si="91"/>
        <v>418.90059322752148</v>
      </c>
      <c r="U216" s="7">
        <f t="shared" si="92"/>
        <v>821.34799496339201</v>
      </c>
      <c r="V216" s="7">
        <f t="shared" si="77"/>
        <v>837.80118645504297</v>
      </c>
      <c r="W216" s="7">
        <f t="shared" si="71"/>
        <v>413.41619606363781</v>
      </c>
      <c r="X216" s="7">
        <f t="shared" si="72"/>
        <v>418.90059322752148</v>
      </c>
      <c r="Z216" s="7">
        <f t="shared" si="78"/>
        <v>0</v>
      </c>
      <c r="AA216" s="7">
        <f t="shared" si="79"/>
        <v>679124.64709758596</v>
      </c>
      <c r="AB216" s="6"/>
      <c r="AC216" s="7">
        <f t="shared" si="80"/>
        <v>-0.51315749093428409</v>
      </c>
      <c r="AD216" s="7">
        <f t="shared" si="81"/>
        <v>0.48324028282546666</v>
      </c>
      <c r="AE216" s="7">
        <f t="shared" si="82"/>
        <v>396.90843738423951</v>
      </c>
      <c r="AG216" s="7">
        <f t="shared" si="83"/>
        <v>1480790.3092868601</v>
      </c>
      <c r="AH216" s="7">
        <f t="shared" si="84"/>
        <v>719436.66015902674</v>
      </c>
      <c r="AI216" s="7">
        <f t="shared" si="85"/>
        <v>594558.73700661515</v>
      </c>
      <c r="AK216" s="7">
        <v>50</v>
      </c>
      <c r="AL216" s="7">
        <f t="shared" si="86"/>
        <v>1355912.3861344485</v>
      </c>
      <c r="AM216" s="7">
        <f t="shared" si="87"/>
        <v>85716.659472593441</v>
      </c>
      <c r="AO216" s="7">
        <f t="shared" si="88"/>
        <v>1355912.3861344485</v>
      </c>
      <c r="AP216" s="7">
        <f t="shared" si="89"/>
        <v>102235793.91453741</v>
      </c>
      <c r="AQ216" s="15">
        <f t="shared" si="90"/>
        <v>3.8415301339757723E-5</v>
      </c>
      <c r="AR216" s="15"/>
      <c r="AS216" s="6"/>
      <c r="AX216" s="21">
        <v>50.017426899489998</v>
      </c>
    </row>
    <row r="217" spans="1:50">
      <c r="A217" s="7" t="str">
        <f>'S rescaled computation'!A217</f>
        <v>Storch et al. 2062</v>
      </c>
      <c r="B217" s="8" t="str">
        <f>'S rescaled computation'!B217</f>
        <v>Amphibians</v>
      </c>
      <c r="C217" s="7" t="str">
        <f>'S rescaled computation'!C217</f>
        <v>North America</v>
      </c>
      <c r="D217" s="8">
        <f>'S rescaled computation'!D217</f>
        <v>11</v>
      </c>
      <c r="F217" s="8">
        <f t="shared" si="73"/>
        <v>551000</v>
      </c>
      <c r="G217" s="8">
        <f>'S rescaled computation'!G217</f>
        <v>551000</v>
      </c>
      <c r="H217" s="8">
        <f>'S rescaled computation'!H217</f>
        <v>4830000</v>
      </c>
      <c r="J217" s="8">
        <f>'S rescaled computation'!J217</f>
        <v>36.4</v>
      </c>
      <c r="K217" s="8">
        <f>'S rescaled computation'!K217</f>
        <v>75.400000000000006</v>
      </c>
      <c r="L217" s="10">
        <f>'S rescaled computation'!L217</f>
        <v>24.1</v>
      </c>
      <c r="N217" s="7">
        <f t="shared" si="74"/>
        <v>1</v>
      </c>
      <c r="P217" s="7">
        <f t="shared" si="75"/>
        <v>1.5103734439834022</v>
      </c>
      <c r="Q217" s="7" t="e">
        <f t="shared" si="70"/>
        <v>#DIV/0!</v>
      </c>
      <c r="S217" s="12">
        <f t="shared" si="76"/>
        <v>1240.2485881909136</v>
      </c>
      <c r="T217" s="12">
        <f t="shared" si="91"/>
        <v>418.90059322752148</v>
      </c>
      <c r="U217" s="7">
        <f t="shared" si="92"/>
        <v>821.34799496339201</v>
      </c>
      <c r="V217" s="7">
        <f t="shared" si="77"/>
        <v>837.80118645504297</v>
      </c>
      <c r="W217" s="7">
        <f t="shared" si="71"/>
        <v>413.41619606363781</v>
      </c>
      <c r="X217" s="7">
        <f t="shared" si="72"/>
        <v>418.90059322752148</v>
      </c>
      <c r="Z217" s="7">
        <f t="shared" si="78"/>
        <v>0</v>
      </c>
      <c r="AA217" s="7">
        <f t="shared" si="79"/>
        <v>679124.64709758596</v>
      </c>
      <c r="AB217" s="6"/>
      <c r="AC217" s="7">
        <f t="shared" si="80"/>
        <v>-0.51315749093428409</v>
      </c>
      <c r="AD217" s="7">
        <f t="shared" si="81"/>
        <v>0.48324028282546666</v>
      </c>
      <c r="AE217" s="7">
        <f t="shared" si="82"/>
        <v>396.90843738423951</v>
      </c>
      <c r="AG217" s="7">
        <f t="shared" si="83"/>
        <v>1480790.3092868601</v>
      </c>
      <c r="AH217" s="7">
        <f t="shared" si="84"/>
        <v>719436.66015902674</v>
      </c>
      <c r="AI217" s="7">
        <f t="shared" si="85"/>
        <v>594558.73700661515</v>
      </c>
      <c r="AK217" s="7">
        <v>51</v>
      </c>
      <c r="AL217" s="7">
        <f t="shared" si="86"/>
        <v>1355912.3861344485</v>
      </c>
      <c r="AM217" s="7">
        <f t="shared" si="87"/>
        <v>85716.659472593441</v>
      </c>
      <c r="AO217" s="7">
        <f t="shared" si="88"/>
        <v>1355912.3861344485</v>
      </c>
      <c r="AP217" s="7">
        <f t="shared" si="89"/>
        <v>102235793.91453741</v>
      </c>
      <c r="AQ217" s="15">
        <f t="shared" si="90"/>
        <v>3.8415301339757723E-5</v>
      </c>
      <c r="AR217" s="15"/>
      <c r="AS217" s="6"/>
      <c r="AX217" s="21">
        <v>51.017426899489998</v>
      </c>
    </row>
    <row r="218" spans="1:50">
      <c r="A218" s="7" t="str">
        <f>'S rescaled computation'!A218</f>
        <v>Storch et al. 2063</v>
      </c>
      <c r="B218" s="8" t="str">
        <f>'S rescaled computation'!B218</f>
        <v>Amphibians</v>
      </c>
      <c r="C218" s="7" t="str">
        <f>'S rescaled computation'!C218</f>
        <v>North America</v>
      </c>
      <c r="D218" s="8">
        <f>'S rescaled computation'!D218</f>
        <v>12</v>
      </c>
      <c r="F218" s="8">
        <f t="shared" si="73"/>
        <v>551000</v>
      </c>
      <c r="G218" s="8">
        <f>'S rescaled computation'!G218</f>
        <v>551000</v>
      </c>
      <c r="H218" s="8">
        <f>'S rescaled computation'!H218</f>
        <v>4830000</v>
      </c>
      <c r="J218" s="8">
        <f>'S rescaled computation'!J218</f>
        <v>40.199999999999996</v>
      </c>
      <c r="K218" s="8">
        <f>'S rescaled computation'!K218</f>
        <v>75.400000000000006</v>
      </c>
      <c r="L218" s="10">
        <f>'S rescaled computation'!L218</f>
        <v>24.1</v>
      </c>
      <c r="N218" s="7">
        <f t="shared" si="74"/>
        <v>1</v>
      </c>
      <c r="P218" s="7">
        <f t="shared" si="75"/>
        <v>1.66804979253112</v>
      </c>
      <c r="Q218" s="7" t="e">
        <f t="shared" si="70"/>
        <v>#DIV/0!</v>
      </c>
      <c r="S218" s="12">
        <f t="shared" si="76"/>
        <v>1240.2485881909136</v>
      </c>
      <c r="T218" s="12">
        <f t="shared" si="91"/>
        <v>418.90059322752148</v>
      </c>
      <c r="U218" s="7">
        <f t="shared" si="92"/>
        <v>821.34799496339201</v>
      </c>
      <c r="V218" s="7">
        <f t="shared" si="77"/>
        <v>837.80118645504297</v>
      </c>
      <c r="W218" s="7">
        <f t="shared" si="71"/>
        <v>413.41619606363781</v>
      </c>
      <c r="X218" s="7">
        <f t="shared" si="72"/>
        <v>418.90059322752148</v>
      </c>
      <c r="Z218" s="7">
        <f t="shared" si="78"/>
        <v>0</v>
      </c>
      <c r="AA218" s="7">
        <f t="shared" si="79"/>
        <v>679124.64709758596</v>
      </c>
      <c r="AB218" s="6"/>
      <c r="AC218" s="7">
        <f t="shared" si="80"/>
        <v>-0.51315749093428409</v>
      </c>
      <c r="AD218" s="7">
        <f t="shared" si="81"/>
        <v>0.48324028282546666</v>
      </c>
      <c r="AE218" s="7">
        <f t="shared" si="82"/>
        <v>396.90843738423951</v>
      </c>
      <c r="AG218" s="7">
        <f t="shared" si="83"/>
        <v>1480790.3092868601</v>
      </c>
      <c r="AH218" s="7">
        <f t="shared" si="84"/>
        <v>719436.66015902674</v>
      </c>
      <c r="AI218" s="7">
        <f t="shared" si="85"/>
        <v>594558.73700661515</v>
      </c>
      <c r="AK218" s="7">
        <v>52</v>
      </c>
      <c r="AL218" s="7">
        <f t="shared" si="86"/>
        <v>1355912.3861344485</v>
      </c>
      <c r="AM218" s="7">
        <f t="shared" si="87"/>
        <v>85716.659472593441</v>
      </c>
      <c r="AO218" s="7">
        <f t="shared" si="88"/>
        <v>1355912.3861344485</v>
      </c>
      <c r="AP218" s="7">
        <f t="shared" si="89"/>
        <v>102235793.91453741</v>
      </c>
      <c r="AQ218" s="15">
        <f t="shared" si="90"/>
        <v>3.8415301339757723E-5</v>
      </c>
      <c r="AR218" s="15"/>
      <c r="AS218" s="6"/>
      <c r="AX218" s="21">
        <v>52.017426899489998</v>
      </c>
    </row>
    <row r="219" spans="1:50">
      <c r="A219" s="7" t="str">
        <f>'S rescaled computation'!A219</f>
        <v>Storch et al. 2064</v>
      </c>
      <c r="B219" s="8" t="str">
        <f>'S rescaled computation'!B219</f>
        <v>Amphibians</v>
      </c>
      <c r="C219" s="7" t="str">
        <f>'S rescaled computation'!C219</f>
        <v>North America</v>
      </c>
      <c r="D219" s="8">
        <f>'S rescaled computation'!D219</f>
        <v>13</v>
      </c>
      <c r="F219" s="8">
        <f t="shared" si="73"/>
        <v>551000</v>
      </c>
      <c r="G219" s="8">
        <f>'S rescaled computation'!G219</f>
        <v>551000</v>
      </c>
      <c r="H219" s="8">
        <f>'S rescaled computation'!H219</f>
        <v>4830000</v>
      </c>
      <c r="J219" s="8">
        <f>'S rescaled computation'!J219</f>
        <v>43.9</v>
      </c>
      <c r="K219" s="8">
        <f>'S rescaled computation'!K219</f>
        <v>75.400000000000006</v>
      </c>
      <c r="L219" s="10">
        <f>'S rescaled computation'!L219</f>
        <v>24.1</v>
      </c>
      <c r="N219" s="7">
        <f t="shared" si="74"/>
        <v>1</v>
      </c>
      <c r="P219" s="7">
        <f t="shared" si="75"/>
        <v>1.8215767634854769</v>
      </c>
      <c r="Q219" s="7" t="e">
        <f t="shared" si="70"/>
        <v>#DIV/0!</v>
      </c>
      <c r="S219" s="12">
        <f t="shared" si="76"/>
        <v>1240.2485881909136</v>
      </c>
      <c r="T219" s="12">
        <f t="shared" si="91"/>
        <v>418.90059322752148</v>
      </c>
      <c r="U219" s="7">
        <f t="shared" si="92"/>
        <v>821.34799496339201</v>
      </c>
      <c r="V219" s="7">
        <f t="shared" si="77"/>
        <v>837.80118645504297</v>
      </c>
      <c r="W219" s="7">
        <f t="shared" si="71"/>
        <v>413.41619606363781</v>
      </c>
      <c r="X219" s="7">
        <f t="shared" si="72"/>
        <v>418.90059322752148</v>
      </c>
      <c r="Z219" s="7">
        <f t="shared" si="78"/>
        <v>0</v>
      </c>
      <c r="AA219" s="7">
        <f t="shared" si="79"/>
        <v>679124.64709758596</v>
      </c>
      <c r="AB219" s="6"/>
      <c r="AC219" s="7">
        <f t="shared" si="80"/>
        <v>-0.51315749093428409</v>
      </c>
      <c r="AD219" s="7">
        <f t="shared" si="81"/>
        <v>0.48324028282546666</v>
      </c>
      <c r="AE219" s="7">
        <f t="shared" si="82"/>
        <v>396.90843738423951</v>
      </c>
      <c r="AG219" s="7">
        <f t="shared" si="83"/>
        <v>1480790.3092868601</v>
      </c>
      <c r="AH219" s="7">
        <f t="shared" si="84"/>
        <v>719436.66015902674</v>
      </c>
      <c r="AI219" s="7">
        <f t="shared" si="85"/>
        <v>594558.73700661515</v>
      </c>
      <c r="AK219" s="7">
        <v>53</v>
      </c>
      <c r="AL219" s="7">
        <f t="shared" si="86"/>
        <v>1355912.3861344485</v>
      </c>
      <c r="AM219" s="7">
        <f t="shared" si="87"/>
        <v>85716.659472593441</v>
      </c>
      <c r="AO219" s="7">
        <f t="shared" si="88"/>
        <v>1355912.3861344485</v>
      </c>
      <c r="AP219" s="7">
        <f t="shared" si="89"/>
        <v>102235793.91453741</v>
      </c>
      <c r="AQ219" s="15">
        <f t="shared" si="90"/>
        <v>3.8415301339757723E-5</v>
      </c>
      <c r="AR219" s="15"/>
      <c r="AS219" s="6"/>
      <c r="AX219" s="21">
        <v>53.017426899489998</v>
      </c>
    </row>
    <row r="220" spans="1:50">
      <c r="A220" s="7" t="str">
        <f>'S rescaled computation'!A220</f>
        <v>Storch et al. 2065</v>
      </c>
      <c r="B220" s="8" t="str">
        <f>'S rescaled computation'!B220</f>
        <v>Amphibians</v>
      </c>
      <c r="C220" s="7" t="str">
        <f>'S rescaled computation'!C220</f>
        <v>North America</v>
      </c>
      <c r="D220" s="8">
        <f>'S rescaled computation'!D220</f>
        <v>14</v>
      </c>
      <c r="F220" s="8">
        <f t="shared" si="73"/>
        <v>551000</v>
      </c>
      <c r="G220" s="8">
        <f>'S rescaled computation'!G220</f>
        <v>551000</v>
      </c>
      <c r="H220" s="8">
        <f>'S rescaled computation'!H220</f>
        <v>4830000</v>
      </c>
      <c r="J220" s="8">
        <f>'S rescaled computation'!J220</f>
        <v>47</v>
      </c>
      <c r="K220" s="8">
        <f>'S rescaled computation'!K220</f>
        <v>75.400000000000006</v>
      </c>
      <c r="L220" s="10">
        <f>'S rescaled computation'!L220</f>
        <v>24.1</v>
      </c>
      <c r="N220" s="7">
        <f t="shared" si="74"/>
        <v>1</v>
      </c>
      <c r="P220" s="7">
        <f t="shared" si="75"/>
        <v>1.950207468879668</v>
      </c>
      <c r="Q220" s="7" t="e">
        <f t="shared" si="70"/>
        <v>#DIV/0!</v>
      </c>
      <c r="S220" s="12">
        <f t="shared" si="76"/>
        <v>1240.2485881909136</v>
      </c>
      <c r="T220" s="12">
        <f t="shared" si="91"/>
        <v>418.90059322752148</v>
      </c>
      <c r="U220" s="7">
        <f t="shared" si="92"/>
        <v>821.34799496339201</v>
      </c>
      <c r="V220" s="7">
        <f t="shared" si="77"/>
        <v>837.80118645504297</v>
      </c>
      <c r="W220" s="7">
        <f t="shared" si="71"/>
        <v>413.41619606363781</v>
      </c>
      <c r="X220" s="7">
        <f t="shared" si="72"/>
        <v>418.90059322752148</v>
      </c>
      <c r="Z220" s="7">
        <f t="shared" si="78"/>
        <v>0</v>
      </c>
      <c r="AA220" s="7">
        <f t="shared" si="79"/>
        <v>679124.64709758596</v>
      </c>
      <c r="AB220" s="6"/>
      <c r="AC220" s="7">
        <f t="shared" si="80"/>
        <v>-0.51315749093428409</v>
      </c>
      <c r="AD220" s="7">
        <f t="shared" si="81"/>
        <v>0.48324028282546666</v>
      </c>
      <c r="AE220" s="7">
        <f t="shared" si="82"/>
        <v>396.90843738423951</v>
      </c>
      <c r="AG220" s="7">
        <f t="shared" si="83"/>
        <v>1480790.3092868601</v>
      </c>
      <c r="AH220" s="7">
        <f t="shared" si="84"/>
        <v>719436.66015902674</v>
      </c>
      <c r="AI220" s="7">
        <f t="shared" si="85"/>
        <v>594558.73700661515</v>
      </c>
      <c r="AK220" s="7">
        <v>54</v>
      </c>
      <c r="AL220" s="7">
        <f t="shared" si="86"/>
        <v>1355912.3861344485</v>
      </c>
      <c r="AM220" s="7">
        <f t="shared" si="87"/>
        <v>85716.659472593441</v>
      </c>
      <c r="AO220" s="7">
        <f t="shared" si="88"/>
        <v>1355912.3861344485</v>
      </c>
      <c r="AP220" s="7">
        <f t="shared" si="89"/>
        <v>102235793.91453741</v>
      </c>
      <c r="AQ220" s="15">
        <f t="shared" si="90"/>
        <v>3.8415301339757723E-5</v>
      </c>
      <c r="AR220" s="15"/>
      <c r="AS220" s="6"/>
      <c r="AX220" s="21">
        <v>54.017426899489998</v>
      </c>
    </row>
    <row r="221" spans="1:50">
      <c r="A221" s="7" t="str">
        <f>'S rescaled computation'!A221</f>
        <v>Storch et al. 2066</v>
      </c>
      <c r="B221" s="8" t="str">
        <f>'S rescaled computation'!B221</f>
        <v>Amphibians</v>
      </c>
      <c r="C221" s="7" t="str">
        <f>'S rescaled computation'!C221</f>
        <v>North America</v>
      </c>
      <c r="D221" s="8">
        <f>'S rescaled computation'!D221</f>
        <v>15</v>
      </c>
      <c r="F221" s="8">
        <f t="shared" si="73"/>
        <v>551000</v>
      </c>
      <c r="G221" s="8">
        <f>'S rescaled computation'!G221</f>
        <v>551000</v>
      </c>
      <c r="H221" s="8">
        <f>'S rescaled computation'!H221</f>
        <v>4830000</v>
      </c>
      <c r="J221" s="8">
        <f>'S rescaled computation'!J221</f>
        <v>51.4</v>
      </c>
      <c r="K221" s="8">
        <f>'S rescaled computation'!K221</f>
        <v>75.400000000000006</v>
      </c>
      <c r="L221" s="10">
        <f>'S rescaled computation'!L221</f>
        <v>24.1</v>
      </c>
      <c r="N221" s="7">
        <f t="shared" si="74"/>
        <v>1</v>
      </c>
      <c r="P221" s="7">
        <f t="shared" si="75"/>
        <v>2.1327800829875518</v>
      </c>
      <c r="Q221" s="7" t="e">
        <f t="shared" si="70"/>
        <v>#DIV/0!</v>
      </c>
      <c r="S221" s="12">
        <f t="shared" si="76"/>
        <v>1240.2485881909136</v>
      </c>
      <c r="T221" s="12">
        <f t="shared" si="91"/>
        <v>418.90059322752148</v>
      </c>
      <c r="U221" s="7">
        <f t="shared" si="92"/>
        <v>821.34799496339201</v>
      </c>
      <c r="V221" s="7">
        <f t="shared" si="77"/>
        <v>837.80118645504297</v>
      </c>
      <c r="W221" s="7">
        <f t="shared" si="71"/>
        <v>413.41619606363781</v>
      </c>
      <c r="X221" s="7">
        <f t="shared" si="72"/>
        <v>418.90059322752148</v>
      </c>
      <c r="Z221" s="7">
        <f t="shared" si="78"/>
        <v>0</v>
      </c>
      <c r="AA221" s="7">
        <f t="shared" si="79"/>
        <v>679124.64709758596</v>
      </c>
      <c r="AB221" s="6"/>
      <c r="AC221" s="7">
        <f t="shared" si="80"/>
        <v>-0.51315749093428409</v>
      </c>
      <c r="AD221" s="7">
        <f t="shared" si="81"/>
        <v>0.48324028282546666</v>
      </c>
      <c r="AE221" s="7">
        <f t="shared" si="82"/>
        <v>396.90843738423951</v>
      </c>
      <c r="AG221" s="7">
        <f t="shared" si="83"/>
        <v>1480790.3092868601</v>
      </c>
      <c r="AH221" s="7">
        <f t="shared" si="84"/>
        <v>719436.66015902674</v>
      </c>
      <c r="AI221" s="7">
        <f t="shared" si="85"/>
        <v>594558.73700661515</v>
      </c>
      <c r="AK221" s="7">
        <v>55</v>
      </c>
      <c r="AL221" s="7">
        <f t="shared" si="86"/>
        <v>1355912.3861344485</v>
      </c>
      <c r="AM221" s="7">
        <f t="shared" si="87"/>
        <v>85716.659472593441</v>
      </c>
      <c r="AO221" s="7">
        <f t="shared" si="88"/>
        <v>1355912.3861344485</v>
      </c>
      <c r="AP221" s="7">
        <f t="shared" si="89"/>
        <v>102235793.91453741</v>
      </c>
      <c r="AQ221" s="15">
        <f t="shared" si="90"/>
        <v>3.8415301339757723E-5</v>
      </c>
      <c r="AR221" s="15"/>
      <c r="AS221" s="6"/>
      <c r="AX221" s="21">
        <v>55.017426899489998</v>
      </c>
    </row>
    <row r="222" spans="1:50">
      <c r="A222" s="7" t="str">
        <f>'S rescaled computation'!A222</f>
        <v>Storch et al. 2067</v>
      </c>
      <c r="B222" s="8" t="str">
        <f>'S rescaled computation'!B222</f>
        <v>Amphibians</v>
      </c>
      <c r="C222" s="7" t="str">
        <f>'S rescaled computation'!C222</f>
        <v>North America</v>
      </c>
      <c r="D222" s="8">
        <f>'S rescaled computation'!D222</f>
        <v>16</v>
      </c>
      <c r="F222" s="8">
        <f t="shared" si="73"/>
        <v>551000</v>
      </c>
      <c r="G222" s="8">
        <f>'S rescaled computation'!G222</f>
        <v>551000</v>
      </c>
      <c r="H222" s="8">
        <f>'S rescaled computation'!H222</f>
        <v>4830000</v>
      </c>
      <c r="J222" s="8">
        <f>'S rescaled computation'!J222</f>
        <v>55.600000000000009</v>
      </c>
      <c r="K222" s="8">
        <f>'S rescaled computation'!K222</f>
        <v>75.400000000000006</v>
      </c>
      <c r="L222" s="10">
        <f>'S rescaled computation'!L222</f>
        <v>24.1</v>
      </c>
      <c r="N222" s="7">
        <f t="shared" si="74"/>
        <v>1</v>
      </c>
      <c r="P222" s="7">
        <f t="shared" si="75"/>
        <v>2.3070539419087139</v>
      </c>
      <c r="Q222" s="7" t="e">
        <f t="shared" si="70"/>
        <v>#DIV/0!</v>
      </c>
      <c r="S222" s="12">
        <f t="shared" si="76"/>
        <v>1240.2485881909136</v>
      </c>
      <c r="T222" s="12">
        <f t="shared" si="91"/>
        <v>418.90059322752148</v>
      </c>
      <c r="U222" s="7">
        <f t="shared" si="92"/>
        <v>821.34799496339201</v>
      </c>
      <c r="V222" s="7">
        <f t="shared" si="77"/>
        <v>837.80118645504297</v>
      </c>
      <c r="W222" s="7">
        <f t="shared" si="71"/>
        <v>413.41619606363781</v>
      </c>
      <c r="X222" s="7">
        <f t="shared" si="72"/>
        <v>418.90059322752148</v>
      </c>
      <c r="Z222" s="7">
        <f t="shared" si="78"/>
        <v>0</v>
      </c>
      <c r="AA222" s="7">
        <f t="shared" si="79"/>
        <v>679124.64709758596</v>
      </c>
      <c r="AB222" s="6"/>
      <c r="AC222" s="7">
        <f t="shared" si="80"/>
        <v>-0.51315749093428409</v>
      </c>
      <c r="AD222" s="7">
        <f t="shared" si="81"/>
        <v>0.48324028282546666</v>
      </c>
      <c r="AE222" s="7">
        <f t="shared" si="82"/>
        <v>396.90843738423951</v>
      </c>
      <c r="AG222" s="7">
        <f t="shared" si="83"/>
        <v>1480790.3092868601</v>
      </c>
      <c r="AH222" s="7">
        <f t="shared" si="84"/>
        <v>719436.66015902674</v>
      </c>
      <c r="AI222" s="7">
        <f t="shared" si="85"/>
        <v>594558.73700661515</v>
      </c>
      <c r="AK222" s="7">
        <v>56</v>
      </c>
      <c r="AL222" s="7">
        <f t="shared" si="86"/>
        <v>1355912.3861344485</v>
      </c>
      <c r="AM222" s="7">
        <f t="shared" si="87"/>
        <v>85716.659472593441</v>
      </c>
      <c r="AO222" s="7">
        <f t="shared" si="88"/>
        <v>1355912.3861344485</v>
      </c>
      <c r="AP222" s="7">
        <f t="shared" si="89"/>
        <v>102235793.91453741</v>
      </c>
      <c r="AQ222" s="15">
        <f t="shared" si="90"/>
        <v>3.8415301339757723E-5</v>
      </c>
      <c r="AR222" s="15"/>
      <c r="AS222" s="6"/>
      <c r="AX222" s="21">
        <v>56.017426899489998</v>
      </c>
    </row>
    <row r="223" spans="1:50">
      <c r="A223" s="7" t="str">
        <f>'S rescaled computation'!A223</f>
        <v>Storch et al. 2068</v>
      </c>
      <c r="B223" s="8" t="str">
        <f>'S rescaled computation'!B223</f>
        <v>Amphibians</v>
      </c>
      <c r="C223" s="7" t="str">
        <f>'S rescaled computation'!C223</f>
        <v>North America</v>
      </c>
      <c r="D223" s="8">
        <f>'S rescaled computation'!D223</f>
        <v>17</v>
      </c>
      <c r="F223" s="8">
        <f t="shared" si="73"/>
        <v>551000</v>
      </c>
      <c r="G223" s="8">
        <f>'S rescaled computation'!G223</f>
        <v>551000</v>
      </c>
      <c r="H223" s="8">
        <f>'S rescaled computation'!H223</f>
        <v>4830000</v>
      </c>
      <c r="J223" s="8">
        <f>'S rescaled computation'!J223</f>
        <v>60.7</v>
      </c>
      <c r="K223" s="8">
        <f>'S rescaled computation'!K223</f>
        <v>75.400000000000006</v>
      </c>
      <c r="L223" s="10">
        <f>'S rescaled computation'!L223</f>
        <v>24.1</v>
      </c>
      <c r="N223" s="7">
        <f t="shared" si="74"/>
        <v>1</v>
      </c>
      <c r="P223" s="7">
        <f t="shared" si="75"/>
        <v>2.5186721991701244</v>
      </c>
      <c r="Q223" s="7" t="e">
        <f t="shared" si="70"/>
        <v>#DIV/0!</v>
      </c>
      <c r="S223" s="12">
        <f t="shared" si="76"/>
        <v>1240.2485881909136</v>
      </c>
      <c r="T223" s="12">
        <f t="shared" si="91"/>
        <v>418.90059322752148</v>
      </c>
      <c r="U223" s="7">
        <f t="shared" si="92"/>
        <v>821.34799496339201</v>
      </c>
      <c r="V223" s="7">
        <f t="shared" si="77"/>
        <v>837.80118645504297</v>
      </c>
      <c r="W223" s="7">
        <f t="shared" si="71"/>
        <v>413.41619606363781</v>
      </c>
      <c r="X223" s="7">
        <f t="shared" si="72"/>
        <v>418.90059322752148</v>
      </c>
      <c r="Z223" s="7">
        <f t="shared" si="78"/>
        <v>0</v>
      </c>
      <c r="AA223" s="7">
        <f t="shared" si="79"/>
        <v>679124.64709758596</v>
      </c>
      <c r="AB223" s="6"/>
      <c r="AC223" s="7">
        <f t="shared" si="80"/>
        <v>-0.51315749093428409</v>
      </c>
      <c r="AD223" s="7">
        <f t="shared" si="81"/>
        <v>0.48324028282546666</v>
      </c>
      <c r="AE223" s="7">
        <f t="shared" si="82"/>
        <v>396.90843738423951</v>
      </c>
      <c r="AG223" s="7">
        <f t="shared" si="83"/>
        <v>1480790.3092868601</v>
      </c>
      <c r="AH223" s="7">
        <f t="shared" si="84"/>
        <v>719436.66015902674</v>
      </c>
      <c r="AI223" s="7">
        <f t="shared" si="85"/>
        <v>594558.73700661515</v>
      </c>
      <c r="AK223" s="7">
        <v>57</v>
      </c>
      <c r="AL223" s="7">
        <f t="shared" si="86"/>
        <v>1355912.3861344485</v>
      </c>
      <c r="AM223" s="7">
        <f t="shared" si="87"/>
        <v>85716.659472593441</v>
      </c>
      <c r="AO223" s="7">
        <f t="shared" si="88"/>
        <v>1355912.3861344485</v>
      </c>
      <c r="AP223" s="7">
        <f t="shared" si="89"/>
        <v>102235793.91453741</v>
      </c>
      <c r="AQ223" s="15">
        <f t="shared" si="90"/>
        <v>3.8415301339757723E-5</v>
      </c>
      <c r="AR223" s="15"/>
      <c r="AS223" s="6"/>
      <c r="AX223" s="21">
        <v>57.017426899489998</v>
      </c>
    </row>
    <row r="224" spans="1:50">
      <c r="A224" s="7" t="str">
        <f>'S rescaled computation'!A224</f>
        <v>Storch et al. 2069</v>
      </c>
      <c r="B224" s="8" t="str">
        <f>'S rescaled computation'!B224</f>
        <v>Amphibians</v>
      </c>
      <c r="C224" s="7" t="str">
        <f>'S rescaled computation'!C224</f>
        <v>North America</v>
      </c>
      <c r="D224" s="8">
        <f>'S rescaled computation'!D224</f>
        <v>18</v>
      </c>
      <c r="F224" s="8">
        <f t="shared" si="73"/>
        <v>551000</v>
      </c>
      <c r="G224" s="8">
        <f>'S rescaled computation'!G224</f>
        <v>551000</v>
      </c>
      <c r="H224" s="8">
        <f>'S rescaled computation'!H224</f>
        <v>4830000</v>
      </c>
      <c r="J224" s="8">
        <f>'S rescaled computation'!J224</f>
        <v>64.400000000000006</v>
      </c>
      <c r="K224" s="8">
        <f>'S rescaled computation'!K224</f>
        <v>75.400000000000006</v>
      </c>
      <c r="L224" s="10">
        <f>'S rescaled computation'!L224</f>
        <v>24.1</v>
      </c>
      <c r="N224" s="7">
        <f t="shared" si="74"/>
        <v>1</v>
      </c>
      <c r="P224" s="7">
        <f t="shared" si="75"/>
        <v>2.6721991701244816</v>
      </c>
      <c r="Q224" s="7" t="e">
        <f t="shared" si="70"/>
        <v>#DIV/0!</v>
      </c>
      <c r="S224" s="12">
        <f t="shared" si="76"/>
        <v>1240.2485881909136</v>
      </c>
      <c r="T224" s="12">
        <f t="shared" si="91"/>
        <v>418.90059322752148</v>
      </c>
      <c r="U224" s="7">
        <f t="shared" si="92"/>
        <v>821.34799496339201</v>
      </c>
      <c r="V224" s="7">
        <f t="shared" si="77"/>
        <v>837.80118645504297</v>
      </c>
      <c r="W224" s="7">
        <f t="shared" si="71"/>
        <v>413.41619606363781</v>
      </c>
      <c r="X224" s="7">
        <f t="shared" si="72"/>
        <v>418.90059322752148</v>
      </c>
      <c r="Z224" s="7">
        <f t="shared" si="78"/>
        <v>0</v>
      </c>
      <c r="AA224" s="7">
        <f t="shared" si="79"/>
        <v>679124.64709758596</v>
      </c>
      <c r="AB224" s="6"/>
      <c r="AC224" s="7">
        <f t="shared" si="80"/>
        <v>-0.51315749093428409</v>
      </c>
      <c r="AD224" s="7">
        <f t="shared" si="81"/>
        <v>0.48324028282546666</v>
      </c>
      <c r="AE224" s="7">
        <f t="shared" si="82"/>
        <v>396.90843738423951</v>
      </c>
      <c r="AG224" s="7">
        <f t="shared" si="83"/>
        <v>1480790.3092868601</v>
      </c>
      <c r="AH224" s="7">
        <f t="shared" si="84"/>
        <v>719436.66015902674</v>
      </c>
      <c r="AI224" s="7">
        <f t="shared" si="85"/>
        <v>594558.73700661515</v>
      </c>
      <c r="AK224" s="7">
        <v>58</v>
      </c>
      <c r="AL224" s="7">
        <f t="shared" si="86"/>
        <v>1355912.3861344485</v>
      </c>
      <c r="AM224" s="7">
        <f t="shared" si="87"/>
        <v>85716.659472593441</v>
      </c>
      <c r="AO224" s="7">
        <f t="shared" si="88"/>
        <v>1355912.3861344485</v>
      </c>
      <c r="AP224" s="7">
        <f t="shared" si="89"/>
        <v>102235793.91453741</v>
      </c>
      <c r="AQ224" s="15">
        <f t="shared" si="90"/>
        <v>3.8415301339757723E-5</v>
      </c>
      <c r="AR224" s="15"/>
      <c r="AS224" s="6"/>
      <c r="AX224" s="21">
        <v>58.017426899489998</v>
      </c>
    </row>
    <row r="225" spans="1:50">
      <c r="A225" s="7" t="str">
        <f>'S rescaled computation'!A225</f>
        <v>Storch et al. 2070</v>
      </c>
      <c r="B225" s="8" t="str">
        <f>'S rescaled computation'!B225</f>
        <v>Amphibians</v>
      </c>
      <c r="C225" s="7" t="str">
        <f>'S rescaled computation'!C225</f>
        <v>North America</v>
      </c>
      <c r="D225" s="8">
        <f>'S rescaled computation'!D225</f>
        <v>19</v>
      </c>
      <c r="F225" s="8">
        <f t="shared" si="73"/>
        <v>551000</v>
      </c>
      <c r="G225" s="8">
        <f>'S rescaled computation'!G225</f>
        <v>551000</v>
      </c>
      <c r="H225" s="8">
        <f>'S rescaled computation'!H225</f>
        <v>4830000</v>
      </c>
      <c r="J225" s="8">
        <f>'S rescaled computation'!J225</f>
        <v>71.100000000000009</v>
      </c>
      <c r="K225" s="8">
        <f>'S rescaled computation'!K225</f>
        <v>75.400000000000006</v>
      </c>
      <c r="L225" s="10">
        <f>'S rescaled computation'!L225</f>
        <v>24.1</v>
      </c>
      <c r="N225" s="7">
        <f t="shared" si="74"/>
        <v>1</v>
      </c>
      <c r="P225" s="7">
        <f t="shared" si="75"/>
        <v>2.9502074688796682</v>
      </c>
      <c r="Q225" s="7" t="e">
        <f t="shared" si="70"/>
        <v>#DIV/0!</v>
      </c>
      <c r="S225" s="12">
        <f t="shared" si="76"/>
        <v>1240.2485881909136</v>
      </c>
      <c r="T225" s="12">
        <f t="shared" si="91"/>
        <v>418.90059322752148</v>
      </c>
      <c r="U225" s="7">
        <f t="shared" si="92"/>
        <v>821.34799496339201</v>
      </c>
      <c r="V225" s="7">
        <f t="shared" si="77"/>
        <v>837.80118645504297</v>
      </c>
      <c r="W225" s="7">
        <f t="shared" si="71"/>
        <v>413.41619606363781</v>
      </c>
      <c r="X225" s="7">
        <f t="shared" si="72"/>
        <v>418.90059322752148</v>
      </c>
      <c r="Z225" s="7">
        <f t="shared" si="78"/>
        <v>0</v>
      </c>
      <c r="AA225" s="7">
        <f t="shared" si="79"/>
        <v>679124.64709758596</v>
      </c>
      <c r="AB225" s="6"/>
      <c r="AC225" s="7">
        <f t="shared" si="80"/>
        <v>-0.51315749093428409</v>
      </c>
      <c r="AD225" s="7">
        <f t="shared" si="81"/>
        <v>0.48324028282546666</v>
      </c>
      <c r="AE225" s="7">
        <f t="shared" si="82"/>
        <v>396.90843738423951</v>
      </c>
      <c r="AG225" s="7">
        <f t="shared" si="83"/>
        <v>1480790.3092868601</v>
      </c>
      <c r="AH225" s="7">
        <f t="shared" si="84"/>
        <v>719436.66015902674</v>
      </c>
      <c r="AI225" s="7">
        <f t="shared" si="85"/>
        <v>594558.73700661515</v>
      </c>
      <c r="AK225" s="7">
        <v>59</v>
      </c>
      <c r="AL225" s="7">
        <f t="shared" si="86"/>
        <v>1355912.3861344485</v>
      </c>
      <c r="AM225" s="7">
        <f t="shared" si="87"/>
        <v>85716.659472593441</v>
      </c>
      <c r="AO225" s="7">
        <f t="shared" si="88"/>
        <v>1355912.3861344485</v>
      </c>
      <c r="AP225" s="7">
        <f t="shared" si="89"/>
        <v>102235793.91453741</v>
      </c>
      <c r="AQ225" s="15">
        <f t="shared" si="90"/>
        <v>3.8415301339757723E-5</v>
      </c>
      <c r="AR225" s="15"/>
      <c r="AS225" s="6"/>
      <c r="AX225" s="21">
        <v>59.017426899489998</v>
      </c>
    </row>
    <row r="226" spans="1:50">
      <c r="A226" s="7" t="str">
        <f>'S rescaled computation'!A226</f>
        <v>Storch et al. 2071</v>
      </c>
      <c r="B226" s="8" t="str">
        <f>'S rescaled computation'!B226</f>
        <v>Amphibians</v>
      </c>
      <c r="C226" s="7" t="str">
        <f>'S rescaled computation'!C226</f>
        <v>North America</v>
      </c>
      <c r="D226" s="8">
        <f>'S rescaled computation'!D226</f>
        <v>20</v>
      </c>
      <c r="F226" s="8">
        <f t="shared" si="73"/>
        <v>551000</v>
      </c>
      <c r="G226" s="8">
        <f>'S rescaled computation'!G226</f>
        <v>551000</v>
      </c>
      <c r="H226" s="8">
        <f>'S rescaled computation'!H226</f>
        <v>4830000</v>
      </c>
      <c r="J226" s="8">
        <f>'S rescaled computation'!J226</f>
        <v>75.400000000000006</v>
      </c>
      <c r="K226" s="8">
        <f>'S rescaled computation'!K226</f>
        <v>75.400000000000006</v>
      </c>
      <c r="L226" s="10">
        <f>'S rescaled computation'!L226</f>
        <v>24.1</v>
      </c>
      <c r="N226" s="7">
        <f t="shared" si="74"/>
        <v>1</v>
      </c>
      <c r="P226" s="7">
        <f t="shared" si="75"/>
        <v>3.1286307053941909</v>
      </c>
      <c r="Q226" s="7" t="e">
        <f t="shared" si="70"/>
        <v>#DIV/0!</v>
      </c>
      <c r="S226" s="12">
        <f t="shared" si="76"/>
        <v>1240.2485881909136</v>
      </c>
      <c r="T226" s="12">
        <f t="shared" si="91"/>
        <v>418.90059322752148</v>
      </c>
      <c r="U226" s="7">
        <f t="shared" si="92"/>
        <v>821.34799496339201</v>
      </c>
      <c r="V226" s="7">
        <f t="shared" si="77"/>
        <v>837.80118645504297</v>
      </c>
      <c r="W226" s="7">
        <f t="shared" si="71"/>
        <v>413.41619606363781</v>
      </c>
      <c r="X226" s="7">
        <f t="shared" si="72"/>
        <v>418.90059322752148</v>
      </c>
      <c r="Z226" s="7">
        <f t="shared" si="78"/>
        <v>0</v>
      </c>
      <c r="AA226" s="7">
        <f t="shared" si="79"/>
        <v>679124.64709758596</v>
      </c>
      <c r="AB226" s="6"/>
      <c r="AC226" s="7">
        <f t="shared" si="80"/>
        <v>-0.51315749093428409</v>
      </c>
      <c r="AD226" s="7">
        <f t="shared" si="81"/>
        <v>0.48324028282546666</v>
      </c>
      <c r="AE226" s="7">
        <f t="shared" si="82"/>
        <v>396.90843738423951</v>
      </c>
      <c r="AG226" s="7">
        <f t="shared" si="83"/>
        <v>1480790.3092868601</v>
      </c>
      <c r="AH226" s="7">
        <f t="shared" si="84"/>
        <v>719436.66015902674</v>
      </c>
      <c r="AI226" s="7">
        <f t="shared" si="85"/>
        <v>594558.73700661515</v>
      </c>
      <c r="AK226" s="7">
        <v>60</v>
      </c>
      <c r="AL226" s="7">
        <f t="shared" si="86"/>
        <v>1355912.3861344485</v>
      </c>
      <c r="AM226" s="7">
        <f t="shared" si="87"/>
        <v>85716.659472593441</v>
      </c>
      <c r="AO226" s="7">
        <f t="shared" si="88"/>
        <v>1355912.3861344485</v>
      </c>
      <c r="AP226" s="7">
        <f t="shared" si="89"/>
        <v>102235793.91453741</v>
      </c>
      <c r="AQ226" s="15">
        <f t="shared" si="90"/>
        <v>3.8415301339757723E-5</v>
      </c>
      <c r="AR226" s="15"/>
      <c r="AS226" s="6"/>
      <c r="AX226" s="21">
        <v>60.017426899489998</v>
      </c>
    </row>
    <row r="227" spans="1:50" s="3" customFormat="1">
      <c r="A227" s="3" t="str">
        <f>'S rescaled computation'!A227</f>
        <v>Storch et al. 2072</v>
      </c>
      <c r="B227" s="2" t="str">
        <f>'S rescaled computation'!B227</f>
        <v>Amphibians</v>
      </c>
      <c r="C227" s="3" t="str">
        <f>'S rescaled computation'!C227</f>
        <v>South America</v>
      </c>
      <c r="D227" s="2">
        <f>'S rescaled computation'!D227</f>
        <v>1</v>
      </c>
      <c r="E227" s="5"/>
      <c r="F227" s="2">
        <f t="shared" si="73"/>
        <v>513999.99999999994</v>
      </c>
      <c r="G227" s="2">
        <f>'S rescaled computation'!G227</f>
        <v>513999.99999999994</v>
      </c>
      <c r="H227" s="2">
        <f>'S rescaled computation'!H227</f>
        <v>4830000</v>
      </c>
      <c r="I227" s="5"/>
      <c r="J227" s="2">
        <f>'S rescaled computation'!J227</f>
        <v>62.5</v>
      </c>
      <c r="K227" s="2">
        <f>'S rescaled computation'!K227</f>
        <v>445</v>
      </c>
      <c r="L227" s="11">
        <f>'S rescaled computation'!L227</f>
        <v>147</v>
      </c>
      <c r="M227" s="5"/>
      <c r="N227" s="3">
        <f t="shared" si="74"/>
        <v>1</v>
      </c>
      <c r="O227" s="5"/>
      <c r="P227" s="3">
        <f t="shared" si="75"/>
        <v>0.42517006802721086</v>
      </c>
      <c r="Q227" s="3" t="e">
        <f t="shared" si="70"/>
        <v>#DIV/0!</v>
      </c>
      <c r="R227" s="5"/>
      <c r="S227" s="22">
        <f t="shared" si="76"/>
        <v>1240.2485881909136</v>
      </c>
      <c r="T227" s="22">
        <f t="shared" si="91"/>
        <v>404.5914822582447</v>
      </c>
      <c r="U227" s="3">
        <f t="shared" si="92"/>
        <v>835.65710593266886</v>
      </c>
      <c r="V227" s="3">
        <f t="shared" si="77"/>
        <v>809.18296451648939</v>
      </c>
      <c r="W227" s="3">
        <f t="shared" si="71"/>
        <v>413.41619606363781</v>
      </c>
      <c r="X227" s="3">
        <f t="shared" si="72"/>
        <v>404.5914822582447</v>
      </c>
      <c r="Y227" s="5"/>
      <c r="Z227" s="3">
        <f t="shared" si="78"/>
        <v>19.468893436773964</v>
      </c>
      <c r="AA227" s="3">
        <f t="shared" si="79"/>
        <v>690967.83278990129</v>
      </c>
      <c r="AB227" s="26"/>
      <c r="AC227" s="3">
        <f t="shared" si="80"/>
        <v>-0.47836317592366329</v>
      </c>
      <c r="AD227" s="3">
        <f t="shared" si="81"/>
        <v>0.52623146048287739</v>
      </c>
      <c r="AE227" s="3">
        <f t="shared" si="82"/>
        <v>439.74905931784286</v>
      </c>
      <c r="AF227" s="5"/>
      <c r="AG227" s="3">
        <f t="shared" si="83"/>
        <v>1355117.5690954889</v>
      </c>
      <c r="AH227" s="3">
        <f t="shared" si="84"/>
        <v>709938.46698374406</v>
      </c>
      <c r="AI227" s="3">
        <f t="shared" si="85"/>
        <v>587541.98016883514</v>
      </c>
      <c r="AJ227" s="5"/>
      <c r="AK227" s="3">
        <v>61</v>
      </c>
      <c r="AL227" s="3">
        <f t="shared" si="86"/>
        <v>1232721.08228058</v>
      </c>
      <c r="AM227" s="3">
        <f t="shared" si="87"/>
        <v>-136733.58790469836</v>
      </c>
      <c r="AN227" s="5"/>
      <c r="AO227" s="3">
        <f t="shared" si="88"/>
        <v>1232721.08228058</v>
      </c>
      <c r="AP227" s="3">
        <f t="shared" si="89"/>
        <v>548560881.61485803</v>
      </c>
      <c r="AQ227" s="14">
        <f t="shared" si="90"/>
        <v>2.2096046983221683E-4</v>
      </c>
      <c r="AR227" s="14"/>
      <c r="AS227" s="26"/>
      <c r="AX227" s="23">
        <v>61.017426899489998</v>
      </c>
    </row>
    <row r="228" spans="1:50" s="3" customFormat="1">
      <c r="A228" s="3" t="str">
        <f>'S rescaled computation'!A228</f>
        <v>Storch et al. 2073</v>
      </c>
      <c r="B228" s="2" t="str">
        <f>'S rescaled computation'!B228</f>
        <v>Amphibians</v>
      </c>
      <c r="C228" s="3" t="str">
        <f>'S rescaled computation'!C228</f>
        <v>South America</v>
      </c>
      <c r="D228" s="2">
        <f>'S rescaled computation'!D228</f>
        <v>2</v>
      </c>
      <c r="E228" s="5"/>
      <c r="F228" s="2">
        <f t="shared" si="73"/>
        <v>513999.99999999994</v>
      </c>
      <c r="G228" s="2">
        <f>'S rescaled computation'!G228</f>
        <v>513999.99999999994</v>
      </c>
      <c r="H228" s="2">
        <f>'S rescaled computation'!H228</f>
        <v>4830000</v>
      </c>
      <c r="I228" s="5"/>
      <c r="J228" s="2">
        <f>'S rescaled computation'!J228</f>
        <v>77.8</v>
      </c>
      <c r="K228" s="2">
        <f>'S rescaled computation'!K228</f>
        <v>445</v>
      </c>
      <c r="L228" s="11">
        <f>'S rescaled computation'!L228</f>
        <v>147</v>
      </c>
      <c r="M228" s="5"/>
      <c r="N228" s="3">
        <f t="shared" si="74"/>
        <v>1</v>
      </c>
      <c r="O228" s="5"/>
      <c r="P228" s="3">
        <f t="shared" si="75"/>
        <v>0.52925170068027205</v>
      </c>
      <c r="Q228" s="3" t="e">
        <f t="shared" si="70"/>
        <v>#DIV/0!</v>
      </c>
      <c r="R228" s="5"/>
      <c r="S228" s="22">
        <f t="shared" si="76"/>
        <v>1240.2485881909136</v>
      </c>
      <c r="T228" s="22">
        <f t="shared" si="91"/>
        <v>404.5914822582447</v>
      </c>
      <c r="U228" s="3">
        <f t="shared" si="92"/>
        <v>835.65710593266886</v>
      </c>
      <c r="V228" s="3">
        <f t="shared" si="77"/>
        <v>809.18296451648939</v>
      </c>
      <c r="W228" s="3">
        <f t="shared" si="71"/>
        <v>413.41619606363781</v>
      </c>
      <c r="X228" s="3">
        <f t="shared" si="72"/>
        <v>404.5914822582447</v>
      </c>
      <c r="Y228" s="5"/>
      <c r="Z228" s="3">
        <f t="shared" si="78"/>
        <v>19.468893436773964</v>
      </c>
      <c r="AA228" s="3">
        <f t="shared" si="79"/>
        <v>690967.83278990129</v>
      </c>
      <c r="AB228" s="26"/>
      <c r="AC228" s="3">
        <f t="shared" si="80"/>
        <v>-0.47836317592366329</v>
      </c>
      <c r="AD228" s="3">
        <f t="shared" si="81"/>
        <v>0.52623146048287739</v>
      </c>
      <c r="AE228" s="3">
        <f t="shared" si="82"/>
        <v>439.74905931784286</v>
      </c>
      <c r="AF228" s="5"/>
      <c r="AG228" s="3">
        <f t="shared" si="83"/>
        <v>1355117.5690954889</v>
      </c>
      <c r="AH228" s="3">
        <f t="shared" si="84"/>
        <v>709938.46698374406</v>
      </c>
      <c r="AI228" s="3">
        <f t="shared" si="85"/>
        <v>587541.98016883514</v>
      </c>
      <c r="AJ228" s="5"/>
      <c r="AK228" s="3">
        <v>62</v>
      </c>
      <c r="AL228" s="3">
        <f t="shared" si="86"/>
        <v>1232721.08228058</v>
      </c>
      <c r="AM228" s="3">
        <f t="shared" si="87"/>
        <v>-136733.58790469836</v>
      </c>
      <c r="AN228" s="5"/>
      <c r="AO228" s="3">
        <f t="shared" si="88"/>
        <v>1232721.08228058</v>
      </c>
      <c r="AP228" s="3">
        <f t="shared" si="89"/>
        <v>548560881.61485803</v>
      </c>
      <c r="AQ228" s="14">
        <f t="shared" si="90"/>
        <v>2.2096046983221683E-4</v>
      </c>
      <c r="AR228" s="14"/>
      <c r="AS228" s="26"/>
      <c r="AX228" s="23">
        <v>62.017426899489998</v>
      </c>
    </row>
    <row r="229" spans="1:50" s="3" customFormat="1">
      <c r="A229" s="3" t="str">
        <f>'S rescaled computation'!A229</f>
        <v>Storch et al. 2074</v>
      </c>
      <c r="B229" s="2" t="str">
        <f>'S rescaled computation'!B229</f>
        <v>Amphibians</v>
      </c>
      <c r="C229" s="3" t="str">
        <f>'S rescaled computation'!C229</f>
        <v>South America</v>
      </c>
      <c r="D229" s="2">
        <f>'S rescaled computation'!D229</f>
        <v>3</v>
      </c>
      <c r="E229" s="5"/>
      <c r="F229" s="2">
        <f t="shared" si="73"/>
        <v>513999.99999999994</v>
      </c>
      <c r="G229" s="2">
        <f>'S rescaled computation'!G229</f>
        <v>513999.99999999994</v>
      </c>
      <c r="H229" s="2">
        <f>'S rescaled computation'!H229</f>
        <v>4830000</v>
      </c>
      <c r="I229" s="5"/>
      <c r="J229" s="2">
        <f>'S rescaled computation'!J229</f>
        <v>93</v>
      </c>
      <c r="K229" s="2">
        <f>'S rescaled computation'!K229</f>
        <v>445</v>
      </c>
      <c r="L229" s="11">
        <f>'S rescaled computation'!L229</f>
        <v>147</v>
      </c>
      <c r="M229" s="5"/>
      <c r="N229" s="3">
        <f t="shared" si="74"/>
        <v>1</v>
      </c>
      <c r="O229" s="5"/>
      <c r="P229" s="3">
        <f t="shared" si="75"/>
        <v>0.63265306122448983</v>
      </c>
      <c r="Q229" s="3" t="e">
        <f t="shared" si="70"/>
        <v>#DIV/0!</v>
      </c>
      <c r="R229" s="5"/>
      <c r="S229" s="22">
        <f t="shared" si="76"/>
        <v>1240.2485881909136</v>
      </c>
      <c r="T229" s="22">
        <f t="shared" si="91"/>
        <v>404.5914822582447</v>
      </c>
      <c r="U229" s="3">
        <f t="shared" si="92"/>
        <v>835.65710593266886</v>
      </c>
      <c r="V229" s="3">
        <f t="shared" si="77"/>
        <v>809.18296451648939</v>
      </c>
      <c r="W229" s="3">
        <f t="shared" si="71"/>
        <v>413.41619606363781</v>
      </c>
      <c r="X229" s="3">
        <f t="shared" si="72"/>
        <v>404.5914822582447</v>
      </c>
      <c r="Y229" s="5"/>
      <c r="Z229" s="3">
        <f t="shared" si="78"/>
        <v>19.468893436773964</v>
      </c>
      <c r="AA229" s="3">
        <f t="shared" si="79"/>
        <v>690967.83278990129</v>
      </c>
      <c r="AB229" s="26"/>
      <c r="AC229" s="3">
        <f t="shared" si="80"/>
        <v>-0.47836317592366329</v>
      </c>
      <c r="AD229" s="3">
        <f t="shared" si="81"/>
        <v>0.52623146048287739</v>
      </c>
      <c r="AE229" s="3">
        <f t="shared" si="82"/>
        <v>439.74905931784286</v>
      </c>
      <c r="AF229" s="5"/>
      <c r="AG229" s="3">
        <f t="shared" si="83"/>
        <v>1355117.5690954889</v>
      </c>
      <c r="AH229" s="3">
        <f t="shared" si="84"/>
        <v>709938.46698374406</v>
      </c>
      <c r="AI229" s="3">
        <f t="shared" si="85"/>
        <v>587541.98016883514</v>
      </c>
      <c r="AJ229" s="5"/>
      <c r="AK229" s="3">
        <v>63</v>
      </c>
      <c r="AL229" s="3">
        <f t="shared" si="86"/>
        <v>1232721.08228058</v>
      </c>
      <c r="AM229" s="3">
        <f t="shared" si="87"/>
        <v>-136733.58790469836</v>
      </c>
      <c r="AN229" s="5"/>
      <c r="AO229" s="3">
        <f t="shared" si="88"/>
        <v>1232721.08228058</v>
      </c>
      <c r="AP229" s="3">
        <f t="shared" si="89"/>
        <v>548560881.61485803</v>
      </c>
      <c r="AQ229" s="14">
        <f t="shared" si="90"/>
        <v>2.2096046983221683E-4</v>
      </c>
      <c r="AR229" s="14"/>
      <c r="AS229" s="26"/>
      <c r="AX229" s="23">
        <v>63.017426899489998</v>
      </c>
    </row>
    <row r="230" spans="1:50" s="3" customFormat="1">
      <c r="A230" s="3" t="str">
        <f>'S rescaled computation'!A230</f>
        <v>Storch et al. 2075</v>
      </c>
      <c r="B230" s="2" t="str">
        <f>'S rescaled computation'!B230</f>
        <v>Amphibians</v>
      </c>
      <c r="C230" s="3" t="str">
        <f>'S rescaled computation'!C230</f>
        <v>South America</v>
      </c>
      <c r="D230" s="2">
        <f>'S rescaled computation'!D230</f>
        <v>4</v>
      </c>
      <c r="E230" s="5"/>
      <c r="F230" s="2">
        <f t="shared" si="73"/>
        <v>513999.99999999994</v>
      </c>
      <c r="G230" s="2">
        <f>'S rescaled computation'!G230</f>
        <v>513999.99999999994</v>
      </c>
      <c r="H230" s="2">
        <f>'S rescaled computation'!H230</f>
        <v>4830000</v>
      </c>
      <c r="I230" s="5"/>
      <c r="J230" s="2">
        <f>'S rescaled computation'!J230</f>
        <v>108</v>
      </c>
      <c r="K230" s="2">
        <f>'S rescaled computation'!K230</f>
        <v>445</v>
      </c>
      <c r="L230" s="11">
        <f>'S rescaled computation'!L230</f>
        <v>147</v>
      </c>
      <c r="M230" s="5"/>
      <c r="N230" s="3">
        <f t="shared" si="74"/>
        <v>1</v>
      </c>
      <c r="O230" s="5"/>
      <c r="P230" s="3">
        <f t="shared" si="75"/>
        <v>0.73469387755102045</v>
      </c>
      <c r="Q230" s="3" t="e">
        <f t="shared" si="70"/>
        <v>#DIV/0!</v>
      </c>
      <c r="R230" s="5"/>
      <c r="S230" s="22">
        <f t="shared" si="76"/>
        <v>1240.2485881909136</v>
      </c>
      <c r="T230" s="22">
        <f t="shared" si="91"/>
        <v>404.5914822582447</v>
      </c>
      <c r="U230" s="3">
        <f t="shared" si="92"/>
        <v>835.65710593266886</v>
      </c>
      <c r="V230" s="3">
        <f t="shared" si="77"/>
        <v>809.18296451648939</v>
      </c>
      <c r="W230" s="3">
        <f t="shared" si="71"/>
        <v>413.41619606363781</v>
      </c>
      <c r="X230" s="3">
        <f t="shared" si="72"/>
        <v>404.5914822582447</v>
      </c>
      <c r="Y230" s="5"/>
      <c r="Z230" s="3">
        <f t="shared" si="78"/>
        <v>19.468893436773964</v>
      </c>
      <c r="AA230" s="3">
        <f t="shared" si="79"/>
        <v>690967.83278990129</v>
      </c>
      <c r="AB230" s="26"/>
      <c r="AC230" s="3">
        <f t="shared" si="80"/>
        <v>-0.47836317592366329</v>
      </c>
      <c r="AD230" s="3">
        <f t="shared" si="81"/>
        <v>0.52623146048287739</v>
      </c>
      <c r="AE230" s="3">
        <f t="shared" si="82"/>
        <v>439.74905931784286</v>
      </c>
      <c r="AF230" s="5"/>
      <c r="AG230" s="3">
        <f t="shared" si="83"/>
        <v>1355117.5690954889</v>
      </c>
      <c r="AH230" s="3">
        <f t="shared" si="84"/>
        <v>709938.46698374406</v>
      </c>
      <c r="AI230" s="3">
        <f t="shared" si="85"/>
        <v>587541.98016883514</v>
      </c>
      <c r="AJ230" s="5"/>
      <c r="AK230" s="3">
        <v>64</v>
      </c>
      <c r="AL230" s="3">
        <f t="shared" si="86"/>
        <v>1232721.08228058</v>
      </c>
      <c r="AM230" s="3">
        <f t="shared" si="87"/>
        <v>-136733.58790469836</v>
      </c>
      <c r="AN230" s="5"/>
      <c r="AO230" s="3">
        <f t="shared" si="88"/>
        <v>1232721.08228058</v>
      </c>
      <c r="AP230" s="3">
        <f t="shared" si="89"/>
        <v>548560881.61485803</v>
      </c>
      <c r="AQ230" s="14">
        <f t="shared" si="90"/>
        <v>2.2096046983221683E-4</v>
      </c>
      <c r="AR230" s="14"/>
      <c r="AS230" s="26"/>
      <c r="AX230" s="23">
        <v>64.017426899490005</v>
      </c>
    </row>
    <row r="231" spans="1:50" s="3" customFormat="1">
      <c r="A231" s="3" t="str">
        <f>'S rescaled computation'!A231</f>
        <v>Storch et al. 2076</v>
      </c>
      <c r="B231" s="2" t="str">
        <f>'S rescaled computation'!B231</f>
        <v>Amphibians</v>
      </c>
      <c r="C231" s="3" t="str">
        <f>'S rescaled computation'!C231</f>
        <v>South America</v>
      </c>
      <c r="D231" s="2">
        <f>'S rescaled computation'!D231</f>
        <v>5</v>
      </c>
      <c r="E231" s="5"/>
      <c r="F231" s="2">
        <f t="shared" si="73"/>
        <v>513999.99999999994</v>
      </c>
      <c r="G231" s="2">
        <f>'S rescaled computation'!G231</f>
        <v>513999.99999999994</v>
      </c>
      <c r="H231" s="2">
        <f>'S rescaled computation'!H231</f>
        <v>4830000</v>
      </c>
      <c r="I231" s="5"/>
      <c r="J231" s="2">
        <f>'S rescaled computation'!J231</f>
        <v>124</v>
      </c>
      <c r="K231" s="2">
        <f>'S rescaled computation'!K231</f>
        <v>445</v>
      </c>
      <c r="L231" s="11">
        <f>'S rescaled computation'!L231</f>
        <v>147</v>
      </c>
      <c r="M231" s="5"/>
      <c r="N231" s="3">
        <f t="shared" si="74"/>
        <v>1</v>
      </c>
      <c r="O231" s="5"/>
      <c r="P231" s="3">
        <f t="shared" si="75"/>
        <v>0.84353741496598644</v>
      </c>
      <c r="Q231" s="3" t="e">
        <f t="shared" ref="Q231:Q294" si="93">(J231*((1/G231)^0.5-(N231/H231)^0.5)^2+AQ231)/AT231</f>
        <v>#DIV/0!</v>
      </c>
      <c r="R231" s="5"/>
      <c r="S231" s="22">
        <f t="shared" si="76"/>
        <v>1240.2485881909136</v>
      </c>
      <c r="T231" s="22">
        <f t="shared" si="91"/>
        <v>404.5914822582447</v>
      </c>
      <c r="U231" s="3">
        <f t="shared" si="92"/>
        <v>835.65710593266886</v>
      </c>
      <c r="V231" s="3">
        <f t="shared" si="77"/>
        <v>809.18296451648939</v>
      </c>
      <c r="W231" s="3">
        <f t="shared" ref="W231:W294" si="94">(1/3)*S231</f>
        <v>413.41619606363781</v>
      </c>
      <c r="X231" s="3">
        <f t="shared" si="72"/>
        <v>404.5914822582447</v>
      </c>
      <c r="Y231" s="5"/>
      <c r="Z231" s="3">
        <f t="shared" si="78"/>
        <v>19.468893436773964</v>
      </c>
      <c r="AA231" s="3">
        <f t="shared" si="79"/>
        <v>690967.83278990129</v>
      </c>
      <c r="AB231" s="26"/>
      <c r="AC231" s="3">
        <f t="shared" si="80"/>
        <v>-0.47836317592366329</v>
      </c>
      <c r="AD231" s="3">
        <f t="shared" si="81"/>
        <v>0.52623146048287739</v>
      </c>
      <c r="AE231" s="3">
        <f t="shared" si="82"/>
        <v>439.74905931784286</v>
      </c>
      <c r="AF231" s="5"/>
      <c r="AG231" s="3">
        <f t="shared" si="83"/>
        <v>1355117.5690954889</v>
      </c>
      <c r="AH231" s="3">
        <f t="shared" si="84"/>
        <v>709938.46698374406</v>
      </c>
      <c r="AI231" s="3">
        <f t="shared" si="85"/>
        <v>587541.98016883514</v>
      </c>
      <c r="AJ231" s="5"/>
      <c r="AK231" s="3">
        <v>65</v>
      </c>
      <c r="AL231" s="3">
        <f t="shared" si="86"/>
        <v>1232721.08228058</v>
      </c>
      <c r="AM231" s="3">
        <f t="shared" si="87"/>
        <v>-136733.58790469836</v>
      </c>
      <c r="AN231" s="5"/>
      <c r="AO231" s="3">
        <f t="shared" si="88"/>
        <v>1232721.08228058</v>
      </c>
      <c r="AP231" s="3">
        <f t="shared" si="89"/>
        <v>548560881.61485803</v>
      </c>
      <c r="AQ231" s="14">
        <f t="shared" si="90"/>
        <v>2.2096046983221683E-4</v>
      </c>
      <c r="AR231" s="14"/>
      <c r="AS231" s="26"/>
      <c r="AX231" s="23">
        <v>65.017426899490005</v>
      </c>
    </row>
    <row r="232" spans="1:50" s="3" customFormat="1">
      <c r="A232" s="3" t="str">
        <f>'S rescaled computation'!A232</f>
        <v>Storch et al. 2077</v>
      </c>
      <c r="B232" s="2" t="str">
        <f>'S rescaled computation'!B232</f>
        <v>Amphibians</v>
      </c>
      <c r="C232" s="3" t="str">
        <f>'S rescaled computation'!C232</f>
        <v>South America</v>
      </c>
      <c r="D232" s="2">
        <f>'S rescaled computation'!D232</f>
        <v>6</v>
      </c>
      <c r="E232" s="5"/>
      <c r="F232" s="2">
        <f t="shared" si="73"/>
        <v>513999.99999999994</v>
      </c>
      <c r="G232" s="2">
        <f>'S rescaled computation'!G232</f>
        <v>513999.99999999994</v>
      </c>
      <c r="H232" s="2">
        <f>'S rescaled computation'!H232</f>
        <v>4830000</v>
      </c>
      <c r="I232" s="5"/>
      <c r="J232" s="2">
        <f>'S rescaled computation'!J232</f>
        <v>139</v>
      </c>
      <c r="K232" s="2">
        <f>'S rescaled computation'!K232</f>
        <v>445</v>
      </c>
      <c r="L232" s="11">
        <f>'S rescaled computation'!L232</f>
        <v>147</v>
      </c>
      <c r="M232" s="5"/>
      <c r="N232" s="3">
        <f t="shared" si="74"/>
        <v>1</v>
      </c>
      <c r="O232" s="5"/>
      <c r="P232" s="3">
        <f t="shared" si="75"/>
        <v>0.94557823129251706</v>
      </c>
      <c r="Q232" s="3" t="e">
        <f t="shared" si="93"/>
        <v>#DIV/0!</v>
      </c>
      <c r="R232" s="5"/>
      <c r="S232" s="22">
        <f t="shared" si="76"/>
        <v>1240.2485881909136</v>
      </c>
      <c r="T232" s="22">
        <f t="shared" si="91"/>
        <v>404.5914822582447</v>
      </c>
      <c r="U232" s="3">
        <f t="shared" si="92"/>
        <v>835.65710593266886</v>
      </c>
      <c r="V232" s="3">
        <f t="shared" si="77"/>
        <v>809.18296451648939</v>
      </c>
      <c r="W232" s="3">
        <f t="shared" si="94"/>
        <v>413.41619606363781</v>
      </c>
      <c r="X232" s="3">
        <f t="shared" si="72"/>
        <v>404.5914822582447</v>
      </c>
      <c r="Y232" s="5"/>
      <c r="Z232" s="3">
        <f t="shared" si="78"/>
        <v>19.468893436773964</v>
      </c>
      <c r="AA232" s="3">
        <f t="shared" si="79"/>
        <v>690967.83278990129</v>
      </c>
      <c r="AB232" s="26"/>
      <c r="AC232" s="3">
        <f t="shared" si="80"/>
        <v>-0.47836317592366329</v>
      </c>
      <c r="AD232" s="3">
        <f t="shared" si="81"/>
        <v>0.52623146048287739</v>
      </c>
      <c r="AE232" s="3">
        <f t="shared" si="82"/>
        <v>439.74905931784286</v>
      </c>
      <c r="AF232" s="5"/>
      <c r="AG232" s="3">
        <f t="shared" si="83"/>
        <v>1355117.5690954889</v>
      </c>
      <c r="AH232" s="3">
        <f t="shared" si="84"/>
        <v>709938.46698374406</v>
      </c>
      <c r="AI232" s="3">
        <f t="shared" si="85"/>
        <v>587541.98016883514</v>
      </c>
      <c r="AJ232" s="5"/>
      <c r="AK232" s="3">
        <v>66</v>
      </c>
      <c r="AL232" s="3">
        <f t="shared" si="86"/>
        <v>1232721.08228058</v>
      </c>
      <c r="AM232" s="3">
        <f t="shared" si="87"/>
        <v>-136733.58790469836</v>
      </c>
      <c r="AN232" s="5"/>
      <c r="AO232" s="3">
        <f t="shared" si="88"/>
        <v>1232721.08228058</v>
      </c>
      <c r="AP232" s="3">
        <f t="shared" si="89"/>
        <v>548560881.61485803</v>
      </c>
      <c r="AQ232" s="14">
        <f t="shared" si="90"/>
        <v>2.2096046983221683E-4</v>
      </c>
      <c r="AR232" s="14"/>
      <c r="AS232" s="26"/>
      <c r="AX232" s="23">
        <v>66.017426899490005</v>
      </c>
    </row>
    <row r="233" spans="1:50" s="3" customFormat="1">
      <c r="A233" s="3" t="str">
        <f>'S rescaled computation'!A233</f>
        <v>Storch et al. 2078</v>
      </c>
      <c r="B233" s="2" t="str">
        <f>'S rescaled computation'!B233</f>
        <v>Amphibians</v>
      </c>
      <c r="C233" s="3" t="str">
        <f>'S rescaled computation'!C233</f>
        <v>South America</v>
      </c>
      <c r="D233" s="2">
        <f>'S rescaled computation'!D233</f>
        <v>7</v>
      </c>
      <c r="E233" s="5"/>
      <c r="F233" s="2">
        <f t="shared" si="73"/>
        <v>513999.99999999994</v>
      </c>
      <c r="G233" s="2">
        <f>'S rescaled computation'!G233</f>
        <v>513999.99999999994</v>
      </c>
      <c r="H233" s="2">
        <f>'S rescaled computation'!H233</f>
        <v>4830000</v>
      </c>
      <c r="I233" s="5"/>
      <c r="J233" s="2">
        <f>'S rescaled computation'!J233</f>
        <v>152</v>
      </c>
      <c r="K233" s="2">
        <f>'S rescaled computation'!K233</f>
        <v>445</v>
      </c>
      <c r="L233" s="11">
        <f>'S rescaled computation'!L233</f>
        <v>147</v>
      </c>
      <c r="M233" s="5"/>
      <c r="N233" s="3">
        <f t="shared" si="74"/>
        <v>1</v>
      </c>
      <c r="O233" s="5"/>
      <c r="P233" s="3">
        <f t="shared" si="75"/>
        <v>1.0340136054421769</v>
      </c>
      <c r="Q233" s="3" t="e">
        <f t="shared" si="93"/>
        <v>#DIV/0!</v>
      </c>
      <c r="R233" s="5"/>
      <c r="S233" s="22">
        <f t="shared" si="76"/>
        <v>1240.2485881909136</v>
      </c>
      <c r="T233" s="22">
        <f t="shared" si="91"/>
        <v>404.5914822582447</v>
      </c>
      <c r="U233" s="3">
        <f t="shared" si="92"/>
        <v>835.65710593266886</v>
      </c>
      <c r="V233" s="3">
        <f t="shared" si="77"/>
        <v>809.18296451648939</v>
      </c>
      <c r="W233" s="3">
        <f t="shared" si="94"/>
        <v>413.41619606363781</v>
      </c>
      <c r="X233" s="3">
        <f t="shared" si="72"/>
        <v>404.5914822582447</v>
      </c>
      <c r="Y233" s="5"/>
      <c r="Z233" s="3">
        <f t="shared" si="78"/>
        <v>19.468893436773964</v>
      </c>
      <c r="AA233" s="3">
        <f t="shared" si="79"/>
        <v>690967.83278990129</v>
      </c>
      <c r="AB233" s="26"/>
      <c r="AC233" s="3">
        <f t="shared" si="80"/>
        <v>-0.47836317592366329</v>
      </c>
      <c r="AD233" s="3">
        <f t="shared" si="81"/>
        <v>0.52623146048287739</v>
      </c>
      <c r="AE233" s="3">
        <f t="shared" si="82"/>
        <v>439.74905931784286</v>
      </c>
      <c r="AF233" s="5"/>
      <c r="AG233" s="3">
        <f t="shared" si="83"/>
        <v>1355117.5690954889</v>
      </c>
      <c r="AH233" s="3">
        <f t="shared" si="84"/>
        <v>709938.46698374406</v>
      </c>
      <c r="AI233" s="3">
        <f t="shared" si="85"/>
        <v>587541.98016883514</v>
      </c>
      <c r="AJ233" s="5"/>
      <c r="AK233" s="3">
        <v>67</v>
      </c>
      <c r="AL233" s="3">
        <f t="shared" si="86"/>
        <v>1232721.08228058</v>
      </c>
      <c r="AM233" s="3">
        <f t="shared" si="87"/>
        <v>-136733.58790469836</v>
      </c>
      <c r="AN233" s="5"/>
      <c r="AO233" s="3">
        <f t="shared" si="88"/>
        <v>1232721.08228058</v>
      </c>
      <c r="AP233" s="3">
        <f t="shared" si="89"/>
        <v>548560881.61485803</v>
      </c>
      <c r="AQ233" s="14">
        <f t="shared" si="90"/>
        <v>2.2096046983221683E-4</v>
      </c>
      <c r="AR233" s="14"/>
      <c r="AS233" s="26"/>
      <c r="AX233" s="23">
        <v>67.017426899490005</v>
      </c>
    </row>
    <row r="234" spans="1:50" s="3" customFormat="1">
      <c r="A234" s="3" t="str">
        <f>'S rescaled computation'!A234</f>
        <v>Storch et al. 2079</v>
      </c>
      <c r="B234" s="2" t="str">
        <f>'S rescaled computation'!B234</f>
        <v>Amphibians</v>
      </c>
      <c r="C234" s="3" t="str">
        <f>'S rescaled computation'!C234</f>
        <v>South America</v>
      </c>
      <c r="D234" s="2">
        <f>'S rescaled computation'!D234</f>
        <v>8</v>
      </c>
      <c r="E234" s="5"/>
      <c r="F234" s="2">
        <f t="shared" si="73"/>
        <v>513999.99999999994</v>
      </c>
      <c r="G234" s="2">
        <f>'S rescaled computation'!G234</f>
        <v>513999.99999999994</v>
      </c>
      <c r="H234" s="2">
        <f>'S rescaled computation'!H234</f>
        <v>4830000</v>
      </c>
      <c r="I234" s="5"/>
      <c r="J234" s="2">
        <f>'S rescaled computation'!J234</f>
        <v>171</v>
      </c>
      <c r="K234" s="2">
        <f>'S rescaled computation'!K234</f>
        <v>445</v>
      </c>
      <c r="L234" s="11">
        <f>'S rescaled computation'!L234</f>
        <v>147</v>
      </c>
      <c r="M234" s="5"/>
      <c r="N234" s="3">
        <f t="shared" si="74"/>
        <v>1</v>
      </c>
      <c r="O234" s="5"/>
      <c r="P234" s="3">
        <f t="shared" si="75"/>
        <v>1.1632653061224489</v>
      </c>
      <c r="Q234" s="3" t="e">
        <f t="shared" si="93"/>
        <v>#DIV/0!</v>
      </c>
      <c r="R234" s="5"/>
      <c r="S234" s="22">
        <f t="shared" si="76"/>
        <v>1240.2485881909136</v>
      </c>
      <c r="T234" s="22">
        <f t="shared" si="91"/>
        <v>404.5914822582447</v>
      </c>
      <c r="U234" s="3">
        <f t="shared" si="92"/>
        <v>835.65710593266886</v>
      </c>
      <c r="V234" s="3">
        <f t="shared" si="77"/>
        <v>809.18296451648939</v>
      </c>
      <c r="W234" s="3">
        <f t="shared" si="94"/>
        <v>413.41619606363781</v>
      </c>
      <c r="X234" s="3">
        <f t="shared" si="72"/>
        <v>404.5914822582447</v>
      </c>
      <c r="Y234" s="5"/>
      <c r="Z234" s="3">
        <f t="shared" si="78"/>
        <v>19.468893436773964</v>
      </c>
      <c r="AA234" s="3">
        <f t="shared" si="79"/>
        <v>690967.83278990129</v>
      </c>
      <c r="AB234" s="26"/>
      <c r="AC234" s="3">
        <f t="shared" si="80"/>
        <v>-0.47836317592366329</v>
      </c>
      <c r="AD234" s="3">
        <f t="shared" si="81"/>
        <v>0.52623146048287739</v>
      </c>
      <c r="AE234" s="3">
        <f t="shared" si="82"/>
        <v>439.74905931784286</v>
      </c>
      <c r="AF234" s="5"/>
      <c r="AG234" s="3">
        <f t="shared" si="83"/>
        <v>1355117.5690954889</v>
      </c>
      <c r="AH234" s="3">
        <f t="shared" si="84"/>
        <v>709938.46698374406</v>
      </c>
      <c r="AI234" s="3">
        <f t="shared" si="85"/>
        <v>587541.98016883514</v>
      </c>
      <c r="AJ234" s="5"/>
      <c r="AK234" s="3">
        <v>68</v>
      </c>
      <c r="AL234" s="3">
        <f t="shared" si="86"/>
        <v>1232721.08228058</v>
      </c>
      <c r="AM234" s="3">
        <f t="shared" si="87"/>
        <v>-136733.58790469836</v>
      </c>
      <c r="AN234" s="5"/>
      <c r="AO234" s="3">
        <f t="shared" si="88"/>
        <v>1232721.08228058</v>
      </c>
      <c r="AP234" s="3">
        <f t="shared" si="89"/>
        <v>548560881.61485803</v>
      </c>
      <c r="AQ234" s="14">
        <f t="shared" si="90"/>
        <v>2.2096046983221683E-4</v>
      </c>
      <c r="AR234" s="14"/>
      <c r="AS234" s="26"/>
      <c r="AX234" s="23">
        <v>68.017426899490005</v>
      </c>
    </row>
    <row r="235" spans="1:50" s="3" customFormat="1">
      <c r="A235" s="3" t="str">
        <f>'S rescaled computation'!A235</f>
        <v>Storch et al. 2080</v>
      </c>
      <c r="B235" s="2" t="str">
        <f>'S rescaled computation'!B235</f>
        <v>Amphibians</v>
      </c>
      <c r="C235" s="3" t="str">
        <f>'S rescaled computation'!C235</f>
        <v>South America</v>
      </c>
      <c r="D235" s="2">
        <f>'S rescaled computation'!D235</f>
        <v>9</v>
      </c>
      <c r="E235" s="5"/>
      <c r="F235" s="2">
        <f t="shared" si="73"/>
        <v>513999.99999999994</v>
      </c>
      <c r="G235" s="2">
        <f>'S rescaled computation'!G235</f>
        <v>513999.99999999994</v>
      </c>
      <c r="H235" s="2">
        <f>'S rescaled computation'!H235</f>
        <v>4830000</v>
      </c>
      <c r="I235" s="5"/>
      <c r="J235" s="2">
        <f>'S rescaled computation'!J235</f>
        <v>187</v>
      </c>
      <c r="K235" s="2">
        <f>'S rescaled computation'!K235</f>
        <v>445</v>
      </c>
      <c r="L235" s="11">
        <f>'S rescaled computation'!L235</f>
        <v>147</v>
      </c>
      <c r="M235" s="5"/>
      <c r="N235" s="3">
        <f t="shared" si="74"/>
        <v>1</v>
      </c>
      <c r="O235" s="5"/>
      <c r="P235" s="3">
        <f t="shared" si="75"/>
        <v>1.272108843537415</v>
      </c>
      <c r="Q235" s="3" t="e">
        <f t="shared" si="93"/>
        <v>#DIV/0!</v>
      </c>
      <c r="R235" s="5"/>
      <c r="S235" s="22">
        <f t="shared" si="76"/>
        <v>1240.2485881909136</v>
      </c>
      <c r="T235" s="22">
        <f t="shared" si="91"/>
        <v>404.5914822582447</v>
      </c>
      <c r="U235" s="3">
        <f t="shared" si="92"/>
        <v>835.65710593266886</v>
      </c>
      <c r="V235" s="3">
        <f t="shared" si="77"/>
        <v>809.18296451648939</v>
      </c>
      <c r="W235" s="3">
        <f t="shared" si="94"/>
        <v>413.41619606363781</v>
      </c>
      <c r="X235" s="3">
        <f t="shared" si="72"/>
        <v>404.5914822582447</v>
      </c>
      <c r="Y235" s="5"/>
      <c r="Z235" s="3">
        <f t="shared" si="78"/>
        <v>19.468893436773964</v>
      </c>
      <c r="AA235" s="3">
        <f t="shared" si="79"/>
        <v>690967.83278990129</v>
      </c>
      <c r="AB235" s="26"/>
      <c r="AC235" s="3">
        <f t="shared" si="80"/>
        <v>-0.47836317592366329</v>
      </c>
      <c r="AD235" s="3">
        <f t="shared" si="81"/>
        <v>0.52623146048287739</v>
      </c>
      <c r="AE235" s="3">
        <f t="shared" si="82"/>
        <v>439.74905931784286</v>
      </c>
      <c r="AF235" s="5"/>
      <c r="AG235" s="3">
        <f t="shared" si="83"/>
        <v>1355117.5690954889</v>
      </c>
      <c r="AH235" s="3">
        <f t="shared" si="84"/>
        <v>709938.46698374406</v>
      </c>
      <c r="AI235" s="3">
        <f t="shared" si="85"/>
        <v>587541.98016883514</v>
      </c>
      <c r="AJ235" s="5"/>
      <c r="AK235" s="3">
        <v>69</v>
      </c>
      <c r="AL235" s="3">
        <f t="shared" si="86"/>
        <v>1232721.08228058</v>
      </c>
      <c r="AM235" s="3">
        <f t="shared" si="87"/>
        <v>-136733.58790469836</v>
      </c>
      <c r="AN235" s="5"/>
      <c r="AO235" s="3">
        <f t="shared" si="88"/>
        <v>1232721.08228058</v>
      </c>
      <c r="AP235" s="3">
        <f t="shared" si="89"/>
        <v>548560881.61485803</v>
      </c>
      <c r="AQ235" s="14">
        <f t="shared" si="90"/>
        <v>2.2096046983221683E-4</v>
      </c>
      <c r="AR235" s="14"/>
      <c r="AS235" s="26"/>
      <c r="AX235" s="23">
        <v>69.017426899490005</v>
      </c>
    </row>
    <row r="236" spans="1:50" s="3" customFormat="1">
      <c r="A236" s="3" t="str">
        <f>'S rescaled computation'!A236</f>
        <v>Storch et al. 2081</v>
      </c>
      <c r="B236" s="2" t="str">
        <f>'S rescaled computation'!B236</f>
        <v>Amphibians</v>
      </c>
      <c r="C236" s="3" t="str">
        <f>'S rescaled computation'!C236</f>
        <v>South America</v>
      </c>
      <c r="D236" s="2">
        <f>'S rescaled computation'!D236</f>
        <v>10</v>
      </c>
      <c r="E236" s="5"/>
      <c r="F236" s="2">
        <f t="shared" si="73"/>
        <v>513999.99999999994</v>
      </c>
      <c r="G236" s="2">
        <f>'S rescaled computation'!G236</f>
        <v>513999.99999999994</v>
      </c>
      <c r="H236" s="2">
        <f>'S rescaled computation'!H236</f>
        <v>4830000</v>
      </c>
      <c r="I236" s="5"/>
      <c r="J236" s="2">
        <f>'S rescaled computation'!J236</f>
        <v>202.99999999999997</v>
      </c>
      <c r="K236" s="2">
        <f>'S rescaled computation'!K236</f>
        <v>445</v>
      </c>
      <c r="L236" s="11">
        <f>'S rescaled computation'!L236</f>
        <v>147</v>
      </c>
      <c r="M236" s="5"/>
      <c r="N236" s="3">
        <f t="shared" si="74"/>
        <v>1</v>
      </c>
      <c r="O236" s="5"/>
      <c r="P236" s="3">
        <f t="shared" si="75"/>
        <v>1.3809523809523807</v>
      </c>
      <c r="Q236" s="3" t="e">
        <f t="shared" si="93"/>
        <v>#DIV/0!</v>
      </c>
      <c r="R236" s="5"/>
      <c r="S236" s="22">
        <f t="shared" si="76"/>
        <v>1240.2485881909136</v>
      </c>
      <c r="T236" s="22">
        <f t="shared" si="91"/>
        <v>404.5914822582447</v>
      </c>
      <c r="U236" s="3">
        <f t="shared" si="92"/>
        <v>835.65710593266886</v>
      </c>
      <c r="V236" s="3">
        <f t="shared" si="77"/>
        <v>809.18296451648939</v>
      </c>
      <c r="W236" s="3">
        <f t="shared" si="94"/>
        <v>413.41619606363781</v>
      </c>
      <c r="X236" s="3">
        <f t="shared" si="72"/>
        <v>404.5914822582447</v>
      </c>
      <c r="Y236" s="5"/>
      <c r="Z236" s="3">
        <f t="shared" si="78"/>
        <v>19.468893436773964</v>
      </c>
      <c r="AA236" s="3">
        <f t="shared" si="79"/>
        <v>690967.83278990129</v>
      </c>
      <c r="AB236" s="26"/>
      <c r="AC236" s="3">
        <f t="shared" si="80"/>
        <v>-0.47836317592366329</v>
      </c>
      <c r="AD236" s="3">
        <f t="shared" si="81"/>
        <v>0.52623146048287739</v>
      </c>
      <c r="AE236" s="3">
        <f t="shared" si="82"/>
        <v>439.74905931784286</v>
      </c>
      <c r="AF236" s="5"/>
      <c r="AG236" s="3">
        <f t="shared" si="83"/>
        <v>1355117.5690954889</v>
      </c>
      <c r="AH236" s="3">
        <f t="shared" si="84"/>
        <v>709938.46698374406</v>
      </c>
      <c r="AI236" s="3">
        <f t="shared" si="85"/>
        <v>587541.98016883514</v>
      </c>
      <c r="AJ236" s="5"/>
      <c r="AK236" s="3">
        <v>70</v>
      </c>
      <c r="AL236" s="3">
        <f t="shared" si="86"/>
        <v>1232721.08228058</v>
      </c>
      <c r="AM236" s="3">
        <f t="shared" si="87"/>
        <v>-136733.58790469836</v>
      </c>
      <c r="AN236" s="5"/>
      <c r="AO236" s="3">
        <f t="shared" si="88"/>
        <v>1232721.08228058</v>
      </c>
      <c r="AP236" s="3">
        <f t="shared" si="89"/>
        <v>548560881.61485803</v>
      </c>
      <c r="AQ236" s="14">
        <f t="shared" si="90"/>
        <v>2.2096046983221683E-4</v>
      </c>
      <c r="AR236" s="14"/>
      <c r="AS236" s="26"/>
      <c r="AX236" s="23">
        <v>70.017426899490005</v>
      </c>
    </row>
    <row r="237" spans="1:50" s="3" customFormat="1">
      <c r="A237" s="3" t="str">
        <f>'S rescaled computation'!A237</f>
        <v>Storch et al. 2082</v>
      </c>
      <c r="B237" s="2" t="str">
        <f>'S rescaled computation'!B237</f>
        <v>Amphibians</v>
      </c>
      <c r="C237" s="3" t="str">
        <f>'S rescaled computation'!C237</f>
        <v>South America</v>
      </c>
      <c r="D237" s="2">
        <f>'S rescaled computation'!D237</f>
        <v>11</v>
      </c>
      <c r="E237" s="5"/>
      <c r="F237" s="2">
        <f t="shared" si="73"/>
        <v>513999.99999999994</v>
      </c>
      <c r="G237" s="2">
        <f>'S rescaled computation'!G237</f>
        <v>513999.99999999994</v>
      </c>
      <c r="H237" s="2">
        <f>'S rescaled computation'!H237</f>
        <v>4830000</v>
      </c>
      <c r="I237" s="5"/>
      <c r="J237" s="2">
        <f>'S rescaled computation'!J237</f>
        <v>221</v>
      </c>
      <c r="K237" s="2">
        <f>'S rescaled computation'!K237</f>
        <v>445</v>
      </c>
      <c r="L237" s="11">
        <f>'S rescaled computation'!L237</f>
        <v>147</v>
      </c>
      <c r="M237" s="5"/>
      <c r="N237" s="3">
        <f t="shared" si="74"/>
        <v>1</v>
      </c>
      <c r="O237" s="5"/>
      <c r="P237" s="3">
        <f t="shared" si="75"/>
        <v>1.5034013605442176</v>
      </c>
      <c r="Q237" s="3" t="e">
        <f t="shared" si="93"/>
        <v>#DIV/0!</v>
      </c>
      <c r="R237" s="5"/>
      <c r="S237" s="22">
        <f t="shared" si="76"/>
        <v>1240.2485881909136</v>
      </c>
      <c r="T237" s="22">
        <f t="shared" si="91"/>
        <v>404.5914822582447</v>
      </c>
      <c r="U237" s="3">
        <f t="shared" si="92"/>
        <v>835.65710593266886</v>
      </c>
      <c r="V237" s="3">
        <f t="shared" si="77"/>
        <v>809.18296451648939</v>
      </c>
      <c r="W237" s="3">
        <f t="shared" si="94"/>
        <v>413.41619606363781</v>
      </c>
      <c r="X237" s="3">
        <f t="shared" si="72"/>
        <v>404.5914822582447</v>
      </c>
      <c r="Y237" s="5"/>
      <c r="Z237" s="3">
        <f t="shared" si="78"/>
        <v>19.468893436773964</v>
      </c>
      <c r="AA237" s="3">
        <f t="shared" si="79"/>
        <v>690967.83278990129</v>
      </c>
      <c r="AB237" s="26"/>
      <c r="AC237" s="3">
        <f t="shared" si="80"/>
        <v>-0.47836317592366329</v>
      </c>
      <c r="AD237" s="3">
        <f t="shared" si="81"/>
        <v>0.52623146048287739</v>
      </c>
      <c r="AE237" s="3">
        <f t="shared" si="82"/>
        <v>439.74905931784286</v>
      </c>
      <c r="AF237" s="5"/>
      <c r="AG237" s="3">
        <f t="shared" si="83"/>
        <v>1355117.5690954889</v>
      </c>
      <c r="AH237" s="3">
        <f t="shared" si="84"/>
        <v>709938.46698374406</v>
      </c>
      <c r="AI237" s="3">
        <f t="shared" si="85"/>
        <v>587541.98016883514</v>
      </c>
      <c r="AJ237" s="5"/>
      <c r="AK237" s="3">
        <v>71</v>
      </c>
      <c r="AL237" s="3">
        <f t="shared" si="86"/>
        <v>1232721.08228058</v>
      </c>
      <c r="AM237" s="3">
        <f t="shared" si="87"/>
        <v>-136733.58790469836</v>
      </c>
      <c r="AN237" s="5"/>
      <c r="AO237" s="3">
        <f t="shared" si="88"/>
        <v>1232721.08228058</v>
      </c>
      <c r="AP237" s="3">
        <f t="shared" si="89"/>
        <v>548560881.61485803</v>
      </c>
      <c r="AQ237" s="14">
        <f t="shared" si="90"/>
        <v>2.2096046983221683E-4</v>
      </c>
      <c r="AR237" s="14"/>
      <c r="AS237" s="26"/>
      <c r="AX237" s="23">
        <v>71.017426899490005</v>
      </c>
    </row>
    <row r="238" spans="1:50" s="3" customFormat="1">
      <c r="A238" s="3" t="str">
        <f>'S rescaled computation'!A238</f>
        <v>Storch et al. 2083</v>
      </c>
      <c r="B238" s="2" t="str">
        <f>'S rescaled computation'!B238</f>
        <v>Amphibians</v>
      </c>
      <c r="C238" s="3" t="str">
        <f>'S rescaled computation'!C238</f>
        <v>South America</v>
      </c>
      <c r="D238" s="2">
        <f>'S rescaled computation'!D238</f>
        <v>12</v>
      </c>
      <c r="E238" s="5"/>
      <c r="F238" s="2">
        <f t="shared" si="73"/>
        <v>513999.99999999994</v>
      </c>
      <c r="G238" s="2">
        <f>'S rescaled computation'!G238</f>
        <v>513999.99999999994</v>
      </c>
      <c r="H238" s="2">
        <f>'S rescaled computation'!H238</f>
        <v>4830000</v>
      </c>
      <c r="I238" s="5"/>
      <c r="J238" s="2">
        <f>'S rescaled computation'!J238</f>
        <v>242</v>
      </c>
      <c r="K238" s="2">
        <f>'S rescaled computation'!K238</f>
        <v>445</v>
      </c>
      <c r="L238" s="11">
        <f>'S rescaled computation'!L238</f>
        <v>147</v>
      </c>
      <c r="M238" s="5"/>
      <c r="N238" s="3">
        <f t="shared" si="74"/>
        <v>1</v>
      </c>
      <c r="O238" s="5"/>
      <c r="P238" s="3">
        <f t="shared" si="75"/>
        <v>1.6462585034013606</v>
      </c>
      <c r="Q238" s="3" t="e">
        <f t="shared" si="93"/>
        <v>#DIV/0!</v>
      </c>
      <c r="R238" s="5"/>
      <c r="S238" s="22">
        <f t="shared" si="76"/>
        <v>1240.2485881909136</v>
      </c>
      <c r="T238" s="22">
        <f t="shared" si="91"/>
        <v>404.5914822582447</v>
      </c>
      <c r="U238" s="3">
        <f t="shared" si="92"/>
        <v>835.65710593266886</v>
      </c>
      <c r="V238" s="3">
        <f t="shared" si="77"/>
        <v>809.18296451648939</v>
      </c>
      <c r="W238" s="3">
        <f t="shared" si="94"/>
        <v>413.41619606363781</v>
      </c>
      <c r="X238" s="3">
        <f t="shared" si="72"/>
        <v>404.5914822582447</v>
      </c>
      <c r="Y238" s="5"/>
      <c r="Z238" s="3">
        <f t="shared" si="78"/>
        <v>19.468893436773964</v>
      </c>
      <c r="AA238" s="3">
        <f t="shared" si="79"/>
        <v>690967.83278990129</v>
      </c>
      <c r="AB238" s="26"/>
      <c r="AC238" s="3">
        <f t="shared" si="80"/>
        <v>-0.47836317592366329</v>
      </c>
      <c r="AD238" s="3">
        <f t="shared" si="81"/>
        <v>0.52623146048287739</v>
      </c>
      <c r="AE238" s="3">
        <f t="shared" si="82"/>
        <v>439.74905931784286</v>
      </c>
      <c r="AF238" s="5"/>
      <c r="AG238" s="3">
        <f t="shared" si="83"/>
        <v>1355117.5690954889</v>
      </c>
      <c r="AH238" s="3">
        <f t="shared" si="84"/>
        <v>709938.46698374406</v>
      </c>
      <c r="AI238" s="3">
        <f t="shared" si="85"/>
        <v>587541.98016883514</v>
      </c>
      <c r="AJ238" s="5"/>
      <c r="AK238" s="3">
        <v>72</v>
      </c>
      <c r="AL238" s="3">
        <f t="shared" si="86"/>
        <v>1232721.08228058</v>
      </c>
      <c r="AM238" s="3">
        <f t="shared" si="87"/>
        <v>-136733.58790469836</v>
      </c>
      <c r="AN238" s="5"/>
      <c r="AO238" s="3">
        <f t="shared" si="88"/>
        <v>1232721.08228058</v>
      </c>
      <c r="AP238" s="3">
        <f t="shared" si="89"/>
        <v>548560881.61485803</v>
      </c>
      <c r="AQ238" s="14">
        <f t="shared" si="90"/>
        <v>2.2096046983221683E-4</v>
      </c>
      <c r="AR238" s="14"/>
      <c r="AS238" s="26"/>
      <c r="AX238" s="23">
        <v>72.017426899490005</v>
      </c>
    </row>
    <row r="239" spans="1:50" s="3" customFormat="1">
      <c r="A239" s="3" t="str">
        <f>'S rescaled computation'!A239</f>
        <v>Storch et al. 2084</v>
      </c>
      <c r="B239" s="2" t="str">
        <f>'S rescaled computation'!B239</f>
        <v>Amphibians</v>
      </c>
      <c r="C239" s="3" t="str">
        <f>'S rescaled computation'!C239</f>
        <v>South America</v>
      </c>
      <c r="D239" s="2">
        <f>'S rescaled computation'!D239</f>
        <v>13</v>
      </c>
      <c r="E239" s="5"/>
      <c r="F239" s="2">
        <f t="shared" si="73"/>
        <v>513999.99999999994</v>
      </c>
      <c r="G239" s="2">
        <f>'S rescaled computation'!G239</f>
        <v>513999.99999999994</v>
      </c>
      <c r="H239" s="2">
        <f>'S rescaled computation'!H239</f>
        <v>4830000</v>
      </c>
      <c r="I239" s="5"/>
      <c r="J239" s="2">
        <f>'S rescaled computation'!J239</f>
        <v>259</v>
      </c>
      <c r="K239" s="2">
        <f>'S rescaled computation'!K239</f>
        <v>445</v>
      </c>
      <c r="L239" s="11">
        <f>'S rescaled computation'!L239</f>
        <v>147</v>
      </c>
      <c r="M239" s="5"/>
      <c r="N239" s="3">
        <f t="shared" si="74"/>
        <v>1</v>
      </c>
      <c r="O239" s="5"/>
      <c r="P239" s="3">
        <f t="shared" si="75"/>
        <v>1.7619047619047619</v>
      </c>
      <c r="Q239" s="3" t="e">
        <f t="shared" si="93"/>
        <v>#DIV/0!</v>
      </c>
      <c r="R239" s="5"/>
      <c r="S239" s="22">
        <f t="shared" si="76"/>
        <v>1240.2485881909136</v>
      </c>
      <c r="T239" s="22">
        <f t="shared" si="91"/>
        <v>404.5914822582447</v>
      </c>
      <c r="U239" s="3">
        <f t="shared" si="92"/>
        <v>835.65710593266886</v>
      </c>
      <c r="V239" s="3">
        <f t="shared" si="77"/>
        <v>809.18296451648939</v>
      </c>
      <c r="W239" s="3">
        <f t="shared" si="94"/>
        <v>413.41619606363781</v>
      </c>
      <c r="X239" s="3">
        <f t="shared" si="72"/>
        <v>404.5914822582447</v>
      </c>
      <c r="Y239" s="5"/>
      <c r="Z239" s="3">
        <f t="shared" si="78"/>
        <v>19.468893436773964</v>
      </c>
      <c r="AA239" s="3">
        <f t="shared" si="79"/>
        <v>690967.83278990129</v>
      </c>
      <c r="AB239" s="26"/>
      <c r="AC239" s="3">
        <f t="shared" si="80"/>
        <v>-0.47836317592366329</v>
      </c>
      <c r="AD239" s="3">
        <f t="shared" si="81"/>
        <v>0.52623146048287739</v>
      </c>
      <c r="AE239" s="3">
        <f t="shared" si="82"/>
        <v>439.74905931784286</v>
      </c>
      <c r="AF239" s="5"/>
      <c r="AG239" s="3">
        <f t="shared" si="83"/>
        <v>1355117.5690954889</v>
      </c>
      <c r="AH239" s="3">
        <f t="shared" si="84"/>
        <v>709938.46698374406</v>
      </c>
      <c r="AI239" s="3">
        <f t="shared" si="85"/>
        <v>587541.98016883514</v>
      </c>
      <c r="AJ239" s="5"/>
      <c r="AK239" s="3">
        <v>73</v>
      </c>
      <c r="AL239" s="3">
        <f t="shared" si="86"/>
        <v>1232721.08228058</v>
      </c>
      <c r="AM239" s="3">
        <f t="shared" si="87"/>
        <v>-136733.58790469836</v>
      </c>
      <c r="AN239" s="5"/>
      <c r="AO239" s="3">
        <f t="shared" si="88"/>
        <v>1232721.08228058</v>
      </c>
      <c r="AP239" s="3">
        <f t="shared" si="89"/>
        <v>548560881.61485803</v>
      </c>
      <c r="AQ239" s="14">
        <f t="shared" si="90"/>
        <v>2.2096046983221683E-4</v>
      </c>
      <c r="AR239" s="14"/>
      <c r="AS239" s="26"/>
      <c r="AX239" s="23">
        <v>73.017426899490005</v>
      </c>
    </row>
    <row r="240" spans="1:50" s="3" customFormat="1">
      <c r="A240" s="3" t="str">
        <f>'S rescaled computation'!A240</f>
        <v>Storch et al. 2085</v>
      </c>
      <c r="B240" s="2" t="str">
        <f>'S rescaled computation'!B240</f>
        <v>Amphibians</v>
      </c>
      <c r="C240" s="3" t="str">
        <f>'S rescaled computation'!C240</f>
        <v>South America</v>
      </c>
      <c r="D240" s="2">
        <f>'S rescaled computation'!D240</f>
        <v>14</v>
      </c>
      <c r="E240" s="5"/>
      <c r="F240" s="2">
        <f t="shared" si="73"/>
        <v>513999.99999999994</v>
      </c>
      <c r="G240" s="2">
        <f>'S rescaled computation'!G240</f>
        <v>513999.99999999994</v>
      </c>
      <c r="H240" s="2">
        <f>'S rescaled computation'!H240</f>
        <v>4830000</v>
      </c>
      <c r="I240" s="5"/>
      <c r="J240" s="2">
        <f>'S rescaled computation'!J240</f>
        <v>286.00000000000006</v>
      </c>
      <c r="K240" s="2">
        <f>'S rescaled computation'!K240</f>
        <v>445</v>
      </c>
      <c r="L240" s="11">
        <f>'S rescaled computation'!L240</f>
        <v>147</v>
      </c>
      <c r="M240" s="5"/>
      <c r="N240" s="3">
        <f t="shared" si="74"/>
        <v>1</v>
      </c>
      <c r="O240" s="5"/>
      <c r="P240" s="3">
        <f t="shared" si="75"/>
        <v>1.9455782312925174</v>
      </c>
      <c r="Q240" s="3" t="e">
        <f t="shared" si="93"/>
        <v>#DIV/0!</v>
      </c>
      <c r="R240" s="5"/>
      <c r="S240" s="22">
        <f t="shared" si="76"/>
        <v>1240.2485881909136</v>
      </c>
      <c r="T240" s="22">
        <f t="shared" si="91"/>
        <v>404.5914822582447</v>
      </c>
      <c r="U240" s="3">
        <f t="shared" si="92"/>
        <v>835.65710593266886</v>
      </c>
      <c r="V240" s="3">
        <f t="shared" si="77"/>
        <v>809.18296451648939</v>
      </c>
      <c r="W240" s="3">
        <f t="shared" si="94"/>
        <v>413.41619606363781</v>
      </c>
      <c r="X240" s="3">
        <f t="shared" si="72"/>
        <v>404.5914822582447</v>
      </c>
      <c r="Y240" s="5"/>
      <c r="Z240" s="3">
        <f t="shared" si="78"/>
        <v>19.468893436773964</v>
      </c>
      <c r="AA240" s="3">
        <f t="shared" si="79"/>
        <v>690967.83278990129</v>
      </c>
      <c r="AB240" s="26"/>
      <c r="AC240" s="3">
        <f t="shared" si="80"/>
        <v>-0.47836317592366329</v>
      </c>
      <c r="AD240" s="3">
        <f t="shared" si="81"/>
        <v>0.52623146048287739</v>
      </c>
      <c r="AE240" s="3">
        <f t="shared" si="82"/>
        <v>439.74905931784286</v>
      </c>
      <c r="AF240" s="5"/>
      <c r="AG240" s="3">
        <f t="shared" si="83"/>
        <v>1355117.5690954889</v>
      </c>
      <c r="AH240" s="3">
        <f t="shared" si="84"/>
        <v>709938.46698374406</v>
      </c>
      <c r="AI240" s="3">
        <f t="shared" si="85"/>
        <v>587541.98016883514</v>
      </c>
      <c r="AJ240" s="5"/>
      <c r="AK240" s="3">
        <v>74</v>
      </c>
      <c r="AL240" s="3">
        <f t="shared" si="86"/>
        <v>1232721.08228058</v>
      </c>
      <c r="AM240" s="3">
        <f t="shared" si="87"/>
        <v>-136733.58790469836</v>
      </c>
      <c r="AN240" s="5"/>
      <c r="AO240" s="3">
        <f t="shared" si="88"/>
        <v>1232721.08228058</v>
      </c>
      <c r="AP240" s="3">
        <f t="shared" si="89"/>
        <v>548560881.61485803</v>
      </c>
      <c r="AQ240" s="14">
        <f t="shared" si="90"/>
        <v>2.2096046983221683E-4</v>
      </c>
      <c r="AR240" s="14"/>
      <c r="AS240" s="26"/>
      <c r="AX240" s="23">
        <v>74.017426899490005</v>
      </c>
    </row>
    <row r="241" spans="1:50" s="3" customFormat="1">
      <c r="A241" s="3" t="str">
        <f>'S rescaled computation'!A241</f>
        <v>Storch et al. 2086</v>
      </c>
      <c r="B241" s="2" t="str">
        <f>'S rescaled computation'!B241</f>
        <v>Amphibians</v>
      </c>
      <c r="C241" s="3" t="str">
        <f>'S rescaled computation'!C241</f>
        <v>South America</v>
      </c>
      <c r="D241" s="2">
        <f>'S rescaled computation'!D241</f>
        <v>15</v>
      </c>
      <c r="E241" s="5"/>
      <c r="F241" s="2">
        <f t="shared" si="73"/>
        <v>513999.99999999994</v>
      </c>
      <c r="G241" s="2">
        <f>'S rescaled computation'!G241</f>
        <v>513999.99999999994</v>
      </c>
      <c r="H241" s="2">
        <f>'S rescaled computation'!H241</f>
        <v>4830000</v>
      </c>
      <c r="I241" s="5"/>
      <c r="J241" s="2">
        <f>'S rescaled computation'!J241</f>
        <v>316</v>
      </c>
      <c r="K241" s="2">
        <f>'S rescaled computation'!K241</f>
        <v>445</v>
      </c>
      <c r="L241" s="11">
        <f>'S rescaled computation'!L241</f>
        <v>147</v>
      </c>
      <c r="M241" s="5"/>
      <c r="N241" s="3">
        <f t="shared" si="74"/>
        <v>1</v>
      </c>
      <c r="O241" s="5"/>
      <c r="P241" s="3">
        <f t="shared" si="75"/>
        <v>2.1496598639455784</v>
      </c>
      <c r="Q241" s="3" t="e">
        <f t="shared" si="93"/>
        <v>#DIV/0!</v>
      </c>
      <c r="R241" s="5"/>
      <c r="S241" s="22">
        <f t="shared" si="76"/>
        <v>1240.2485881909136</v>
      </c>
      <c r="T241" s="22">
        <f t="shared" si="91"/>
        <v>404.5914822582447</v>
      </c>
      <c r="U241" s="3">
        <f t="shared" si="92"/>
        <v>835.65710593266886</v>
      </c>
      <c r="V241" s="3">
        <f t="shared" si="77"/>
        <v>809.18296451648939</v>
      </c>
      <c r="W241" s="3">
        <f t="shared" si="94"/>
        <v>413.41619606363781</v>
      </c>
      <c r="X241" s="3">
        <f t="shared" si="72"/>
        <v>404.5914822582447</v>
      </c>
      <c r="Y241" s="5"/>
      <c r="Z241" s="3">
        <f t="shared" si="78"/>
        <v>19.468893436773964</v>
      </c>
      <c r="AA241" s="3">
        <f t="shared" si="79"/>
        <v>690967.83278990129</v>
      </c>
      <c r="AB241" s="26"/>
      <c r="AC241" s="3">
        <f t="shared" si="80"/>
        <v>-0.47836317592366329</v>
      </c>
      <c r="AD241" s="3">
        <f t="shared" si="81"/>
        <v>0.52623146048287739</v>
      </c>
      <c r="AE241" s="3">
        <f t="shared" si="82"/>
        <v>439.74905931784286</v>
      </c>
      <c r="AF241" s="5"/>
      <c r="AG241" s="3">
        <f t="shared" si="83"/>
        <v>1355117.5690954889</v>
      </c>
      <c r="AH241" s="3">
        <f t="shared" si="84"/>
        <v>709938.46698374406</v>
      </c>
      <c r="AI241" s="3">
        <f t="shared" si="85"/>
        <v>587541.98016883514</v>
      </c>
      <c r="AJ241" s="5"/>
      <c r="AK241" s="3">
        <v>75</v>
      </c>
      <c r="AL241" s="3">
        <f t="shared" si="86"/>
        <v>1232721.08228058</v>
      </c>
      <c r="AM241" s="3">
        <f t="shared" si="87"/>
        <v>-136733.58790469836</v>
      </c>
      <c r="AN241" s="5"/>
      <c r="AO241" s="3">
        <f t="shared" si="88"/>
        <v>1232721.08228058</v>
      </c>
      <c r="AP241" s="3">
        <f t="shared" si="89"/>
        <v>548560881.61485803</v>
      </c>
      <c r="AQ241" s="14">
        <f t="shared" si="90"/>
        <v>2.2096046983221683E-4</v>
      </c>
      <c r="AR241" s="14"/>
      <c r="AS241" s="26"/>
      <c r="AX241" s="23">
        <v>75.017426899490005</v>
      </c>
    </row>
    <row r="242" spans="1:50" s="3" customFormat="1">
      <c r="A242" s="3" t="str">
        <f>'S rescaled computation'!A242</f>
        <v>Storch et al. 2087</v>
      </c>
      <c r="B242" s="2" t="str">
        <f>'S rescaled computation'!B242</f>
        <v>Amphibians</v>
      </c>
      <c r="C242" s="3" t="str">
        <f>'S rescaled computation'!C242</f>
        <v>South America</v>
      </c>
      <c r="D242" s="2">
        <f>'S rescaled computation'!D242</f>
        <v>16</v>
      </c>
      <c r="E242" s="5"/>
      <c r="F242" s="2">
        <f t="shared" si="73"/>
        <v>513999.99999999994</v>
      </c>
      <c r="G242" s="2">
        <f>'S rescaled computation'!G242</f>
        <v>513999.99999999994</v>
      </c>
      <c r="H242" s="2">
        <f>'S rescaled computation'!H242</f>
        <v>4830000</v>
      </c>
      <c r="I242" s="5"/>
      <c r="J242" s="2">
        <f>'S rescaled computation'!J242</f>
        <v>335</v>
      </c>
      <c r="K242" s="2">
        <f>'S rescaled computation'!K242</f>
        <v>445</v>
      </c>
      <c r="L242" s="11">
        <f>'S rescaled computation'!L242</f>
        <v>147</v>
      </c>
      <c r="M242" s="5"/>
      <c r="N242" s="3">
        <f t="shared" si="74"/>
        <v>1</v>
      </c>
      <c r="O242" s="5"/>
      <c r="P242" s="3">
        <f t="shared" si="75"/>
        <v>2.2789115646258504</v>
      </c>
      <c r="Q242" s="3" t="e">
        <f t="shared" si="93"/>
        <v>#DIV/0!</v>
      </c>
      <c r="R242" s="5"/>
      <c r="S242" s="22">
        <f t="shared" si="76"/>
        <v>1240.2485881909136</v>
      </c>
      <c r="T242" s="22">
        <f t="shared" si="91"/>
        <v>404.5914822582447</v>
      </c>
      <c r="U242" s="3">
        <f t="shared" si="92"/>
        <v>835.65710593266886</v>
      </c>
      <c r="V242" s="3">
        <f t="shared" si="77"/>
        <v>809.18296451648939</v>
      </c>
      <c r="W242" s="3">
        <f t="shared" si="94"/>
        <v>413.41619606363781</v>
      </c>
      <c r="X242" s="3">
        <f t="shared" si="72"/>
        <v>404.5914822582447</v>
      </c>
      <c r="Y242" s="5"/>
      <c r="Z242" s="3">
        <f t="shared" si="78"/>
        <v>19.468893436773964</v>
      </c>
      <c r="AA242" s="3">
        <f t="shared" si="79"/>
        <v>690967.83278990129</v>
      </c>
      <c r="AB242" s="26"/>
      <c r="AC242" s="3">
        <f t="shared" si="80"/>
        <v>-0.47836317592366329</v>
      </c>
      <c r="AD242" s="3">
        <f t="shared" si="81"/>
        <v>0.52623146048287739</v>
      </c>
      <c r="AE242" s="3">
        <f t="shared" si="82"/>
        <v>439.74905931784286</v>
      </c>
      <c r="AF242" s="5"/>
      <c r="AG242" s="3">
        <f t="shared" si="83"/>
        <v>1355117.5690954889</v>
      </c>
      <c r="AH242" s="3">
        <f t="shared" si="84"/>
        <v>709938.46698374406</v>
      </c>
      <c r="AI242" s="3">
        <f t="shared" si="85"/>
        <v>587541.98016883514</v>
      </c>
      <c r="AJ242" s="5"/>
      <c r="AK242" s="3">
        <v>76</v>
      </c>
      <c r="AL242" s="3">
        <f t="shared" si="86"/>
        <v>1232721.08228058</v>
      </c>
      <c r="AM242" s="3">
        <f t="shared" si="87"/>
        <v>-136733.58790469836</v>
      </c>
      <c r="AN242" s="5"/>
      <c r="AO242" s="3">
        <f t="shared" si="88"/>
        <v>1232721.08228058</v>
      </c>
      <c r="AP242" s="3">
        <f t="shared" si="89"/>
        <v>548560881.61485803</v>
      </c>
      <c r="AQ242" s="14">
        <f t="shared" si="90"/>
        <v>2.2096046983221683E-4</v>
      </c>
      <c r="AR242" s="14"/>
      <c r="AS242" s="26"/>
      <c r="AX242" s="23">
        <v>76.017426899490005</v>
      </c>
    </row>
    <row r="243" spans="1:50" s="3" customFormat="1">
      <c r="A243" s="3" t="str">
        <f>'S rescaled computation'!A243</f>
        <v>Storch et al. 2088</v>
      </c>
      <c r="B243" s="2" t="str">
        <f>'S rescaled computation'!B243</f>
        <v>Amphibians</v>
      </c>
      <c r="C243" s="3" t="str">
        <f>'S rescaled computation'!C243</f>
        <v>South America</v>
      </c>
      <c r="D243" s="2">
        <f>'S rescaled computation'!D243</f>
        <v>17</v>
      </c>
      <c r="E243" s="5"/>
      <c r="F243" s="2">
        <f t="shared" si="73"/>
        <v>513999.99999999994</v>
      </c>
      <c r="G243" s="2">
        <f>'S rescaled computation'!G243</f>
        <v>513999.99999999994</v>
      </c>
      <c r="H243" s="2">
        <f>'S rescaled computation'!H243</f>
        <v>4830000</v>
      </c>
      <c r="I243" s="5"/>
      <c r="J243" s="2">
        <f>'S rescaled computation'!J243</f>
        <v>366</v>
      </c>
      <c r="K243" s="2">
        <f>'S rescaled computation'!K243</f>
        <v>445</v>
      </c>
      <c r="L243" s="11">
        <f>'S rescaled computation'!L243</f>
        <v>147</v>
      </c>
      <c r="M243" s="5"/>
      <c r="N243" s="3">
        <f t="shared" si="74"/>
        <v>1</v>
      </c>
      <c r="O243" s="5"/>
      <c r="P243" s="3">
        <f t="shared" si="75"/>
        <v>2.489795918367347</v>
      </c>
      <c r="Q243" s="3" t="e">
        <f t="shared" si="93"/>
        <v>#DIV/0!</v>
      </c>
      <c r="R243" s="5"/>
      <c r="S243" s="22">
        <f t="shared" si="76"/>
        <v>1240.2485881909136</v>
      </c>
      <c r="T243" s="22">
        <f t="shared" si="91"/>
        <v>404.5914822582447</v>
      </c>
      <c r="U243" s="3">
        <f t="shared" si="92"/>
        <v>835.65710593266886</v>
      </c>
      <c r="V243" s="3">
        <f t="shared" si="77"/>
        <v>809.18296451648939</v>
      </c>
      <c r="W243" s="3">
        <f t="shared" si="94"/>
        <v>413.41619606363781</v>
      </c>
      <c r="X243" s="3">
        <f t="shared" si="72"/>
        <v>404.5914822582447</v>
      </c>
      <c r="Y243" s="5"/>
      <c r="Z243" s="3">
        <f t="shared" si="78"/>
        <v>19.468893436773964</v>
      </c>
      <c r="AA243" s="3">
        <f t="shared" si="79"/>
        <v>690967.83278990129</v>
      </c>
      <c r="AB243" s="26"/>
      <c r="AC243" s="3">
        <f t="shared" si="80"/>
        <v>-0.47836317592366329</v>
      </c>
      <c r="AD243" s="3">
        <f t="shared" si="81"/>
        <v>0.52623146048287739</v>
      </c>
      <c r="AE243" s="3">
        <f t="shared" si="82"/>
        <v>439.74905931784286</v>
      </c>
      <c r="AF243" s="5"/>
      <c r="AG243" s="3">
        <f t="shared" si="83"/>
        <v>1355117.5690954889</v>
      </c>
      <c r="AH243" s="3">
        <f t="shared" si="84"/>
        <v>709938.46698374406</v>
      </c>
      <c r="AI243" s="3">
        <f t="shared" si="85"/>
        <v>587541.98016883514</v>
      </c>
      <c r="AJ243" s="5"/>
      <c r="AK243" s="3">
        <v>77</v>
      </c>
      <c r="AL243" s="3">
        <f t="shared" si="86"/>
        <v>1232721.08228058</v>
      </c>
      <c r="AM243" s="3">
        <f t="shared" si="87"/>
        <v>-136733.58790469836</v>
      </c>
      <c r="AN243" s="5"/>
      <c r="AO243" s="3">
        <f t="shared" si="88"/>
        <v>1232721.08228058</v>
      </c>
      <c r="AP243" s="3">
        <f t="shared" si="89"/>
        <v>548560881.61485803</v>
      </c>
      <c r="AQ243" s="14">
        <f t="shared" si="90"/>
        <v>2.2096046983221683E-4</v>
      </c>
      <c r="AR243" s="14"/>
      <c r="AS243" s="26"/>
      <c r="AX243" s="23">
        <v>77.017426899490005</v>
      </c>
    </row>
    <row r="244" spans="1:50" s="3" customFormat="1">
      <c r="A244" s="3" t="str">
        <f>'S rescaled computation'!A244</f>
        <v>Storch et al. 2089</v>
      </c>
      <c r="B244" s="2" t="str">
        <f>'S rescaled computation'!B244</f>
        <v>Amphibians</v>
      </c>
      <c r="C244" s="3" t="str">
        <f>'S rescaled computation'!C244</f>
        <v>South America</v>
      </c>
      <c r="D244" s="2">
        <f>'S rescaled computation'!D244</f>
        <v>18</v>
      </c>
      <c r="E244" s="5"/>
      <c r="F244" s="2">
        <f t="shared" si="73"/>
        <v>513999.99999999994</v>
      </c>
      <c r="G244" s="2">
        <f>'S rescaled computation'!G244</f>
        <v>513999.99999999994</v>
      </c>
      <c r="H244" s="2">
        <f>'S rescaled computation'!H244</f>
        <v>4830000</v>
      </c>
      <c r="I244" s="5"/>
      <c r="J244" s="2">
        <f>'S rescaled computation'!J244</f>
        <v>392</v>
      </c>
      <c r="K244" s="2">
        <f>'S rescaled computation'!K244</f>
        <v>445</v>
      </c>
      <c r="L244" s="11">
        <f>'S rescaled computation'!L244</f>
        <v>147</v>
      </c>
      <c r="M244" s="5"/>
      <c r="N244" s="3">
        <f t="shared" si="74"/>
        <v>1</v>
      </c>
      <c r="O244" s="5"/>
      <c r="P244" s="3">
        <f t="shared" si="75"/>
        <v>2.6666666666666665</v>
      </c>
      <c r="Q244" s="3" t="e">
        <f t="shared" si="93"/>
        <v>#DIV/0!</v>
      </c>
      <c r="R244" s="5"/>
      <c r="S244" s="22">
        <f t="shared" si="76"/>
        <v>1240.2485881909136</v>
      </c>
      <c r="T244" s="22">
        <f t="shared" si="91"/>
        <v>404.5914822582447</v>
      </c>
      <c r="U244" s="3">
        <f t="shared" si="92"/>
        <v>835.65710593266886</v>
      </c>
      <c r="V244" s="3">
        <f t="shared" si="77"/>
        <v>809.18296451648939</v>
      </c>
      <c r="W244" s="3">
        <f t="shared" si="94"/>
        <v>413.41619606363781</v>
      </c>
      <c r="X244" s="3">
        <f t="shared" si="72"/>
        <v>404.5914822582447</v>
      </c>
      <c r="Y244" s="5"/>
      <c r="Z244" s="3">
        <f t="shared" si="78"/>
        <v>19.468893436773964</v>
      </c>
      <c r="AA244" s="3">
        <f t="shared" si="79"/>
        <v>690967.83278990129</v>
      </c>
      <c r="AB244" s="26"/>
      <c r="AC244" s="3">
        <f t="shared" si="80"/>
        <v>-0.47836317592366329</v>
      </c>
      <c r="AD244" s="3">
        <f t="shared" si="81"/>
        <v>0.52623146048287739</v>
      </c>
      <c r="AE244" s="3">
        <f t="shared" si="82"/>
        <v>439.74905931784286</v>
      </c>
      <c r="AF244" s="5"/>
      <c r="AG244" s="3">
        <f t="shared" si="83"/>
        <v>1355117.5690954889</v>
      </c>
      <c r="AH244" s="3">
        <f t="shared" si="84"/>
        <v>709938.46698374406</v>
      </c>
      <c r="AI244" s="3">
        <f t="shared" si="85"/>
        <v>587541.98016883514</v>
      </c>
      <c r="AJ244" s="5"/>
      <c r="AK244" s="3">
        <v>78</v>
      </c>
      <c r="AL244" s="3">
        <f t="shared" si="86"/>
        <v>1232721.08228058</v>
      </c>
      <c r="AM244" s="3">
        <f t="shared" si="87"/>
        <v>-136733.58790469836</v>
      </c>
      <c r="AN244" s="5"/>
      <c r="AO244" s="3">
        <f t="shared" si="88"/>
        <v>1232721.08228058</v>
      </c>
      <c r="AP244" s="3">
        <f t="shared" si="89"/>
        <v>548560881.61485803</v>
      </c>
      <c r="AQ244" s="14">
        <f t="shared" si="90"/>
        <v>2.2096046983221683E-4</v>
      </c>
      <c r="AR244" s="14"/>
      <c r="AS244" s="26"/>
      <c r="AX244" s="23">
        <v>78.017426899490005</v>
      </c>
    </row>
    <row r="245" spans="1:50" s="3" customFormat="1">
      <c r="A245" s="3" t="str">
        <f>'S rescaled computation'!A245</f>
        <v>Storch et al. 2090</v>
      </c>
      <c r="B245" s="2" t="str">
        <f>'S rescaled computation'!B245</f>
        <v>Amphibians</v>
      </c>
      <c r="C245" s="3" t="str">
        <f>'S rescaled computation'!C245</f>
        <v>South America</v>
      </c>
      <c r="D245" s="2">
        <f>'S rescaled computation'!D245</f>
        <v>19</v>
      </c>
      <c r="E245" s="5"/>
      <c r="F245" s="2">
        <f t="shared" si="73"/>
        <v>513999.99999999994</v>
      </c>
      <c r="G245" s="2">
        <f>'S rescaled computation'!G245</f>
        <v>513999.99999999994</v>
      </c>
      <c r="H245" s="2">
        <f>'S rescaled computation'!H245</f>
        <v>4830000</v>
      </c>
      <c r="I245" s="5"/>
      <c r="J245" s="2">
        <f>'S rescaled computation'!J245</f>
        <v>424</v>
      </c>
      <c r="K245" s="2">
        <f>'S rescaled computation'!K245</f>
        <v>445</v>
      </c>
      <c r="L245" s="11">
        <f>'S rescaled computation'!L245</f>
        <v>147</v>
      </c>
      <c r="M245" s="5"/>
      <c r="N245" s="3">
        <f t="shared" si="74"/>
        <v>1</v>
      </c>
      <c r="O245" s="5"/>
      <c r="P245" s="3">
        <f t="shared" si="75"/>
        <v>2.8843537414965987</v>
      </c>
      <c r="Q245" s="3" t="e">
        <f t="shared" si="93"/>
        <v>#DIV/0!</v>
      </c>
      <c r="R245" s="5"/>
      <c r="S245" s="22">
        <f t="shared" si="76"/>
        <v>1240.2485881909136</v>
      </c>
      <c r="T245" s="22">
        <f t="shared" si="91"/>
        <v>404.5914822582447</v>
      </c>
      <c r="U245" s="3">
        <f t="shared" si="92"/>
        <v>835.65710593266886</v>
      </c>
      <c r="V245" s="3">
        <f t="shared" si="77"/>
        <v>809.18296451648939</v>
      </c>
      <c r="W245" s="3">
        <f t="shared" si="94"/>
        <v>413.41619606363781</v>
      </c>
      <c r="X245" s="3">
        <f t="shared" si="72"/>
        <v>404.5914822582447</v>
      </c>
      <c r="Y245" s="5"/>
      <c r="Z245" s="3">
        <f t="shared" si="78"/>
        <v>19.468893436773964</v>
      </c>
      <c r="AA245" s="3">
        <f t="shared" si="79"/>
        <v>690967.83278990129</v>
      </c>
      <c r="AB245" s="26"/>
      <c r="AC245" s="3">
        <f t="shared" si="80"/>
        <v>-0.47836317592366329</v>
      </c>
      <c r="AD245" s="3">
        <f t="shared" si="81"/>
        <v>0.52623146048287739</v>
      </c>
      <c r="AE245" s="3">
        <f t="shared" si="82"/>
        <v>439.74905931784286</v>
      </c>
      <c r="AF245" s="5"/>
      <c r="AG245" s="3">
        <f t="shared" si="83"/>
        <v>1355117.5690954889</v>
      </c>
      <c r="AH245" s="3">
        <f t="shared" si="84"/>
        <v>709938.46698374406</v>
      </c>
      <c r="AI245" s="3">
        <f t="shared" si="85"/>
        <v>587541.98016883514</v>
      </c>
      <c r="AJ245" s="5"/>
      <c r="AK245" s="3">
        <v>79</v>
      </c>
      <c r="AL245" s="3">
        <f t="shared" si="86"/>
        <v>1232721.08228058</v>
      </c>
      <c r="AM245" s="3">
        <f t="shared" si="87"/>
        <v>-136733.58790469836</v>
      </c>
      <c r="AN245" s="5"/>
      <c r="AO245" s="3">
        <f t="shared" si="88"/>
        <v>1232721.08228058</v>
      </c>
      <c r="AP245" s="3">
        <f t="shared" si="89"/>
        <v>548560881.61485803</v>
      </c>
      <c r="AQ245" s="14">
        <f t="shared" si="90"/>
        <v>2.2096046983221683E-4</v>
      </c>
      <c r="AR245" s="14"/>
      <c r="AS245" s="26"/>
      <c r="AX245" s="23">
        <v>79.017426899490005</v>
      </c>
    </row>
    <row r="246" spans="1:50" s="3" customFormat="1">
      <c r="A246" s="3" t="str">
        <f>'S rescaled computation'!A246</f>
        <v>Storch et al. 2091</v>
      </c>
      <c r="B246" s="2" t="str">
        <f>'S rescaled computation'!B246</f>
        <v>Amphibians</v>
      </c>
      <c r="C246" s="3" t="str">
        <f>'S rescaled computation'!C246</f>
        <v>South America</v>
      </c>
      <c r="D246" s="2">
        <f>'S rescaled computation'!D246</f>
        <v>20</v>
      </c>
      <c r="E246" s="5"/>
      <c r="F246" s="2">
        <f t="shared" si="73"/>
        <v>513999.99999999994</v>
      </c>
      <c r="G246" s="2">
        <f>'S rescaled computation'!G246</f>
        <v>513999.99999999994</v>
      </c>
      <c r="H246" s="2">
        <f>'S rescaled computation'!H246</f>
        <v>4830000</v>
      </c>
      <c r="I246" s="5"/>
      <c r="J246" s="2">
        <f>'S rescaled computation'!J246</f>
        <v>445</v>
      </c>
      <c r="K246" s="2">
        <f>'S rescaled computation'!K246</f>
        <v>445</v>
      </c>
      <c r="L246" s="11">
        <f>'S rescaled computation'!L246</f>
        <v>147</v>
      </c>
      <c r="M246" s="5"/>
      <c r="N246" s="3">
        <f t="shared" si="74"/>
        <v>1</v>
      </c>
      <c r="O246" s="5"/>
      <c r="P246" s="3">
        <f t="shared" si="75"/>
        <v>3.0272108843537415</v>
      </c>
      <c r="Q246" s="3" t="e">
        <f t="shared" si="93"/>
        <v>#DIV/0!</v>
      </c>
      <c r="R246" s="5"/>
      <c r="S246" s="22">
        <f t="shared" si="76"/>
        <v>1240.2485881909136</v>
      </c>
      <c r="T246" s="22">
        <f t="shared" si="91"/>
        <v>404.5914822582447</v>
      </c>
      <c r="U246" s="3">
        <f t="shared" si="92"/>
        <v>835.65710593266886</v>
      </c>
      <c r="V246" s="3">
        <f t="shared" si="77"/>
        <v>809.18296451648939</v>
      </c>
      <c r="W246" s="3">
        <f t="shared" si="94"/>
        <v>413.41619606363781</v>
      </c>
      <c r="X246" s="3">
        <f t="shared" si="72"/>
        <v>404.5914822582447</v>
      </c>
      <c r="Y246" s="5"/>
      <c r="Z246" s="3">
        <f t="shared" si="78"/>
        <v>19.468893436773964</v>
      </c>
      <c r="AA246" s="3">
        <f t="shared" si="79"/>
        <v>690967.83278990129</v>
      </c>
      <c r="AB246" s="26"/>
      <c r="AC246" s="3">
        <f t="shared" si="80"/>
        <v>-0.47836317592366329</v>
      </c>
      <c r="AD246" s="3">
        <f t="shared" si="81"/>
        <v>0.52623146048287739</v>
      </c>
      <c r="AE246" s="3">
        <f t="shared" si="82"/>
        <v>439.74905931784286</v>
      </c>
      <c r="AF246" s="5"/>
      <c r="AG246" s="3">
        <f t="shared" si="83"/>
        <v>1355117.5690954889</v>
      </c>
      <c r="AH246" s="3">
        <f t="shared" si="84"/>
        <v>709938.46698374406</v>
      </c>
      <c r="AI246" s="3">
        <f t="shared" si="85"/>
        <v>587541.98016883514</v>
      </c>
      <c r="AJ246" s="5"/>
      <c r="AK246" s="3">
        <v>80</v>
      </c>
      <c r="AL246" s="3">
        <f t="shared" si="86"/>
        <v>1232721.08228058</v>
      </c>
      <c r="AM246" s="3">
        <f t="shared" si="87"/>
        <v>-136733.58790469836</v>
      </c>
      <c r="AN246" s="5"/>
      <c r="AO246" s="3">
        <f t="shared" si="88"/>
        <v>1232721.08228058</v>
      </c>
      <c r="AP246" s="3">
        <f t="shared" si="89"/>
        <v>548560881.61485803</v>
      </c>
      <c r="AQ246" s="14">
        <f t="shared" si="90"/>
        <v>2.2096046983221683E-4</v>
      </c>
      <c r="AR246" s="14"/>
      <c r="AS246" s="26"/>
      <c r="AX246" s="23">
        <v>80.017426899490005</v>
      </c>
    </row>
    <row r="247" spans="1:50">
      <c r="A247" s="7" t="str">
        <f>'S rescaled computation'!A247</f>
        <v>Storch et al. 2092</v>
      </c>
      <c r="B247" s="8" t="str">
        <f>'S rescaled computation'!B247</f>
        <v>Amphibians</v>
      </c>
      <c r="C247" s="7" t="str">
        <f>'S rescaled computation'!C247</f>
        <v>Australia</v>
      </c>
      <c r="D247" s="8">
        <f>'S rescaled computation'!D247</f>
        <v>1</v>
      </c>
      <c r="F247" s="8">
        <f t="shared" si="73"/>
        <v>399000</v>
      </c>
      <c r="G247" s="8">
        <f>'S rescaled computation'!G247</f>
        <v>399000</v>
      </c>
      <c r="H247" s="8">
        <f>'S rescaled computation'!H247</f>
        <v>2370000</v>
      </c>
      <c r="J247" s="8">
        <f>'S rescaled computation'!J247</f>
        <v>10.8</v>
      </c>
      <c r="K247" s="8">
        <f>'S rescaled computation'!K247</f>
        <v>63.100000000000009</v>
      </c>
      <c r="L247" s="10">
        <f>'S rescaled computation'!L247</f>
        <v>22.599999999999998</v>
      </c>
      <c r="N247" s="7">
        <f t="shared" si="74"/>
        <v>1</v>
      </c>
      <c r="P247" s="7">
        <f t="shared" si="75"/>
        <v>0.47787610619469034</v>
      </c>
      <c r="Q247" s="7" t="e">
        <f t="shared" si="93"/>
        <v>#DIV/0!</v>
      </c>
      <c r="S247" s="12">
        <f t="shared" si="76"/>
        <v>868.77906861508484</v>
      </c>
      <c r="T247" s="12">
        <f t="shared" si="91"/>
        <v>356.46888180354188</v>
      </c>
      <c r="U247" s="7">
        <f t="shared" si="92"/>
        <v>512.31018681154296</v>
      </c>
      <c r="V247" s="7">
        <f t="shared" si="77"/>
        <v>712.93776360708375</v>
      </c>
      <c r="W247" s="7">
        <f t="shared" si="94"/>
        <v>289.59302287169493</v>
      </c>
      <c r="X247" s="7">
        <f t="shared" si="72"/>
        <v>356.46888180354188</v>
      </c>
      <c r="Z247" s="7">
        <f t="shared" si="78"/>
        <v>0</v>
      </c>
      <c r="AA247" s="7">
        <f t="shared" si="79"/>
        <v>297841.00642040308</v>
      </c>
      <c r="AB247" s="6"/>
      <c r="AC247" s="7">
        <f t="shared" si="80"/>
        <v>-0.70385296091983063</v>
      </c>
      <c r="AD247" s="7">
        <f t="shared" si="81"/>
        <v>0.15104655708407289</v>
      </c>
      <c r="AE247" s="7">
        <f t="shared" si="82"/>
        <v>77.382689876981772</v>
      </c>
      <c r="AG247" s="7">
        <f t="shared" si="83"/>
        <v>1195273.5835586728</v>
      </c>
      <c r="AH247" s="7">
        <f t="shared" si="84"/>
        <v>372477.6616652559</v>
      </c>
      <c r="AI247" s="7">
        <f t="shared" si="85"/>
        <v>293318.50545405631</v>
      </c>
      <c r="AK247" s="7">
        <v>81</v>
      </c>
      <c r="AL247" s="7">
        <f t="shared" si="86"/>
        <v>1116114.4273474733</v>
      </c>
      <c r="AM247" s="7">
        <f t="shared" si="87"/>
        <v>771870.1756158428</v>
      </c>
      <c r="AO247" s="7">
        <f t="shared" si="88"/>
        <v>1116114.4273474733</v>
      </c>
      <c r="AP247" s="7">
        <f t="shared" si="89"/>
        <v>70426820.365625575</v>
      </c>
      <c r="AQ247" s="15">
        <f t="shared" si="90"/>
        <v>7.4476085113231997E-5</v>
      </c>
      <c r="AR247" s="15"/>
      <c r="AS247" s="6"/>
      <c r="AX247" s="21">
        <v>81.017426899490005</v>
      </c>
    </row>
    <row r="248" spans="1:50">
      <c r="A248" s="7" t="str">
        <f>'S rescaled computation'!A248</f>
        <v>Storch et al. 2093</v>
      </c>
      <c r="B248" s="8" t="str">
        <f>'S rescaled computation'!B248</f>
        <v>Amphibians</v>
      </c>
      <c r="C248" s="7" t="str">
        <f>'S rescaled computation'!C248</f>
        <v>Australia</v>
      </c>
      <c r="D248" s="8">
        <f>'S rescaled computation'!D248</f>
        <v>2</v>
      </c>
      <c r="F248" s="8">
        <f t="shared" si="73"/>
        <v>399000</v>
      </c>
      <c r="G248" s="8">
        <f>'S rescaled computation'!G248</f>
        <v>399000</v>
      </c>
      <c r="H248" s="8">
        <f>'S rescaled computation'!H248</f>
        <v>2370000</v>
      </c>
      <c r="J248" s="8">
        <f>'S rescaled computation'!J248</f>
        <v>13.3</v>
      </c>
      <c r="K248" s="8">
        <f>'S rescaled computation'!K248</f>
        <v>63.100000000000009</v>
      </c>
      <c r="L248" s="10">
        <f>'S rescaled computation'!L248</f>
        <v>22.599999999999998</v>
      </c>
      <c r="N248" s="7">
        <f t="shared" si="74"/>
        <v>1</v>
      </c>
      <c r="P248" s="7">
        <f t="shared" si="75"/>
        <v>0.58849557522123908</v>
      </c>
      <c r="Q248" s="7" t="e">
        <f t="shared" si="93"/>
        <v>#DIV/0!</v>
      </c>
      <c r="S248" s="12">
        <f t="shared" si="76"/>
        <v>868.77906861508484</v>
      </c>
      <c r="T248" s="12">
        <f t="shared" si="91"/>
        <v>356.46888180354188</v>
      </c>
      <c r="U248" s="7">
        <f t="shared" si="92"/>
        <v>512.31018681154296</v>
      </c>
      <c r="V248" s="7">
        <f t="shared" si="77"/>
        <v>712.93776360708375</v>
      </c>
      <c r="W248" s="7">
        <f t="shared" si="94"/>
        <v>289.59302287169493</v>
      </c>
      <c r="X248" s="7">
        <f t="shared" si="72"/>
        <v>356.46888180354188</v>
      </c>
      <c r="Z248" s="7">
        <f t="shared" si="78"/>
        <v>0</v>
      </c>
      <c r="AA248" s="7">
        <f t="shared" si="79"/>
        <v>297841.00642040308</v>
      </c>
      <c r="AB248" s="6"/>
      <c r="AC248" s="7">
        <f t="shared" si="80"/>
        <v>-0.70385296091983063</v>
      </c>
      <c r="AD248" s="7">
        <f t="shared" si="81"/>
        <v>0.15104655708407289</v>
      </c>
      <c r="AE248" s="7">
        <f t="shared" si="82"/>
        <v>77.382689876981772</v>
      </c>
      <c r="AG248" s="7">
        <f t="shared" si="83"/>
        <v>1195273.5835586728</v>
      </c>
      <c r="AH248" s="7">
        <f t="shared" si="84"/>
        <v>372477.6616652559</v>
      </c>
      <c r="AI248" s="7">
        <f t="shared" si="85"/>
        <v>293318.50545405631</v>
      </c>
      <c r="AK248" s="7">
        <v>82</v>
      </c>
      <c r="AL248" s="7">
        <f t="shared" si="86"/>
        <v>1116114.4273474733</v>
      </c>
      <c r="AM248" s="7">
        <f t="shared" si="87"/>
        <v>771870.1756158428</v>
      </c>
      <c r="AO248" s="7">
        <f t="shared" si="88"/>
        <v>1116114.4273474733</v>
      </c>
      <c r="AP248" s="7">
        <f t="shared" si="89"/>
        <v>70426820.365625575</v>
      </c>
      <c r="AQ248" s="15">
        <f t="shared" si="90"/>
        <v>7.4476085113231997E-5</v>
      </c>
      <c r="AR248" s="15"/>
      <c r="AS248" s="6"/>
      <c r="AX248" s="21">
        <v>82.017426899490005</v>
      </c>
    </row>
    <row r="249" spans="1:50">
      <c r="A249" s="7" t="str">
        <f>'S rescaled computation'!A249</f>
        <v>Storch et al. 2094</v>
      </c>
      <c r="B249" s="8" t="str">
        <f>'S rescaled computation'!B249</f>
        <v>Amphibians</v>
      </c>
      <c r="C249" s="7" t="str">
        <f>'S rescaled computation'!C249</f>
        <v>Australia</v>
      </c>
      <c r="D249" s="8">
        <f>'S rescaled computation'!D249</f>
        <v>3</v>
      </c>
      <c r="F249" s="8">
        <f t="shared" si="73"/>
        <v>399000</v>
      </c>
      <c r="G249" s="8">
        <f>'S rescaled computation'!G249</f>
        <v>399000</v>
      </c>
      <c r="H249" s="8">
        <f>'S rescaled computation'!H249</f>
        <v>2370000</v>
      </c>
      <c r="J249" s="8">
        <f>'S rescaled computation'!J249</f>
        <v>15.600000000000001</v>
      </c>
      <c r="K249" s="8">
        <f>'S rescaled computation'!K249</f>
        <v>63.100000000000009</v>
      </c>
      <c r="L249" s="10">
        <f>'S rescaled computation'!L249</f>
        <v>22.599999999999998</v>
      </c>
      <c r="N249" s="7">
        <f t="shared" si="74"/>
        <v>1</v>
      </c>
      <c r="P249" s="7">
        <f t="shared" si="75"/>
        <v>0.69026548672566379</v>
      </c>
      <c r="Q249" s="7" t="e">
        <f t="shared" si="93"/>
        <v>#DIV/0!</v>
      </c>
      <c r="S249" s="12">
        <f t="shared" si="76"/>
        <v>868.77906861508484</v>
      </c>
      <c r="T249" s="12">
        <f t="shared" si="91"/>
        <v>356.46888180354188</v>
      </c>
      <c r="U249" s="7">
        <f t="shared" si="92"/>
        <v>512.31018681154296</v>
      </c>
      <c r="V249" s="7">
        <f t="shared" si="77"/>
        <v>712.93776360708375</v>
      </c>
      <c r="W249" s="7">
        <f t="shared" si="94"/>
        <v>289.59302287169493</v>
      </c>
      <c r="X249" s="7">
        <f t="shared" si="72"/>
        <v>356.46888180354188</v>
      </c>
      <c r="Z249" s="7">
        <f t="shared" si="78"/>
        <v>0</v>
      </c>
      <c r="AA249" s="7">
        <f t="shared" si="79"/>
        <v>297841.00642040308</v>
      </c>
      <c r="AB249" s="6"/>
      <c r="AC249" s="7">
        <f t="shared" si="80"/>
        <v>-0.70385296091983063</v>
      </c>
      <c r="AD249" s="7">
        <f t="shared" si="81"/>
        <v>0.15104655708407289</v>
      </c>
      <c r="AE249" s="7">
        <f t="shared" si="82"/>
        <v>77.382689876981772</v>
      </c>
      <c r="AG249" s="7">
        <f t="shared" si="83"/>
        <v>1195273.5835586728</v>
      </c>
      <c r="AH249" s="7">
        <f t="shared" si="84"/>
        <v>372477.6616652559</v>
      </c>
      <c r="AI249" s="7">
        <f t="shared" si="85"/>
        <v>293318.50545405631</v>
      </c>
      <c r="AK249" s="7">
        <v>83</v>
      </c>
      <c r="AL249" s="7">
        <f t="shared" si="86"/>
        <v>1116114.4273474733</v>
      </c>
      <c r="AM249" s="7">
        <f t="shared" si="87"/>
        <v>771870.1756158428</v>
      </c>
      <c r="AO249" s="7">
        <f t="shared" si="88"/>
        <v>1116114.4273474733</v>
      </c>
      <c r="AP249" s="7">
        <f t="shared" si="89"/>
        <v>70426820.365625575</v>
      </c>
      <c r="AQ249" s="15">
        <f t="shared" si="90"/>
        <v>7.4476085113231997E-5</v>
      </c>
      <c r="AR249" s="15"/>
      <c r="AS249" s="6"/>
      <c r="AX249" s="21">
        <v>83.017426899490005</v>
      </c>
    </row>
    <row r="250" spans="1:50">
      <c r="A250" s="7" t="str">
        <f>'S rescaled computation'!A250</f>
        <v>Storch et al. 2095</v>
      </c>
      <c r="B250" s="8" t="str">
        <f>'S rescaled computation'!B250</f>
        <v>Amphibians</v>
      </c>
      <c r="C250" s="7" t="str">
        <f>'S rescaled computation'!C250</f>
        <v>Australia</v>
      </c>
      <c r="D250" s="8">
        <f>'S rescaled computation'!D250</f>
        <v>4</v>
      </c>
      <c r="F250" s="8">
        <f t="shared" si="73"/>
        <v>399000</v>
      </c>
      <c r="G250" s="8">
        <f>'S rescaled computation'!G250</f>
        <v>399000</v>
      </c>
      <c r="H250" s="8">
        <f>'S rescaled computation'!H250</f>
        <v>2370000</v>
      </c>
      <c r="J250" s="8">
        <f>'S rescaled computation'!J250</f>
        <v>18.100000000000001</v>
      </c>
      <c r="K250" s="8">
        <f>'S rescaled computation'!K250</f>
        <v>63.100000000000009</v>
      </c>
      <c r="L250" s="10">
        <f>'S rescaled computation'!L250</f>
        <v>22.599999999999998</v>
      </c>
      <c r="N250" s="7">
        <f t="shared" si="74"/>
        <v>1</v>
      </c>
      <c r="P250" s="7">
        <f t="shared" si="75"/>
        <v>0.80088495575221252</v>
      </c>
      <c r="Q250" s="7" t="e">
        <f t="shared" si="93"/>
        <v>#DIV/0!</v>
      </c>
      <c r="S250" s="12">
        <f t="shared" si="76"/>
        <v>868.77906861508484</v>
      </c>
      <c r="T250" s="12">
        <f t="shared" si="91"/>
        <v>356.46888180354188</v>
      </c>
      <c r="U250" s="7">
        <f t="shared" si="92"/>
        <v>512.31018681154296</v>
      </c>
      <c r="V250" s="7">
        <f t="shared" si="77"/>
        <v>712.93776360708375</v>
      </c>
      <c r="W250" s="7">
        <f t="shared" si="94"/>
        <v>289.59302287169493</v>
      </c>
      <c r="X250" s="7">
        <f t="shared" si="72"/>
        <v>356.46888180354188</v>
      </c>
      <c r="Z250" s="7">
        <f t="shared" si="78"/>
        <v>0</v>
      </c>
      <c r="AA250" s="7">
        <f t="shared" si="79"/>
        <v>297841.00642040308</v>
      </c>
      <c r="AB250" s="6"/>
      <c r="AC250" s="7">
        <f t="shared" si="80"/>
        <v>-0.70385296091983063</v>
      </c>
      <c r="AD250" s="7">
        <f t="shared" si="81"/>
        <v>0.15104655708407289</v>
      </c>
      <c r="AE250" s="7">
        <f t="shared" si="82"/>
        <v>77.382689876981772</v>
      </c>
      <c r="AG250" s="7">
        <f t="shared" si="83"/>
        <v>1195273.5835586728</v>
      </c>
      <c r="AH250" s="7">
        <f t="shared" si="84"/>
        <v>372477.6616652559</v>
      </c>
      <c r="AI250" s="7">
        <f t="shared" si="85"/>
        <v>293318.50545405631</v>
      </c>
      <c r="AK250" s="7">
        <v>84</v>
      </c>
      <c r="AL250" s="7">
        <f t="shared" si="86"/>
        <v>1116114.4273474733</v>
      </c>
      <c r="AM250" s="7">
        <f t="shared" si="87"/>
        <v>771870.1756158428</v>
      </c>
      <c r="AO250" s="7">
        <f t="shared" si="88"/>
        <v>1116114.4273474733</v>
      </c>
      <c r="AP250" s="7">
        <f t="shared" si="89"/>
        <v>70426820.365625575</v>
      </c>
      <c r="AQ250" s="15">
        <f t="shared" si="90"/>
        <v>7.4476085113231997E-5</v>
      </c>
      <c r="AR250" s="15"/>
      <c r="AS250" s="6"/>
      <c r="AX250" s="21">
        <v>84.017426899490005</v>
      </c>
    </row>
    <row r="251" spans="1:50">
      <c r="A251" s="7" t="str">
        <f>'S rescaled computation'!A251</f>
        <v>Storch et al. 2096</v>
      </c>
      <c r="B251" s="8" t="str">
        <f>'S rescaled computation'!B251</f>
        <v>Amphibians</v>
      </c>
      <c r="C251" s="7" t="str">
        <f>'S rescaled computation'!C251</f>
        <v>Australia</v>
      </c>
      <c r="D251" s="8">
        <f>'S rescaled computation'!D251</f>
        <v>5</v>
      </c>
      <c r="F251" s="8">
        <f t="shared" si="73"/>
        <v>399000</v>
      </c>
      <c r="G251" s="8">
        <f>'S rescaled computation'!G251</f>
        <v>399000</v>
      </c>
      <c r="H251" s="8">
        <f>'S rescaled computation'!H251</f>
        <v>2370000</v>
      </c>
      <c r="J251" s="8">
        <f>'S rescaled computation'!J251</f>
        <v>20.6</v>
      </c>
      <c r="K251" s="8">
        <f>'S rescaled computation'!K251</f>
        <v>63.100000000000009</v>
      </c>
      <c r="L251" s="10">
        <f>'S rescaled computation'!L251</f>
        <v>22.599999999999998</v>
      </c>
      <c r="N251" s="7">
        <f t="shared" si="74"/>
        <v>1</v>
      </c>
      <c r="P251" s="7">
        <f t="shared" si="75"/>
        <v>0.91150442477876126</v>
      </c>
      <c r="Q251" s="7" t="e">
        <f t="shared" si="93"/>
        <v>#DIV/0!</v>
      </c>
      <c r="S251" s="12">
        <f t="shared" si="76"/>
        <v>868.77906861508484</v>
      </c>
      <c r="T251" s="12">
        <f t="shared" si="91"/>
        <v>356.46888180354188</v>
      </c>
      <c r="U251" s="7">
        <f t="shared" si="92"/>
        <v>512.31018681154296</v>
      </c>
      <c r="V251" s="7">
        <f t="shared" si="77"/>
        <v>712.93776360708375</v>
      </c>
      <c r="W251" s="7">
        <f t="shared" si="94"/>
        <v>289.59302287169493</v>
      </c>
      <c r="X251" s="7">
        <f t="shared" si="72"/>
        <v>356.46888180354188</v>
      </c>
      <c r="Z251" s="7">
        <f t="shared" si="78"/>
        <v>0</v>
      </c>
      <c r="AA251" s="7">
        <f t="shared" si="79"/>
        <v>297841.00642040308</v>
      </c>
      <c r="AB251" s="6"/>
      <c r="AC251" s="7">
        <f t="shared" si="80"/>
        <v>-0.70385296091983063</v>
      </c>
      <c r="AD251" s="7">
        <f t="shared" si="81"/>
        <v>0.15104655708407289</v>
      </c>
      <c r="AE251" s="7">
        <f t="shared" si="82"/>
        <v>77.382689876981772</v>
      </c>
      <c r="AG251" s="7">
        <f t="shared" si="83"/>
        <v>1195273.5835586728</v>
      </c>
      <c r="AH251" s="7">
        <f t="shared" si="84"/>
        <v>372477.6616652559</v>
      </c>
      <c r="AI251" s="7">
        <f t="shared" si="85"/>
        <v>293318.50545405631</v>
      </c>
      <c r="AK251" s="7">
        <v>85</v>
      </c>
      <c r="AL251" s="7">
        <f t="shared" si="86"/>
        <v>1116114.4273474733</v>
      </c>
      <c r="AM251" s="7">
        <f t="shared" si="87"/>
        <v>771870.1756158428</v>
      </c>
      <c r="AO251" s="7">
        <f t="shared" si="88"/>
        <v>1116114.4273474733</v>
      </c>
      <c r="AP251" s="7">
        <f t="shared" si="89"/>
        <v>70426820.365625575</v>
      </c>
      <c r="AQ251" s="15">
        <f t="shared" si="90"/>
        <v>7.4476085113231997E-5</v>
      </c>
      <c r="AR251" s="15"/>
      <c r="AS251" s="6"/>
      <c r="AX251" s="21">
        <v>85.017426899490005</v>
      </c>
    </row>
    <row r="252" spans="1:50">
      <c r="A252" s="7" t="str">
        <f>'S rescaled computation'!A252</f>
        <v>Storch et al. 2097</v>
      </c>
      <c r="B252" s="8" t="str">
        <f>'S rescaled computation'!B252</f>
        <v>Amphibians</v>
      </c>
      <c r="C252" s="7" t="str">
        <f>'S rescaled computation'!C252</f>
        <v>Australia</v>
      </c>
      <c r="D252" s="8">
        <f>'S rescaled computation'!D252</f>
        <v>6</v>
      </c>
      <c r="F252" s="8">
        <f t="shared" si="73"/>
        <v>399000</v>
      </c>
      <c r="G252" s="8">
        <f>'S rescaled computation'!G252</f>
        <v>399000</v>
      </c>
      <c r="H252" s="8">
        <f>'S rescaled computation'!H252</f>
        <v>2370000</v>
      </c>
      <c r="J252" s="8">
        <f>'S rescaled computation'!J252</f>
        <v>23.599999999999998</v>
      </c>
      <c r="K252" s="8">
        <f>'S rescaled computation'!K252</f>
        <v>63.100000000000009</v>
      </c>
      <c r="L252" s="10">
        <f>'S rescaled computation'!L252</f>
        <v>22.599999999999998</v>
      </c>
      <c r="N252" s="7">
        <f t="shared" si="74"/>
        <v>1</v>
      </c>
      <c r="P252" s="7">
        <f t="shared" si="75"/>
        <v>1.0442477876106195</v>
      </c>
      <c r="Q252" s="7" t="e">
        <f t="shared" si="93"/>
        <v>#DIV/0!</v>
      </c>
      <c r="S252" s="12">
        <f t="shared" si="76"/>
        <v>868.77906861508484</v>
      </c>
      <c r="T252" s="12">
        <f t="shared" si="91"/>
        <v>356.46888180354188</v>
      </c>
      <c r="U252" s="7">
        <f t="shared" si="92"/>
        <v>512.31018681154296</v>
      </c>
      <c r="V252" s="7">
        <f t="shared" si="77"/>
        <v>712.93776360708375</v>
      </c>
      <c r="W252" s="7">
        <f t="shared" si="94"/>
        <v>289.59302287169493</v>
      </c>
      <c r="X252" s="7">
        <f t="shared" si="72"/>
        <v>356.46888180354188</v>
      </c>
      <c r="Z252" s="7">
        <f t="shared" si="78"/>
        <v>0</v>
      </c>
      <c r="AA252" s="7">
        <f t="shared" si="79"/>
        <v>297841.00642040308</v>
      </c>
      <c r="AB252" s="6"/>
      <c r="AC252" s="7">
        <f t="shared" si="80"/>
        <v>-0.70385296091983063</v>
      </c>
      <c r="AD252" s="7">
        <f t="shared" si="81"/>
        <v>0.15104655708407289</v>
      </c>
      <c r="AE252" s="7">
        <f t="shared" si="82"/>
        <v>77.382689876981772</v>
      </c>
      <c r="AG252" s="7">
        <f t="shared" si="83"/>
        <v>1195273.5835586728</v>
      </c>
      <c r="AH252" s="7">
        <f t="shared" si="84"/>
        <v>372477.6616652559</v>
      </c>
      <c r="AI252" s="7">
        <f t="shared" si="85"/>
        <v>293318.50545405631</v>
      </c>
      <c r="AK252" s="7">
        <v>86</v>
      </c>
      <c r="AL252" s="7">
        <f t="shared" si="86"/>
        <v>1116114.4273474733</v>
      </c>
      <c r="AM252" s="7">
        <f t="shared" si="87"/>
        <v>771870.1756158428</v>
      </c>
      <c r="AO252" s="7">
        <f t="shared" si="88"/>
        <v>1116114.4273474733</v>
      </c>
      <c r="AP252" s="7">
        <f t="shared" si="89"/>
        <v>70426820.365625575</v>
      </c>
      <c r="AQ252" s="15">
        <f t="shared" si="90"/>
        <v>7.4476085113231997E-5</v>
      </c>
      <c r="AR252" s="15"/>
      <c r="AS252" s="6"/>
      <c r="AX252" s="21">
        <v>86.017426899490005</v>
      </c>
    </row>
    <row r="253" spans="1:50">
      <c r="A253" s="7" t="str">
        <f>'S rescaled computation'!A253</f>
        <v>Storch et al. 2098</v>
      </c>
      <c r="B253" s="8" t="str">
        <f>'S rescaled computation'!B253</f>
        <v>Amphibians</v>
      </c>
      <c r="C253" s="7" t="str">
        <f>'S rescaled computation'!C253</f>
        <v>Australia</v>
      </c>
      <c r="D253" s="8">
        <f>'S rescaled computation'!D253</f>
        <v>7</v>
      </c>
      <c r="F253" s="8">
        <f t="shared" si="73"/>
        <v>399000</v>
      </c>
      <c r="G253" s="8">
        <f>'S rescaled computation'!G253</f>
        <v>399000</v>
      </c>
      <c r="H253" s="8">
        <f>'S rescaled computation'!H253</f>
        <v>2370000</v>
      </c>
      <c r="J253" s="8">
        <f>'S rescaled computation'!J253</f>
        <v>27.1</v>
      </c>
      <c r="K253" s="8">
        <f>'S rescaled computation'!K253</f>
        <v>63.100000000000009</v>
      </c>
      <c r="L253" s="10">
        <f>'S rescaled computation'!L253</f>
        <v>22.599999999999998</v>
      </c>
      <c r="N253" s="7">
        <f t="shared" si="74"/>
        <v>1</v>
      </c>
      <c r="P253" s="7">
        <f t="shared" si="75"/>
        <v>1.1991150442477878</v>
      </c>
      <c r="Q253" s="7" t="e">
        <f t="shared" si="93"/>
        <v>#DIV/0!</v>
      </c>
      <c r="S253" s="12">
        <f t="shared" si="76"/>
        <v>868.77906861508484</v>
      </c>
      <c r="T253" s="12">
        <f t="shared" si="91"/>
        <v>356.46888180354188</v>
      </c>
      <c r="U253" s="7">
        <f t="shared" si="92"/>
        <v>512.31018681154296</v>
      </c>
      <c r="V253" s="7">
        <f t="shared" si="77"/>
        <v>712.93776360708375</v>
      </c>
      <c r="W253" s="7">
        <f t="shared" si="94"/>
        <v>289.59302287169493</v>
      </c>
      <c r="X253" s="7">
        <f t="shared" si="72"/>
        <v>356.46888180354188</v>
      </c>
      <c r="Z253" s="7">
        <f t="shared" si="78"/>
        <v>0</v>
      </c>
      <c r="AA253" s="7">
        <f t="shared" si="79"/>
        <v>297841.00642040308</v>
      </c>
      <c r="AB253" s="6"/>
      <c r="AC253" s="7">
        <f t="shared" si="80"/>
        <v>-0.70385296091983063</v>
      </c>
      <c r="AD253" s="7">
        <f t="shared" si="81"/>
        <v>0.15104655708407289</v>
      </c>
      <c r="AE253" s="7">
        <f t="shared" si="82"/>
        <v>77.382689876981772</v>
      </c>
      <c r="AG253" s="7">
        <f t="shared" si="83"/>
        <v>1195273.5835586728</v>
      </c>
      <c r="AH253" s="7">
        <f t="shared" si="84"/>
        <v>372477.6616652559</v>
      </c>
      <c r="AI253" s="7">
        <f t="shared" si="85"/>
        <v>293318.50545405631</v>
      </c>
      <c r="AK253" s="7">
        <v>87</v>
      </c>
      <c r="AL253" s="7">
        <f t="shared" si="86"/>
        <v>1116114.4273474733</v>
      </c>
      <c r="AM253" s="7">
        <f t="shared" si="87"/>
        <v>771870.1756158428</v>
      </c>
      <c r="AO253" s="7">
        <f t="shared" si="88"/>
        <v>1116114.4273474733</v>
      </c>
      <c r="AP253" s="7">
        <f t="shared" si="89"/>
        <v>70426820.365625575</v>
      </c>
      <c r="AQ253" s="15">
        <f t="shared" si="90"/>
        <v>7.4476085113231997E-5</v>
      </c>
      <c r="AR253" s="15"/>
      <c r="AS253" s="6"/>
      <c r="AX253" s="21">
        <v>87.017426899490005</v>
      </c>
    </row>
    <row r="254" spans="1:50">
      <c r="A254" s="7" t="str">
        <f>'S rescaled computation'!A254</f>
        <v>Storch et al. 2099</v>
      </c>
      <c r="B254" s="8" t="str">
        <f>'S rescaled computation'!B254</f>
        <v>Amphibians</v>
      </c>
      <c r="C254" s="7" t="str">
        <f>'S rescaled computation'!C254</f>
        <v>Australia</v>
      </c>
      <c r="D254" s="8">
        <f>'S rescaled computation'!D254</f>
        <v>8</v>
      </c>
      <c r="F254" s="8">
        <f t="shared" si="73"/>
        <v>399000</v>
      </c>
      <c r="G254" s="8">
        <f>'S rescaled computation'!G254</f>
        <v>399000</v>
      </c>
      <c r="H254" s="8">
        <f>'S rescaled computation'!H254</f>
        <v>2370000</v>
      </c>
      <c r="J254" s="8">
        <f>'S rescaled computation'!J254</f>
        <v>29.900000000000002</v>
      </c>
      <c r="K254" s="8">
        <f>'S rescaled computation'!K254</f>
        <v>63.100000000000009</v>
      </c>
      <c r="L254" s="10">
        <f>'S rescaled computation'!L254</f>
        <v>22.599999999999998</v>
      </c>
      <c r="N254" s="7">
        <f t="shared" si="74"/>
        <v>1</v>
      </c>
      <c r="P254" s="7">
        <f t="shared" si="75"/>
        <v>1.3230088495575223</v>
      </c>
      <c r="Q254" s="7" t="e">
        <f t="shared" si="93"/>
        <v>#DIV/0!</v>
      </c>
      <c r="S254" s="12">
        <f t="shared" si="76"/>
        <v>868.77906861508484</v>
      </c>
      <c r="T254" s="12">
        <f t="shared" si="91"/>
        <v>356.46888180354188</v>
      </c>
      <c r="U254" s="7">
        <f t="shared" si="92"/>
        <v>512.31018681154296</v>
      </c>
      <c r="V254" s="7">
        <f t="shared" si="77"/>
        <v>712.93776360708375</v>
      </c>
      <c r="W254" s="7">
        <f t="shared" si="94"/>
        <v>289.59302287169493</v>
      </c>
      <c r="X254" s="7">
        <f t="shared" si="72"/>
        <v>356.46888180354188</v>
      </c>
      <c r="Z254" s="7">
        <f t="shared" si="78"/>
        <v>0</v>
      </c>
      <c r="AA254" s="7">
        <f t="shared" si="79"/>
        <v>297841.00642040308</v>
      </c>
      <c r="AB254" s="6"/>
      <c r="AC254" s="7">
        <f t="shared" si="80"/>
        <v>-0.70385296091983063</v>
      </c>
      <c r="AD254" s="7">
        <f t="shared" si="81"/>
        <v>0.15104655708407289</v>
      </c>
      <c r="AE254" s="7">
        <f t="shared" si="82"/>
        <v>77.382689876981772</v>
      </c>
      <c r="AG254" s="7">
        <f t="shared" si="83"/>
        <v>1195273.5835586728</v>
      </c>
      <c r="AH254" s="7">
        <f t="shared" si="84"/>
        <v>372477.6616652559</v>
      </c>
      <c r="AI254" s="7">
        <f t="shared" si="85"/>
        <v>293318.50545405631</v>
      </c>
      <c r="AK254" s="7">
        <v>88</v>
      </c>
      <c r="AL254" s="7">
        <f t="shared" si="86"/>
        <v>1116114.4273474733</v>
      </c>
      <c r="AM254" s="7">
        <f t="shared" si="87"/>
        <v>771870.1756158428</v>
      </c>
      <c r="AO254" s="7">
        <f t="shared" si="88"/>
        <v>1116114.4273474733</v>
      </c>
      <c r="AP254" s="7">
        <f t="shared" si="89"/>
        <v>70426820.365625575</v>
      </c>
      <c r="AQ254" s="15">
        <f t="shared" si="90"/>
        <v>7.4476085113231997E-5</v>
      </c>
      <c r="AR254" s="15"/>
      <c r="AS254" s="6"/>
      <c r="AX254" s="21">
        <v>88.017426899490005</v>
      </c>
    </row>
    <row r="255" spans="1:50">
      <c r="A255" s="7" t="str">
        <f>'S rescaled computation'!A255</f>
        <v>Storch et al. 2100</v>
      </c>
      <c r="B255" s="8" t="str">
        <f>'S rescaled computation'!B255</f>
        <v>Amphibians</v>
      </c>
      <c r="C255" s="7" t="str">
        <f>'S rescaled computation'!C255</f>
        <v>Australia</v>
      </c>
      <c r="D255" s="8">
        <f>'S rescaled computation'!D255</f>
        <v>9</v>
      </c>
      <c r="F255" s="8">
        <f t="shared" si="73"/>
        <v>399000</v>
      </c>
      <c r="G255" s="8">
        <f>'S rescaled computation'!G255</f>
        <v>399000</v>
      </c>
      <c r="H255" s="8">
        <f>'S rescaled computation'!H255</f>
        <v>2370000</v>
      </c>
      <c r="J255" s="8">
        <f>'S rescaled computation'!J255</f>
        <v>34</v>
      </c>
      <c r="K255" s="8">
        <f>'S rescaled computation'!K255</f>
        <v>63.100000000000009</v>
      </c>
      <c r="L255" s="10">
        <f>'S rescaled computation'!L255</f>
        <v>22.599999999999998</v>
      </c>
      <c r="N255" s="7">
        <f t="shared" si="74"/>
        <v>1</v>
      </c>
      <c r="P255" s="7">
        <f t="shared" si="75"/>
        <v>1.5044247787610621</v>
      </c>
      <c r="Q255" s="7" t="e">
        <f t="shared" si="93"/>
        <v>#DIV/0!</v>
      </c>
      <c r="S255" s="12">
        <f t="shared" si="76"/>
        <v>868.77906861508484</v>
      </c>
      <c r="T255" s="12">
        <f t="shared" si="91"/>
        <v>356.46888180354188</v>
      </c>
      <c r="U255" s="7">
        <f t="shared" si="92"/>
        <v>512.31018681154296</v>
      </c>
      <c r="V255" s="7">
        <f t="shared" si="77"/>
        <v>712.93776360708375</v>
      </c>
      <c r="W255" s="7">
        <f t="shared" si="94"/>
        <v>289.59302287169493</v>
      </c>
      <c r="X255" s="7">
        <f t="shared" si="72"/>
        <v>356.46888180354188</v>
      </c>
      <c r="Z255" s="7">
        <f t="shared" si="78"/>
        <v>0</v>
      </c>
      <c r="AA255" s="7">
        <f t="shared" si="79"/>
        <v>297841.00642040308</v>
      </c>
      <c r="AB255" s="6"/>
      <c r="AC255" s="7">
        <f t="shared" si="80"/>
        <v>-0.70385296091983063</v>
      </c>
      <c r="AD255" s="7">
        <f t="shared" si="81"/>
        <v>0.15104655708407289</v>
      </c>
      <c r="AE255" s="7">
        <f t="shared" si="82"/>
        <v>77.382689876981772</v>
      </c>
      <c r="AG255" s="7">
        <f t="shared" si="83"/>
        <v>1195273.5835586728</v>
      </c>
      <c r="AH255" s="7">
        <f t="shared" si="84"/>
        <v>372477.6616652559</v>
      </c>
      <c r="AI255" s="7">
        <f t="shared" si="85"/>
        <v>293318.50545405631</v>
      </c>
      <c r="AK255" s="7">
        <v>89</v>
      </c>
      <c r="AL255" s="7">
        <f t="shared" si="86"/>
        <v>1116114.4273474733</v>
      </c>
      <c r="AM255" s="7">
        <f t="shared" si="87"/>
        <v>771870.1756158428</v>
      </c>
      <c r="AO255" s="7">
        <f t="shared" si="88"/>
        <v>1116114.4273474733</v>
      </c>
      <c r="AP255" s="7">
        <f t="shared" si="89"/>
        <v>70426820.365625575</v>
      </c>
      <c r="AQ255" s="15">
        <f t="shared" si="90"/>
        <v>7.4476085113231997E-5</v>
      </c>
      <c r="AR255" s="15"/>
      <c r="AS255" s="6"/>
      <c r="AX255" s="21">
        <v>89.017426899490005</v>
      </c>
    </row>
    <row r="256" spans="1:50">
      <c r="A256" s="7" t="str">
        <f>'S rescaled computation'!A256</f>
        <v>Storch et al. 2101</v>
      </c>
      <c r="B256" s="8" t="str">
        <f>'S rescaled computation'!B256</f>
        <v>Amphibians</v>
      </c>
      <c r="C256" s="7" t="str">
        <f>'S rescaled computation'!C256</f>
        <v>Australia</v>
      </c>
      <c r="D256" s="8">
        <f>'S rescaled computation'!D256</f>
        <v>10</v>
      </c>
      <c r="F256" s="8">
        <f t="shared" si="73"/>
        <v>399000</v>
      </c>
      <c r="G256" s="8">
        <f>'S rescaled computation'!G256</f>
        <v>399000</v>
      </c>
      <c r="H256" s="8">
        <f>'S rescaled computation'!H256</f>
        <v>2370000</v>
      </c>
      <c r="J256" s="8">
        <f>'S rescaled computation'!J256</f>
        <v>37.9</v>
      </c>
      <c r="K256" s="8">
        <f>'S rescaled computation'!K256</f>
        <v>63.100000000000009</v>
      </c>
      <c r="L256" s="10">
        <f>'S rescaled computation'!L256</f>
        <v>22.599999999999998</v>
      </c>
      <c r="N256" s="7">
        <f t="shared" si="74"/>
        <v>1</v>
      </c>
      <c r="P256" s="7">
        <f t="shared" si="75"/>
        <v>1.6769911504424779</v>
      </c>
      <c r="Q256" s="7" t="e">
        <f t="shared" si="93"/>
        <v>#DIV/0!</v>
      </c>
      <c r="S256" s="12">
        <f t="shared" si="76"/>
        <v>868.77906861508484</v>
      </c>
      <c r="T256" s="12">
        <f t="shared" si="91"/>
        <v>356.46888180354188</v>
      </c>
      <c r="U256" s="7">
        <f t="shared" si="92"/>
        <v>512.31018681154296</v>
      </c>
      <c r="V256" s="7">
        <f t="shared" si="77"/>
        <v>712.93776360708375</v>
      </c>
      <c r="W256" s="7">
        <f t="shared" si="94"/>
        <v>289.59302287169493</v>
      </c>
      <c r="X256" s="7">
        <f t="shared" si="72"/>
        <v>356.46888180354188</v>
      </c>
      <c r="Z256" s="7">
        <f t="shared" si="78"/>
        <v>0</v>
      </c>
      <c r="AA256" s="7">
        <f t="shared" si="79"/>
        <v>297841.00642040308</v>
      </c>
      <c r="AB256" s="6"/>
      <c r="AC256" s="7">
        <f t="shared" si="80"/>
        <v>-0.70385296091983063</v>
      </c>
      <c r="AD256" s="7">
        <f t="shared" si="81"/>
        <v>0.15104655708407289</v>
      </c>
      <c r="AE256" s="7">
        <f t="shared" si="82"/>
        <v>77.382689876981772</v>
      </c>
      <c r="AG256" s="7">
        <f t="shared" si="83"/>
        <v>1195273.5835586728</v>
      </c>
      <c r="AH256" s="7">
        <f t="shared" si="84"/>
        <v>372477.6616652559</v>
      </c>
      <c r="AI256" s="7">
        <f t="shared" si="85"/>
        <v>293318.50545405631</v>
      </c>
      <c r="AK256" s="7">
        <v>90</v>
      </c>
      <c r="AL256" s="7">
        <f t="shared" si="86"/>
        <v>1116114.4273474733</v>
      </c>
      <c r="AM256" s="7">
        <f t="shared" si="87"/>
        <v>771870.1756158428</v>
      </c>
      <c r="AO256" s="7">
        <f t="shared" si="88"/>
        <v>1116114.4273474733</v>
      </c>
      <c r="AP256" s="7">
        <f t="shared" si="89"/>
        <v>70426820.365625575</v>
      </c>
      <c r="AQ256" s="15">
        <f t="shared" si="90"/>
        <v>7.4476085113231997E-5</v>
      </c>
      <c r="AR256" s="15"/>
      <c r="AS256" s="6"/>
      <c r="AX256" s="21">
        <v>90.017426899490005</v>
      </c>
    </row>
    <row r="257" spans="1:50">
      <c r="A257" s="7" t="str">
        <f>'S rescaled computation'!A257</f>
        <v>Storch et al. 2102</v>
      </c>
      <c r="B257" s="8" t="str">
        <f>'S rescaled computation'!B257</f>
        <v>Amphibians</v>
      </c>
      <c r="C257" s="7" t="str">
        <f>'S rescaled computation'!C257</f>
        <v>Australia</v>
      </c>
      <c r="D257" s="8">
        <f>'S rescaled computation'!D257</f>
        <v>11</v>
      </c>
      <c r="F257" s="8">
        <f t="shared" si="73"/>
        <v>399000</v>
      </c>
      <c r="G257" s="8">
        <f>'S rescaled computation'!G257</f>
        <v>399000</v>
      </c>
      <c r="H257" s="8">
        <f>'S rescaled computation'!H257</f>
        <v>2370000</v>
      </c>
      <c r="J257" s="8">
        <f>'S rescaled computation'!J257</f>
        <v>43.9</v>
      </c>
      <c r="K257" s="8">
        <f>'S rescaled computation'!K257</f>
        <v>63.100000000000009</v>
      </c>
      <c r="L257" s="10">
        <f>'S rescaled computation'!L257</f>
        <v>22.599999999999998</v>
      </c>
      <c r="N257" s="7">
        <f t="shared" si="74"/>
        <v>1</v>
      </c>
      <c r="P257" s="7">
        <f t="shared" si="75"/>
        <v>1.9424778761061947</v>
      </c>
      <c r="Q257" s="7" t="e">
        <f t="shared" si="93"/>
        <v>#DIV/0!</v>
      </c>
      <c r="S257" s="12">
        <f t="shared" si="76"/>
        <v>868.77906861508484</v>
      </c>
      <c r="T257" s="12">
        <f t="shared" si="91"/>
        <v>356.46888180354188</v>
      </c>
      <c r="U257" s="7">
        <f t="shared" si="92"/>
        <v>512.31018681154296</v>
      </c>
      <c r="V257" s="7">
        <f t="shared" si="77"/>
        <v>712.93776360708375</v>
      </c>
      <c r="W257" s="7">
        <f t="shared" si="94"/>
        <v>289.59302287169493</v>
      </c>
      <c r="X257" s="7">
        <f t="shared" si="72"/>
        <v>356.46888180354188</v>
      </c>
      <c r="Z257" s="7">
        <f t="shared" si="78"/>
        <v>0</v>
      </c>
      <c r="AA257" s="7">
        <f t="shared" si="79"/>
        <v>297841.00642040308</v>
      </c>
      <c r="AB257" s="6"/>
      <c r="AC257" s="7">
        <f t="shared" si="80"/>
        <v>-0.70385296091983063</v>
      </c>
      <c r="AD257" s="7">
        <f t="shared" si="81"/>
        <v>0.15104655708407289</v>
      </c>
      <c r="AE257" s="7">
        <f t="shared" si="82"/>
        <v>77.382689876981772</v>
      </c>
      <c r="AG257" s="7">
        <f t="shared" si="83"/>
        <v>1195273.5835586728</v>
      </c>
      <c r="AH257" s="7">
        <f t="shared" si="84"/>
        <v>372477.6616652559</v>
      </c>
      <c r="AI257" s="7">
        <f t="shared" si="85"/>
        <v>293318.50545405631</v>
      </c>
      <c r="AK257" s="7">
        <v>91</v>
      </c>
      <c r="AL257" s="7">
        <f t="shared" si="86"/>
        <v>1116114.4273474733</v>
      </c>
      <c r="AM257" s="7">
        <f t="shared" si="87"/>
        <v>771870.1756158428</v>
      </c>
      <c r="AO257" s="7">
        <f t="shared" si="88"/>
        <v>1116114.4273474733</v>
      </c>
      <c r="AP257" s="7">
        <f t="shared" si="89"/>
        <v>70426820.365625575</v>
      </c>
      <c r="AQ257" s="15">
        <f t="shared" si="90"/>
        <v>7.4476085113231997E-5</v>
      </c>
      <c r="AR257" s="15"/>
      <c r="AS257" s="6"/>
      <c r="AX257" s="21">
        <v>91.017426899490005</v>
      </c>
    </row>
    <row r="258" spans="1:50">
      <c r="A258" s="7" t="str">
        <f>'S rescaled computation'!A258</f>
        <v>Storch et al. 2103</v>
      </c>
      <c r="B258" s="8" t="str">
        <f>'S rescaled computation'!B258</f>
        <v>Amphibians</v>
      </c>
      <c r="C258" s="7" t="str">
        <f>'S rescaled computation'!C258</f>
        <v>Australia</v>
      </c>
      <c r="D258" s="8">
        <f>'S rescaled computation'!D258</f>
        <v>12</v>
      </c>
      <c r="F258" s="8">
        <f t="shared" si="73"/>
        <v>399000</v>
      </c>
      <c r="G258" s="8">
        <f>'S rescaled computation'!G258</f>
        <v>399000</v>
      </c>
      <c r="H258" s="8">
        <f>'S rescaled computation'!H258</f>
        <v>2370000</v>
      </c>
      <c r="J258" s="8">
        <f>'S rescaled computation'!J258</f>
        <v>49.400000000000006</v>
      </c>
      <c r="K258" s="8">
        <f>'S rescaled computation'!K258</f>
        <v>63.100000000000009</v>
      </c>
      <c r="L258" s="10">
        <f>'S rescaled computation'!L258</f>
        <v>22.599999999999998</v>
      </c>
      <c r="N258" s="7">
        <f t="shared" si="74"/>
        <v>1</v>
      </c>
      <c r="P258" s="7">
        <f t="shared" si="75"/>
        <v>2.1858407079646023</v>
      </c>
      <c r="Q258" s="7" t="e">
        <f t="shared" si="93"/>
        <v>#DIV/0!</v>
      </c>
      <c r="S258" s="12">
        <f t="shared" si="76"/>
        <v>868.77906861508484</v>
      </c>
      <c r="T258" s="12">
        <f t="shared" si="91"/>
        <v>356.46888180354188</v>
      </c>
      <c r="U258" s="7">
        <f t="shared" si="92"/>
        <v>512.31018681154296</v>
      </c>
      <c r="V258" s="7">
        <f t="shared" si="77"/>
        <v>712.93776360708375</v>
      </c>
      <c r="W258" s="7">
        <f t="shared" si="94"/>
        <v>289.59302287169493</v>
      </c>
      <c r="X258" s="7">
        <f t="shared" ref="X258:X321" si="95">(F258/3.14)^0.5</f>
        <v>356.46888180354188</v>
      </c>
      <c r="Z258" s="7">
        <f t="shared" si="78"/>
        <v>0</v>
      </c>
      <c r="AA258" s="7">
        <f t="shared" si="79"/>
        <v>297841.00642040308</v>
      </c>
      <c r="AB258" s="6"/>
      <c r="AC258" s="7">
        <f t="shared" si="80"/>
        <v>-0.70385296091983063</v>
      </c>
      <c r="AD258" s="7">
        <f t="shared" si="81"/>
        <v>0.15104655708407289</v>
      </c>
      <c r="AE258" s="7">
        <f t="shared" si="82"/>
        <v>77.382689876981772</v>
      </c>
      <c r="AG258" s="7">
        <f t="shared" si="83"/>
        <v>1195273.5835586728</v>
      </c>
      <c r="AH258" s="7">
        <f t="shared" si="84"/>
        <v>372477.6616652559</v>
      </c>
      <c r="AI258" s="7">
        <f t="shared" si="85"/>
        <v>293318.50545405631</v>
      </c>
      <c r="AK258" s="7">
        <v>92</v>
      </c>
      <c r="AL258" s="7">
        <f t="shared" si="86"/>
        <v>1116114.4273474733</v>
      </c>
      <c r="AM258" s="7">
        <f t="shared" si="87"/>
        <v>771870.1756158428</v>
      </c>
      <c r="AO258" s="7">
        <f t="shared" si="88"/>
        <v>1116114.4273474733</v>
      </c>
      <c r="AP258" s="7">
        <f t="shared" si="89"/>
        <v>70426820.365625575</v>
      </c>
      <c r="AQ258" s="15">
        <f t="shared" si="90"/>
        <v>7.4476085113231997E-5</v>
      </c>
      <c r="AR258" s="15"/>
      <c r="AS258" s="6"/>
      <c r="AX258" s="21">
        <v>92.017426899490005</v>
      </c>
    </row>
    <row r="259" spans="1:50">
      <c r="A259" s="7" t="str">
        <f>'S rescaled computation'!A259</f>
        <v>Storch et al. 2104</v>
      </c>
      <c r="B259" s="8" t="str">
        <f>'S rescaled computation'!B259</f>
        <v>Amphibians</v>
      </c>
      <c r="C259" s="7" t="str">
        <f>'S rescaled computation'!C259</f>
        <v>Australia</v>
      </c>
      <c r="D259" s="8">
        <f>'S rescaled computation'!D259</f>
        <v>13</v>
      </c>
      <c r="F259" s="8">
        <f t="shared" ref="F259:F322" si="96">G259</f>
        <v>399000</v>
      </c>
      <c r="G259" s="8">
        <f>'S rescaled computation'!G259</f>
        <v>399000</v>
      </c>
      <c r="H259" s="8">
        <f>'S rescaled computation'!H259</f>
        <v>2370000</v>
      </c>
      <c r="J259" s="8">
        <f>'S rescaled computation'!J259</f>
        <v>56.7</v>
      </c>
      <c r="K259" s="8">
        <f>'S rescaled computation'!K259</f>
        <v>63.100000000000009</v>
      </c>
      <c r="L259" s="10">
        <f>'S rescaled computation'!L259</f>
        <v>22.599999999999998</v>
      </c>
      <c r="N259" s="7">
        <f t="shared" ref="N259:N322" si="97">F259/G259</f>
        <v>1</v>
      </c>
      <c r="P259" s="7">
        <f t="shared" ref="P259:P322" si="98">J259/L259</f>
        <v>2.5088495575221241</v>
      </c>
      <c r="Q259" s="7" t="e">
        <f t="shared" si="93"/>
        <v>#DIV/0!</v>
      </c>
      <c r="S259" s="12">
        <f t="shared" ref="S259:S322" si="99">(H259/3.14)^0.5</f>
        <v>868.77906861508484</v>
      </c>
      <c r="T259" s="12">
        <f t="shared" si="91"/>
        <v>356.46888180354188</v>
      </c>
      <c r="U259" s="7">
        <f t="shared" si="92"/>
        <v>512.31018681154296</v>
      </c>
      <c r="V259" s="7">
        <f t="shared" ref="V259:V322" si="100">T259+X259</f>
        <v>712.93776360708375</v>
      </c>
      <c r="W259" s="7">
        <f t="shared" si="94"/>
        <v>289.59302287169493</v>
      </c>
      <c r="X259" s="7">
        <f t="shared" si="95"/>
        <v>356.46888180354188</v>
      </c>
      <c r="Z259" s="7">
        <f t="shared" ref="Z259:Z322" si="101">MAX(0,SIGN(W259-T259)*((W259-T259)/2)^2)</f>
        <v>0</v>
      </c>
      <c r="AA259" s="7">
        <f t="shared" ref="AA259:AA322" si="102">MAX(0,SIGN(2*S259-T259-W259)*((2*S259-T259-W259)/2)^2)</f>
        <v>297841.00642040308</v>
      </c>
      <c r="AB259" s="6"/>
      <c r="AC259" s="7">
        <f t="shared" ref="AC259:AC322" si="103">(U259^2-V259^2-(U259+X259-W259)^2)/(2*(U259+X259-W259)*V259)</f>
        <v>-0.70385296091983063</v>
      </c>
      <c r="AD259" s="7">
        <f t="shared" ref="AD259:AD322" si="104">(U259^2-V259^2+(U259+X259-W259)^2)/(2*(U259+X259-W259)*U259)</f>
        <v>0.15104655708407289</v>
      </c>
      <c r="AE259" s="7">
        <f t="shared" ref="AE259:AE322" si="105">(U259^2-V259^2+(U259+X259-W259)^2)/(2*(U259+X259-W259))</f>
        <v>77.382689876981772</v>
      </c>
      <c r="AG259" s="7">
        <f t="shared" ref="AG259:AG322" si="106">V259^2*ACOS(AC259)</f>
        <v>1195273.5835586728</v>
      </c>
      <c r="AH259" s="7">
        <f t="shared" ref="AH259:AH322" si="107">U259^2*ACOS(AD259)</f>
        <v>372477.6616652559</v>
      </c>
      <c r="AI259" s="7">
        <f t="shared" ref="AI259:AI322" si="108">(S259-W259)*(U259^2-AE259^2)^0.5</f>
        <v>293318.50545405631</v>
      </c>
      <c r="AK259" s="7">
        <v>93</v>
      </c>
      <c r="AL259" s="7">
        <f t="shared" ref="AL259:AL322" si="109">AG259-AH259+AI259</f>
        <v>1116114.4273474733</v>
      </c>
      <c r="AM259" s="7">
        <f t="shared" ref="AM259:AM322" si="110">3.14*(V259^2-U259^2)</f>
        <v>771870.1756158428</v>
      </c>
      <c r="AO259" s="7">
        <f t="shared" ref="AO259:AO322" si="111">IF(X259^2&lt;=Z259,AK259,IF(X259^2&lt;=AA259,AL259,AM259))</f>
        <v>1116114.4273474733</v>
      </c>
      <c r="AP259" s="7">
        <f t="shared" ref="AP259:AP322" si="112">AO259*K259</f>
        <v>70426820.365625575</v>
      </c>
      <c r="AQ259" s="15">
        <f t="shared" ref="AQ259:AQ322" si="113">AP259/(H259*G259)</f>
        <v>7.4476085113231997E-5</v>
      </c>
      <c r="AR259" s="15"/>
      <c r="AS259" s="6"/>
      <c r="AX259" s="21">
        <v>93.017426899490005</v>
      </c>
    </row>
    <row r="260" spans="1:50">
      <c r="A260" s="7" t="str">
        <f>'S rescaled computation'!A260</f>
        <v>Storch et al. 2105</v>
      </c>
      <c r="B260" s="8" t="str">
        <f>'S rescaled computation'!B260</f>
        <v>Amphibians</v>
      </c>
      <c r="C260" s="7" t="str">
        <f>'S rescaled computation'!C260</f>
        <v>Australia</v>
      </c>
      <c r="D260" s="8">
        <f>'S rescaled computation'!D260</f>
        <v>14</v>
      </c>
      <c r="F260" s="8">
        <f t="shared" si="96"/>
        <v>399000</v>
      </c>
      <c r="G260" s="8">
        <f>'S rescaled computation'!G260</f>
        <v>399000</v>
      </c>
      <c r="H260" s="8">
        <f>'S rescaled computation'!H260</f>
        <v>2370000</v>
      </c>
      <c r="J260" s="8">
        <f>'S rescaled computation'!J260</f>
        <v>63.100000000000009</v>
      </c>
      <c r="K260" s="8">
        <f>'S rescaled computation'!K260</f>
        <v>63.100000000000009</v>
      </c>
      <c r="L260" s="10">
        <f>'S rescaled computation'!L260</f>
        <v>22.599999999999998</v>
      </c>
      <c r="N260" s="7">
        <f t="shared" si="97"/>
        <v>1</v>
      </c>
      <c r="P260" s="7">
        <f t="shared" si="98"/>
        <v>2.7920353982300892</v>
      </c>
      <c r="Q260" s="7" t="e">
        <f t="shared" si="93"/>
        <v>#DIV/0!</v>
      </c>
      <c r="S260" s="12">
        <f t="shared" si="99"/>
        <v>868.77906861508484</v>
      </c>
      <c r="T260" s="12">
        <f t="shared" ref="T260:T323" si="114">(G260/3.14)^0.5</f>
        <v>356.46888180354188</v>
      </c>
      <c r="U260" s="7">
        <f t="shared" ref="U260:U323" si="115">S260-X260</f>
        <v>512.31018681154296</v>
      </c>
      <c r="V260" s="7">
        <f t="shared" si="100"/>
        <v>712.93776360708375</v>
      </c>
      <c r="W260" s="7">
        <f t="shared" si="94"/>
        <v>289.59302287169493</v>
      </c>
      <c r="X260" s="7">
        <f t="shared" si="95"/>
        <v>356.46888180354188</v>
      </c>
      <c r="Z260" s="7">
        <f t="shared" si="101"/>
        <v>0</v>
      </c>
      <c r="AA260" s="7">
        <f t="shared" si="102"/>
        <v>297841.00642040308</v>
      </c>
      <c r="AB260" s="6"/>
      <c r="AC260" s="7">
        <f t="shared" si="103"/>
        <v>-0.70385296091983063</v>
      </c>
      <c r="AD260" s="7">
        <f t="shared" si="104"/>
        <v>0.15104655708407289</v>
      </c>
      <c r="AE260" s="7">
        <f t="shared" si="105"/>
        <v>77.382689876981772</v>
      </c>
      <c r="AG260" s="7">
        <f t="shared" si="106"/>
        <v>1195273.5835586728</v>
      </c>
      <c r="AH260" s="7">
        <f t="shared" si="107"/>
        <v>372477.6616652559</v>
      </c>
      <c r="AI260" s="7">
        <f t="shared" si="108"/>
        <v>293318.50545405631</v>
      </c>
      <c r="AK260" s="7">
        <v>94</v>
      </c>
      <c r="AL260" s="7">
        <f t="shared" si="109"/>
        <v>1116114.4273474733</v>
      </c>
      <c r="AM260" s="7">
        <f t="shared" si="110"/>
        <v>771870.1756158428</v>
      </c>
      <c r="AO260" s="7">
        <f t="shared" si="111"/>
        <v>1116114.4273474733</v>
      </c>
      <c r="AP260" s="7">
        <f t="shared" si="112"/>
        <v>70426820.365625575</v>
      </c>
      <c r="AQ260" s="15">
        <f t="shared" si="113"/>
        <v>7.4476085113231997E-5</v>
      </c>
      <c r="AR260" s="15"/>
      <c r="AS260" s="6"/>
      <c r="AX260" s="21">
        <v>94.017426899490005</v>
      </c>
    </row>
    <row r="261" spans="1:50" s="3" customFormat="1">
      <c r="A261" s="3" t="str">
        <f>'S rescaled computation'!A261</f>
        <v>Storch et al. 2106</v>
      </c>
      <c r="B261" s="2" t="str">
        <f>'S rescaled computation'!B261</f>
        <v>Birds</v>
      </c>
      <c r="C261" s="3" t="str">
        <f>'S rescaled computation'!C261</f>
        <v>Africa</v>
      </c>
      <c r="D261" s="2">
        <f>'S rescaled computation'!D261</f>
        <v>1</v>
      </c>
      <c r="E261" s="5"/>
      <c r="F261" s="2">
        <f t="shared" si="96"/>
        <v>3120000</v>
      </c>
      <c r="G261" s="2">
        <f>'S rescaled computation'!G261</f>
        <v>3120000</v>
      </c>
      <c r="H261" s="2">
        <f>'S rescaled computation'!H261</f>
        <v>4800000</v>
      </c>
      <c r="I261" s="5"/>
      <c r="J261" s="2">
        <f>'S rescaled computation'!J261</f>
        <v>216</v>
      </c>
      <c r="K261" s="2">
        <f>'S rescaled computation'!K261</f>
        <v>975</v>
      </c>
      <c r="L261" s="11">
        <f>'S rescaled computation'!L261</f>
        <v>776</v>
      </c>
      <c r="M261" s="5"/>
      <c r="N261" s="3">
        <f t="shared" si="97"/>
        <v>1</v>
      </c>
      <c r="O261" s="5"/>
      <c r="P261" s="3">
        <f t="shared" si="98"/>
        <v>0.27835051546391754</v>
      </c>
      <c r="Q261" s="3" t="e">
        <f t="shared" si="93"/>
        <v>#DIV/0!</v>
      </c>
      <c r="R261" s="5"/>
      <c r="S261" s="22">
        <f t="shared" si="99"/>
        <v>1236.3908849478653</v>
      </c>
      <c r="T261" s="22">
        <f t="shared" si="114"/>
        <v>996.81019920966276</v>
      </c>
      <c r="U261" s="3">
        <f t="shared" si="115"/>
        <v>239.58068573820253</v>
      </c>
      <c r="V261" s="3">
        <f t="shared" si="100"/>
        <v>1993.6203984193255</v>
      </c>
      <c r="W261" s="3">
        <f t="shared" si="94"/>
        <v>412.13029498262176</v>
      </c>
      <c r="X261" s="3">
        <f t="shared" si="95"/>
        <v>996.81019920966276</v>
      </c>
      <c r="Y261" s="5"/>
      <c r="Z261" s="3">
        <f t="shared" si="101"/>
        <v>0</v>
      </c>
      <c r="AA261" s="3">
        <f t="shared" si="102"/>
        <v>282939.56497258396</v>
      </c>
      <c r="AB261" s="26"/>
      <c r="AC261" s="3">
        <f t="shared" si="103"/>
        <v>-1.3985982996227357</v>
      </c>
      <c r="AD261" s="3">
        <f t="shared" si="104"/>
        <v>-8.1977121958126737</v>
      </c>
      <c r="AE261" s="3">
        <f t="shared" si="105"/>
        <v>-1964.0135093572262</v>
      </c>
      <c r="AF261" s="5"/>
      <c r="AG261" s="3" t="e">
        <f t="shared" si="106"/>
        <v>#NUM!</v>
      </c>
      <c r="AH261" s="3" t="e">
        <f t="shared" si="107"/>
        <v>#NUM!</v>
      </c>
      <c r="AI261" s="3" t="e">
        <f t="shared" si="108"/>
        <v>#NUM!</v>
      </c>
      <c r="AJ261" s="5"/>
      <c r="AK261" s="3">
        <v>95</v>
      </c>
      <c r="AL261" s="3" t="e">
        <f t="shared" si="109"/>
        <v>#NUM!</v>
      </c>
      <c r="AM261" s="3">
        <f t="shared" si="110"/>
        <v>12299767.438366607</v>
      </c>
      <c r="AN261" s="5"/>
      <c r="AO261" s="3">
        <f t="shared" si="111"/>
        <v>12299767.438366607</v>
      </c>
      <c r="AP261" s="3">
        <f t="shared" si="112"/>
        <v>11992273252.407442</v>
      </c>
      <c r="AQ261" s="14">
        <f t="shared" si="113"/>
        <v>8.0076610926865929E-4</v>
      </c>
      <c r="AR261" s="14"/>
      <c r="AS261" s="26"/>
      <c r="AX261" s="23">
        <v>95.017426899490005</v>
      </c>
    </row>
    <row r="262" spans="1:50" s="3" customFormat="1">
      <c r="A262" s="3" t="str">
        <f>'S rescaled computation'!A262</f>
        <v>Storch et al. 2107</v>
      </c>
      <c r="B262" s="2" t="str">
        <f>'S rescaled computation'!B262</f>
        <v>Birds</v>
      </c>
      <c r="C262" s="3" t="str">
        <f>'S rescaled computation'!C262</f>
        <v>Africa</v>
      </c>
      <c r="D262" s="2">
        <f>'S rescaled computation'!D262</f>
        <v>2</v>
      </c>
      <c r="E262" s="5"/>
      <c r="F262" s="2">
        <f t="shared" si="96"/>
        <v>3120000</v>
      </c>
      <c r="G262" s="2">
        <f>'S rescaled computation'!G262</f>
        <v>3120000</v>
      </c>
      <c r="H262" s="2">
        <f>'S rescaled computation'!H262</f>
        <v>4800000</v>
      </c>
      <c r="I262" s="5"/>
      <c r="J262" s="2">
        <f>'S rescaled computation'!J262</f>
        <v>261.00000000000006</v>
      </c>
      <c r="K262" s="2">
        <f>'S rescaled computation'!K262</f>
        <v>975</v>
      </c>
      <c r="L262" s="11">
        <f>'S rescaled computation'!L262</f>
        <v>776</v>
      </c>
      <c r="M262" s="5"/>
      <c r="N262" s="3">
        <f t="shared" si="97"/>
        <v>1</v>
      </c>
      <c r="O262" s="5"/>
      <c r="P262" s="3">
        <f t="shared" si="98"/>
        <v>0.33634020618556709</v>
      </c>
      <c r="Q262" s="3" t="e">
        <f t="shared" si="93"/>
        <v>#DIV/0!</v>
      </c>
      <c r="R262" s="5"/>
      <c r="S262" s="22">
        <f t="shared" si="99"/>
        <v>1236.3908849478653</v>
      </c>
      <c r="T262" s="22">
        <f t="shared" si="114"/>
        <v>996.81019920966276</v>
      </c>
      <c r="U262" s="3">
        <f t="shared" si="115"/>
        <v>239.58068573820253</v>
      </c>
      <c r="V262" s="3">
        <f t="shared" si="100"/>
        <v>1993.6203984193255</v>
      </c>
      <c r="W262" s="3">
        <f t="shared" si="94"/>
        <v>412.13029498262176</v>
      </c>
      <c r="X262" s="3">
        <f t="shared" si="95"/>
        <v>996.81019920966276</v>
      </c>
      <c r="Y262" s="5"/>
      <c r="Z262" s="3">
        <f t="shared" si="101"/>
        <v>0</v>
      </c>
      <c r="AA262" s="3">
        <f t="shared" si="102"/>
        <v>282939.56497258396</v>
      </c>
      <c r="AB262" s="26"/>
      <c r="AC262" s="3">
        <f t="shared" si="103"/>
        <v>-1.3985982996227357</v>
      </c>
      <c r="AD262" s="3">
        <f t="shared" si="104"/>
        <v>-8.1977121958126737</v>
      </c>
      <c r="AE262" s="3">
        <f t="shared" si="105"/>
        <v>-1964.0135093572262</v>
      </c>
      <c r="AF262" s="5"/>
      <c r="AG262" s="3" t="e">
        <f t="shared" si="106"/>
        <v>#NUM!</v>
      </c>
      <c r="AH262" s="3" t="e">
        <f t="shared" si="107"/>
        <v>#NUM!</v>
      </c>
      <c r="AI262" s="3" t="e">
        <f t="shared" si="108"/>
        <v>#NUM!</v>
      </c>
      <c r="AJ262" s="5"/>
      <c r="AK262" s="3">
        <v>96</v>
      </c>
      <c r="AL262" s="3" t="e">
        <f t="shared" si="109"/>
        <v>#NUM!</v>
      </c>
      <c r="AM262" s="3">
        <f t="shared" si="110"/>
        <v>12299767.438366607</v>
      </c>
      <c r="AN262" s="5"/>
      <c r="AO262" s="3">
        <f t="shared" si="111"/>
        <v>12299767.438366607</v>
      </c>
      <c r="AP262" s="3">
        <f t="shared" si="112"/>
        <v>11992273252.407442</v>
      </c>
      <c r="AQ262" s="14">
        <f t="shared" si="113"/>
        <v>8.0076610926865929E-4</v>
      </c>
      <c r="AR262" s="14"/>
      <c r="AS262" s="26"/>
      <c r="AX262" s="23">
        <v>96.017426899490005</v>
      </c>
    </row>
    <row r="263" spans="1:50" s="3" customFormat="1">
      <c r="A263" s="3" t="str">
        <f>'S rescaled computation'!A263</f>
        <v>Storch et al. 2108</v>
      </c>
      <c r="B263" s="2" t="str">
        <f>'S rescaled computation'!B263</f>
        <v>Birds</v>
      </c>
      <c r="C263" s="3" t="str">
        <f>'S rescaled computation'!C263</f>
        <v>Africa</v>
      </c>
      <c r="D263" s="2">
        <f>'S rescaled computation'!D263</f>
        <v>3</v>
      </c>
      <c r="E263" s="5"/>
      <c r="F263" s="2">
        <f t="shared" si="96"/>
        <v>3120000</v>
      </c>
      <c r="G263" s="2">
        <f>'S rescaled computation'!G263</f>
        <v>3120000</v>
      </c>
      <c r="H263" s="2">
        <f>'S rescaled computation'!H263</f>
        <v>4800000</v>
      </c>
      <c r="I263" s="5"/>
      <c r="J263" s="2">
        <f>'S rescaled computation'!J263</f>
        <v>297</v>
      </c>
      <c r="K263" s="2">
        <f>'S rescaled computation'!K263</f>
        <v>975</v>
      </c>
      <c r="L263" s="11">
        <f>'S rescaled computation'!L263</f>
        <v>776</v>
      </c>
      <c r="M263" s="5"/>
      <c r="N263" s="3">
        <f t="shared" si="97"/>
        <v>1</v>
      </c>
      <c r="O263" s="5"/>
      <c r="P263" s="3">
        <f t="shared" si="98"/>
        <v>0.38273195876288657</v>
      </c>
      <c r="Q263" s="3" t="e">
        <f t="shared" si="93"/>
        <v>#DIV/0!</v>
      </c>
      <c r="R263" s="5"/>
      <c r="S263" s="22">
        <f t="shared" si="99"/>
        <v>1236.3908849478653</v>
      </c>
      <c r="T263" s="22">
        <f t="shared" si="114"/>
        <v>996.81019920966276</v>
      </c>
      <c r="U263" s="3">
        <f t="shared" si="115"/>
        <v>239.58068573820253</v>
      </c>
      <c r="V263" s="3">
        <f t="shared" si="100"/>
        <v>1993.6203984193255</v>
      </c>
      <c r="W263" s="3">
        <f t="shared" si="94"/>
        <v>412.13029498262176</v>
      </c>
      <c r="X263" s="3">
        <f t="shared" si="95"/>
        <v>996.81019920966276</v>
      </c>
      <c r="Y263" s="5"/>
      <c r="Z263" s="3">
        <f t="shared" si="101"/>
        <v>0</v>
      </c>
      <c r="AA263" s="3">
        <f t="shared" si="102"/>
        <v>282939.56497258396</v>
      </c>
      <c r="AB263" s="26"/>
      <c r="AC263" s="3">
        <f t="shared" si="103"/>
        <v>-1.3985982996227357</v>
      </c>
      <c r="AD263" s="3">
        <f t="shared" si="104"/>
        <v>-8.1977121958126737</v>
      </c>
      <c r="AE263" s="3">
        <f t="shared" si="105"/>
        <v>-1964.0135093572262</v>
      </c>
      <c r="AF263" s="5"/>
      <c r="AG263" s="3" t="e">
        <f t="shared" si="106"/>
        <v>#NUM!</v>
      </c>
      <c r="AH263" s="3" t="e">
        <f t="shared" si="107"/>
        <v>#NUM!</v>
      </c>
      <c r="AI263" s="3" t="e">
        <f t="shared" si="108"/>
        <v>#NUM!</v>
      </c>
      <c r="AJ263" s="5"/>
      <c r="AK263" s="3">
        <v>97</v>
      </c>
      <c r="AL263" s="3" t="e">
        <f t="shared" si="109"/>
        <v>#NUM!</v>
      </c>
      <c r="AM263" s="3">
        <f t="shared" si="110"/>
        <v>12299767.438366607</v>
      </c>
      <c r="AN263" s="5"/>
      <c r="AO263" s="3">
        <f t="shared" si="111"/>
        <v>12299767.438366607</v>
      </c>
      <c r="AP263" s="3">
        <f t="shared" si="112"/>
        <v>11992273252.407442</v>
      </c>
      <c r="AQ263" s="14">
        <f t="shared" si="113"/>
        <v>8.0076610926865929E-4</v>
      </c>
      <c r="AR263" s="14"/>
      <c r="AS263" s="26"/>
      <c r="AX263" s="23">
        <v>97.017426899490005</v>
      </c>
    </row>
    <row r="264" spans="1:50" s="3" customFormat="1">
      <c r="A264" s="3" t="str">
        <f>'S rescaled computation'!A264</f>
        <v>Storch et al. 2109</v>
      </c>
      <c r="B264" s="2" t="str">
        <f>'S rescaled computation'!B264</f>
        <v>Birds</v>
      </c>
      <c r="C264" s="3" t="str">
        <f>'S rescaled computation'!C264</f>
        <v>Africa</v>
      </c>
      <c r="D264" s="2">
        <f>'S rescaled computation'!D264</f>
        <v>4</v>
      </c>
      <c r="E264" s="5"/>
      <c r="F264" s="2">
        <f t="shared" si="96"/>
        <v>3120000</v>
      </c>
      <c r="G264" s="2">
        <f>'S rescaled computation'!G264</f>
        <v>3120000</v>
      </c>
      <c r="H264" s="2">
        <f>'S rescaled computation'!H264</f>
        <v>4800000</v>
      </c>
      <c r="I264" s="5"/>
      <c r="J264" s="2">
        <f>'S rescaled computation'!J264</f>
        <v>337</v>
      </c>
      <c r="K264" s="2">
        <f>'S rescaled computation'!K264</f>
        <v>975</v>
      </c>
      <c r="L264" s="11">
        <f>'S rescaled computation'!L264</f>
        <v>776</v>
      </c>
      <c r="M264" s="5"/>
      <c r="N264" s="3">
        <f t="shared" si="97"/>
        <v>1</v>
      </c>
      <c r="O264" s="5"/>
      <c r="P264" s="3">
        <f t="shared" si="98"/>
        <v>0.43427835051546393</v>
      </c>
      <c r="Q264" s="3" t="e">
        <f t="shared" si="93"/>
        <v>#DIV/0!</v>
      </c>
      <c r="R264" s="5"/>
      <c r="S264" s="22">
        <f t="shared" si="99"/>
        <v>1236.3908849478653</v>
      </c>
      <c r="T264" s="22">
        <f t="shared" si="114"/>
        <v>996.81019920966276</v>
      </c>
      <c r="U264" s="3">
        <f t="shared" si="115"/>
        <v>239.58068573820253</v>
      </c>
      <c r="V264" s="3">
        <f t="shared" si="100"/>
        <v>1993.6203984193255</v>
      </c>
      <c r="W264" s="3">
        <f t="shared" si="94"/>
        <v>412.13029498262176</v>
      </c>
      <c r="X264" s="3">
        <f t="shared" si="95"/>
        <v>996.81019920966276</v>
      </c>
      <c r="Y264" s="5"/>
      <c r="Z264" s="3">
        <f t="shared" si="101"/>
        <v>0</v>
      </c>
      <c r="AA264" s="3">
        <f t="shared" si="102"/>
        <v>282939.56497258396</v>
      </c>
      <c r="AB264" s="26"/>
      <c r="AC264" s="3">
        <f t="shared" si="103"/>
        <v>-1.3985982996227357</v>
      </c>
      <c r="AD264" s="3">
        <f t="shared" si="104"/>
        <v>-8.1977121958126737</v>
      </c>
      <c r="AE264" s="3">
        <f t="shared" si="105"/>
        <v>-1964.0135093572262</v>
      </c>
      <c r="AF264" s="5"/>
      <c r="AG264" s="3" t="e">
        <f t="shared" si="106"/>
        <v>#NUM!</v>
      </c>
      <c r="AH264" s="3" t="e">
        <f t="shared" si="107"/>
        <v>#NUM!</v>
      </c>
      <c r="AI264" s="3" t="e">
        <f t="shared" si="108"/>
        <v>#NUM!</v>
      </c>
      <c r="AJ264" s="5"/>
      <c r="AK264" s="3">
        <v>98</v>
      </c>
      <c r="AL264" s="3" t="e">
        <f t="shared" si="109"/>
        <v>#NUM!</v>
      </c>
      <c r="AM264" s="3">
        <f t="shared" si="110"/>
        <v>12299767.438366607</v>
      </c>
      <c r="AN264" s="5"/>
      <c r="AO264" s="3">
        <f t="shared" si="111"/>
        <v>12299767.438366607</v>
      </c>
      <c r="AP264" s="3">
        <f t="shared" si="112"/>
        <v>11992273252.407442</v>
      </c>
      <c r="AQ264" s="14">
        <f t="shared" si="113"/>
        <v>8.0076610926865929E-4</v>
      </c>
      <c r="AR264" s="14"/>
      <c r="AS264" s="26"/>
      <c r="AX264" s="23">
        <v>98.017426899490005</v>
      </c>
    </row>
    <row r="265" spans="1:50" s="3" customFormat="1">
      <c r="A265" s="3" t="str">
        <f>'S rescaled computation'!A265</f>
        <v>Storch et al. 2110</v>
      </c>
      <c r="B265" s="2" t="str">
        <f>'S rescaled computation'!B265</f>
        <v>Birds</v>
      </c>
      <c r="C265" s="3" t="str">
        <f>'S rescaled computation'!C265</f>
        <v>Africa</v>
      </c>
      <c r="D265" s="2">
        <f>'S rescaled computation'!D265</f>
        <v>5</v>
      </c>
      <c r="E265" s="5"/>
      <c r="F265" s="2">
        <f t="shared" si="96"/>
        <v>3120000</v>
      </c>
      <c r="G265" s="2">
        <f>'S rescaled computation'!G265</f>
        <v>3120000</v>
      </c>
      <c r="H265" s="2">
        <f>'S rescaled computation'!H265</f>
        <v>4800000</v>
      </c>
      <c r="I265" s="5"/>
      <c r="J265" s="2">
        <f>'S rescaled computation'!J265</f>
        <v>375</v>
      </c>
      <c r="K265" s="2">
        <f>'S rescaled computation'!K265</f>
        <v>975</v>
      </c>
      <c r="L265" s="11">
        <f>'S rescaled computation'!L265</f>
        <v>776</v>
      </c>
      <c r="M265" s="5"/>
      <c r="N265" s="3">
        <f t="shared" si="97"/>
        <v>1</v>
      </c>
      <c r="O265" s="5"/>
      <c r="P265" s="3">
        <f t="shared" si="98"/>
        <v>0.48324742268041238</v>
      </c>
      <c r="Q265" s="3" t="e">
        <f t="shared" si="93"/>
        <v>#DIV/0!</v>
      </c>
      <c r="R265" s="5"/>
      <c r="S265" s="22">
        <f t="shared" si="99"/>
        <v>1236.3908849478653</v>
      </c>
      <c r="T265" s="22">
        <f t="shared" si="114"/>
        <v>996.81019920966276</v>
      </c>
      <c r="U265" s="3">
        <f t="shared" si="115"/>
        <v>239.58068573820253</v>
      </c>
      <c r="V265" s="3">
        <f t="shared" si="100"/>
        <v>1993.6203984193255</v>
      </c>
      <c r="W265" s="3">
        <f t="shared" si="94"/>
        <v>412.13029498262176</v>
      </c>
      <c r="X265" s="3">
        <f t="shared" si="95"/>
        <v>996.81019920966276</v>
      </c>
      <c r="Y265" s="5"/>
      <c r="Z265" s="3">
        <f t="shared" si="101"/>
        <v>0</v>
      </c>
      <c r="AA265" s="3">
        <f t="shared" si="102"/>
        <v>282939.56497258396</v>
      </c>
      <c r="AB265" s="26"/>
      <c r="AC265" s="3">
        <f t="shared" si="103"/>
        <v>-1.3985982996227357</v>
      </c>
      <c r="AD265" s="3">
        <f t="shared" si="104"/>
        <v>-8.1977121958126737</v>
      </c>
      <c r="AE265" s="3">
        <f t="shared" si="105"/>
        <v>-1964.0135093572262</v>
      </c>
      <c r="AF265" s="5"/>
      <c r="AG265" s="3" t="e">
        <f t="shared" si="106"/>
        <v>#NUM!</v>
      </c>
      <c r="AH265" s="3" t="e">
        <f t="shared" si="107"/>
        <v>#NUM!</v>
      </c>
      <c r="AI265" s="3" t="e">
        <f t="shared" si="108"/>
        <v>#NUM!</v>
      </c>
      <c r="AJ265" s="5"/>
      <c r="AK265" s="3">
        <v>99</v>
      </c>
      <c r="AL265" s="3" t="e">
        <f t="shared" si="109"/>
        <v>#NUM!</v>
      </c>
      <c r="AM265" s="3">
        <f t="shared" si="110"/>
        <v>12299767.438366607</v>
      </c>
      <c r="AN265" s="5"/>
      <c r="AO265" s="3">
        <f t="shared" si="111"/>
        <v>12299767.438366607</v>
      </c>
      <c r="AP265" s="3">
        <f t="shared" si="112"/>
        <v>11992273252.407442</v>
      </c>
      <c r="AQ265" s="14">
        <f t="shared" si="113"/>
        <v>8.0076610926865929E-4</v>
      </c>
      <c r="AR265" s="14"/>
      <c r="AS265" s="26"/>
      <c r="AX265" s="23">
        <v>99.017426899490005</v>
      </c>
    </row>
    <row r="266" spans="1:50" s="3" customFormat="1">
      <c r="A266" s="3" t="str">
        <f>'S rescaled computation'!A266</f>
        <v>Storch et al. 2111</v>
      </c>
      <c r="B266" s="2" t="str">
        <f>'S rescaled computation'!B266</f>
        <v>Birds</v>
      </c>
      <c r="C266" s="3" t="str">
        <f>'S rescaled computation'!C266</f>
        <v>Africa</v>
      </c>
      <c r="D266" s="2">
        <f>'S rescaled computation'!D266</f>
        <v>6</v>
      </c>
      <c r="E266" s="5"/>
      <c r="F266" s="2">
        <f t="shared" si="96"/>
        <v>3120000</v>
      </c>
      <c r="G266" s="2">
        <f>'S rescaled computation'!G266</f>
        <v>3120000</v>
      </c>
      <c r="H266" s="2">
        <f>'S rescaled computation'!H266</f>
        <v>4800000</v>
      </c>
      <c r="I266" s="5"/>
      <c r="J266" s="2">
        <f>'S rescaled computation'!J266</f>
        <v>407</v>
      </c>
      <c r="K266" s="2">
        <f>'S rescaled computation'!K266</f>
        <v>975</v>
      </c>
      <c r="L266" s="11">
        <f>'S rescaled computation'!L266</f>
        <v>776</v>
      </c>
      <c r="M266" s="5"/>
      <c r="N266" s="3">
        <f t="shared" si="97"/>
        <v>1</v>
      </c>
      <c r="O266" s="5"/>
      <c r="P266" s="3">
        <f t="shared" si="98"/>
        <v>0.52448453608247425</v>
      </c>
      <c r="Q266" s="3" t="e">
        <f t="shared" si="93"/>
        <v>#DIV/0!</v>
      </c>
      <c r="R266" s="5"/>
      <c r="S266" s="22">
        <f t="shared" si="99"/>
        <v>1236.3908849478653</v>
      </c>
      <c r="T266" s="22">
        <f t="shared" si="114"/>
        <v>996.81019920966276</v>
      </c>
      <c r="U266" s="3">
        <f t="shared" si="115"/>
        <v>239.58068573820253</v>
      </c>
      <c r="V266" s="3">
        <f t="shared" si="100"/>
        <v>1993.6203984193255</v>
      </c>
      <c r="W266" s="3">
        <f t="shared" si="94"/>
        <v>412.13029498262176</v>
      </c>
      <c r="X266" s="3">
        <f t="shared" si="95"/>
        <v>996.81019920966276</v>
      </c>
      <c r="Y266" s="5"/>
      <c r="Z266" s="3">
        <f t="shared" si="101"/>
        <v>0</v>
      </c>
      <c r="AA266" s="3">
        <f t="shared" si="102"/>
        <v>282939.56497258396</v>
      </c>
      <c r="AB266" s="26"/>
      <c r="AC266" s="3">
        <f t="shared" si="103"/>
        <v>-1.3985982996227357</v>
      </c>
      <c r="AD266" s="3">
        <f t="shared" si="104"/>
        <v>-8.1977121958126737</v>
      </c>
      <c r="AE266" s="3">
        <f t="shared" si="105"/>
        <v>-1964.0135093572262</v>
      </c>
      <c r="AF266" s="5"/>
      <c r="AG266" s="3" t="e">
        <f t="shared" si="106"/>
        <v>#NUM!</v>
      </c>
      <c r="AH266" s="3" t="e">
        <f t="shared" si="107"/>
        <v>#NUM!</v>
      </c>
      <c r="AI266" s="3" t="e">
        <f t="shared" si="108"/>
        <v>#NUM!</v>
      </c>
      <c r="AJ266" s="5"/>
      <c r="AK266" s="3">
        <v>100</v>
      </c>
      <c r="AL266" s="3" t="e">
        <f t="shared" si="109"/>
        <v>#NUM!</v>
      </c>
      <c r="AM266" s="3">
        <f t="shared" si="110"/>
        <v>12299767.438366607</v>
      </c>
      <c r="AN266" s="5"/>
      <c r="AO266" s="3">
        <f t="shared" si="111"/>
        <v>12299767.438366607</v>
      </c>
      <c r="AP266" s="3">
        <f t="shared" si="112"/>
        <v>11992273252.407442</v>
      </c>
      <c r="AQ266" s="14">
        <f t="shared" si="113"/>
        <v>8.0076610926865929E-4</v>
      </c>
      <c r="AR266" s="14"/>
      <c r="AS266" s="26"/>
      <c r="AX266" s="23">
        <v>100.01742689949</v>
      </c>
    </row>
    <row r="267" spans="1:50" s="3" customFormat="1">
      <c r="A267" s="3" t="str">
        <f>'S rescaled computation'!A267</f>
        <v>Storch et al. 2112</v>
      </c>
      <c r="B267" s="2" t="str">
        <f>'S rescaled computation'!B267</f>
        <v>Birds</v>
      </c>
      <c r="C267" s="3" t="str">
        <f>'S rescaled computation'!C267</f>
        <v>Africa</v>
      </c>
      <c r="D267" s="2">
        <f>'S rescaled computation'!D267</f>
        <v>7</v>
      </c>
      <c r="E267" s="5"/>
      <c r="F267" s="2">
        <f t="shared" si="96"/>
        <v>3120000</v>
      </c>
      <c r="G267" s="2">
        <f>'S rescaled computation'!G267</f>
        <v>3120000</v>
      </c>
      <c r="H267" s="2">
        <f>'S rescaled computation'!H267</f>
        <v>4800000</v>
      </c>
      <c r="I267" s="5"/>
      <c r="J267" s="2">
        <f>'S rescaled computation'!J267</f>
        <v>442</v>
      </c>
      <c r="K267" s="2">
        <f>'S rescaled computation'!K267</f>
        <v>975</v>
      </c>
      <c r="L267" s="11">
        <f>'S rescaled computation'!L267</f>
        <v>776</v>
      </c>
      <c r="M267" s="5"/>
      <c r="N267" s="3">
        <f t="shared" si="97"/>
        <v>1</v>
      </c>
      <c r="O267" s="5"/>
      <c r="P267" s="3">
        <f t="shared" si="98"/>
        <v>0.56958762886597936</v>
      </c>
      <c r="Q267" s="3" t="e">
        <f t="shared" si="93"/>
        <v>#DIV/0!</v>
      </c>
      <c r="R267" s="5"/>
      <c r="S267" s="22">
        <f t="shared" si="99"/>
        <v>1236.3908849478653</v>
      </c>
      <c r="T267" s="22">
        <f t="shared" si="114"/>
        <v>996.81019920966276</v>
      </c>
      <c r="U267" s="3">
        <f t="shared" si="115"/>
        <v>239.58068573820253</v>
      </c>
      <c r="V267" s="3">
        <f t="shared" si="100"/>
        <v>1993.6203984193255</v>
      </c>
      <c r="W267" s="3">
        <f t="shared" si="94"/>
        <v>412.13029498262176</v>
      </c>
      <c r="X267" s="3">
        <f t="shared" si="95"/>
        <v>996.81019920966276</v>
      </c>
      <c r="Y267" s="5"/>
      <c r="Z267" s="3">
        <f t="shared" si="101"/>
        <v>0</v>
      </c>
      <c r="AA267" s="3">
        <f t="shared" si="102"/>
        <v>282939.56497258396</v>
      </c>
      <c r="AB267" s="26"/>
      <c r="AC267" s="3">
        <f t="shared" si="103"/>
        <v>-1.3985982996227357</v>
      </c>
      <c r="AD267" s="3">
        <f t="shared" si="104"/>
        <v>-8.1977121958126737</v>
      </c>
      <c r="AE267" s="3">
        <f t="shared" si="105"/>
        <v>-1964.0135093572262</v>
      </c>
      <c r="AF267" s="5"/>
      <c r="AG267" s="3" t="e">
        <f t="shared" si="106"/>
        <v>#NUM!</v>
      </c>
      <c r="AH267" s="3" t="e">
        <f t="shared" si="107"/>
        <v>#NUM!</v>
      </c>
      <c r="AI267" s="3" t="e">
        <f t="shared" si="108"/>
        <v>#NUM!</v>
      </c>
      <c r="AJ267" s="5"/>
      <c r="AK267" s="3">
        <v>101</v>
      </c>
      <c r="AL267" s="3" t="e">
        <f t="shared" si="109"/>
        <v>#NUM!</v>
      </c>
      <c r="AM267" s="3">
        <f t="shared" si="110"/>
        <v>12299767.438366607</v>
      </c>
      <c r="AN267" s="5"/>
      <c r="AO267" s="3">
        <f t="shared" si="111"/>
        <v>12299767.438366607</v>
      </c>
      <c r="AP267" s="3">
        <f t="shared" si="112"/>
        <v>11992273252.407442</v>
      </c>
      <c r="AQ267" s="14">
        <f t="shared" si="113"/>
        <v>8.0076610926865929E-4</v>
      </c>
      <c r="AR267" s="14"/>
      <c r="AS267" s="26"/>
      <c r="AX267" s="23">
        <v>101.01742689949</v>
      </c>
    </row>
    <row r="268" spans="1:50" s="3" customFormat="1">
      <c r="A268" s="3" t="str">
        <f>'S rescaled computation'!A268</f>
        <v>Storch et al. 2113</v>
      </c>
      <c r="B268" s="2" t="str">
        <f>'S rescaled computation'!B268</f>
        <v>Birds</v>
      </c>
      <c r="C268" s="3" t="str">
        <f>'S rescaled computation'!C268</f>
        <v>Africa</v>
      </c>
      <c r="D268" s="2">
        <f>'S rescaled computation'!D268</f>
        <v>8</v>
      </c>
      <c r="E268" s="5"/>
      <c r="F268" s="2">
        <f t="shared" si="96"/>
        <v>3120000</v>
      </c>
      <c r="G268" s="2">
        <f>'S rescaled computation'!G268</f>
        <v>3120000</v>
      </c>
      <c r="H268" s="2">
        <f>'S rescaled computation'!H268</f>
        <v>4800000</v>
      </c>
      <c r="I268" s="5"/>
      <c r="J268" s="2">
        <f>'S rescaled computation'!J268</f>
        <v>479</v>
      </c>
      <c r="K268" s="2">
        <f>'S rescaled computation'!K268</f>
        <v>975</v>
      </c>
      <c r="L268" s="11">
        <f>'S rescaled computation'!L268</f>
        <v>776</v>
      </c>
      <c r="M268" s="5"/>
      <c r="N268" s="3">
        <f t="shared" si="97"/>
        <v>1</v>
      </c>
      <c r="O268" s="5"/>
      <c r="P268" s="3">
        <f t="shared" si="98"/>
        <v>0.61726804123711343</v>
      </c>
      <c r="Q268" s="3" t="e">
        <f t="shared" si="93"/>
        <v>#DIV/0!</v>
      </c>
      <c r="R268" s="5"/>
      <c r="S268" s="22">
        <f t="shared" si="99"/>
        <v>1236.3908849478653</v>
      </c>
      <c r="T268" s="22">
        <f t="shared" si="114"/>
        <v>996.81019920966276</v>
      </c>
      <c r="U268" s="3">
        <f t="shared" si="115"/>
        <v>239.58068573820253</v>
      </c>
      <c r="V268" s="3">
        <f t="shared" si="100"/>
        <v>1993.6203984193255</v>
      </c>
      <c r="W268" s="3">
        <f t="shared" si="94"/>
        <v>412.13029498262176</v>
      </c>
      <c r="X268" s="3">
        <f t="shared" si="95"/>
        <v>996.81019920966276</v>
      </c>
      <c r="Y268" s="5"/>
      <c r="Z268" s="3">
        <f t="shared" si="101"/>
        <v>0</v>
      </c>
      <c r="AA268" s="3">
        <f t="shared" si="102"/>
        <v>282939.56497258396</v>
      </c>
      <c r="AB268" s="26"/>
      <c r="AC268" s="3">
        <f t="shared" si="103"/>
        <v>-1.3985982996227357</v>
      </c>
      <c r="AD268" s="3">
        <f t="shared" si="104"/>
        <v>-8.1977121958126737</v>
      </c>
      <c r="AE268" s="3">
        <f t="shared" si="105"/>
        <v>-1964.0135093572262</v>
      </c>
      <c r="AF268" s="5"/>
      <c r="AG268" s="3" t="e">
        <f t="shared" si="106"/>
        <v>#NUM!</v>
      </c>
      <c r="AH268" s="3" t="e">
        <f t="shared" si="107"/>
        <v>#NUM!</v>
      </c>
      <c r="AI268" s="3" t="e">
        <f t="shared" si="108"/>
        <v>#NUM!</v>
      </c>
      <c r="AJ268" s="5"/>
      <c r="AK268" s="3">
        <v>102</v>
      </c>
      <c r="AL268" s="3" t="e">
        <f t="shared" si="109"/>
        <v>#NUM!</v>
      </c>
      <c r="AM268" s="3">
        <f t="shared" si="110"/>
        <v>12299767.438366607</v>
      </c>
      <c r="AN268" s="5"/>
      <c r="AO268" s="3">
        <f t="shared" si="111"/>
        <v>12299767.438366607</v>
      </c>
      <c r="AP268" s="3">
        <f t="shared" si="112"/>
        <v>11992273252.407442</v>
      </c>
      <c r="AQ268" s="14">
        <f t="shared" si="113"/>
        <v>8.0076610926865929E-4</v>
      </c>
      <c r="AR268" s="14"/>
      <c r="AS268" s="26"/>
      <c r="AX268" s="23">
        <v>102.01742689949</v>
      </c>
    </row>
    <row r="269" spans="1:50" s="3" customFormat="1">
      <c r="A269" s="3" t="str">
        <f>'S rescaled computation'!A269</f>
        <v>Storch et al. 2114</v>
      </c>
      <c r="B269" s="2" t="str">
        <f>'S rescaled computation'!B269</f>
        <v>Birds</v>
      </c>
      <c r="C269" s="3" t="str">
        <f>'S rescaled computation'!C269</f>
        <v>Africa</v>
      </c>
      <c r="D269" s="2">
        <f>'S rescaled computation'!D269</f>
        <v>9</v>
      </c>
      <c r="E269" s="5"/>
      <c r="F269" s="2">
        <f t="shared" si="96"/>
        <v>3120000</v>
      </c>
      <c r="G269" s="2">
        <f>'S rescaled computation'!G269</f>
        <v>3120000</v>
      </c>
      <c r="H269" s="2">
        <f>'S rescaled computation'!H269</f>
        <v>4800000</v>
      </c>
      <c r="I269" s="5"/>
      <c r="J269" s="2">
        <f>'S rescaled computation'!J269</f>
        <v>520</v>
      </c>
      <c r="K269" s="2">
        <f>'S rescaled computation'!K269</f>
        <v>975</v>
      </c>
      <c r="L269" s="11">
        <f>'S rescaled computation'!L269</f>
        <v>776</v>
      </c>
      <c r="M269" s="5"/>
      <c r="N269" s="3">
        <f t="shared" si="97"/>
        <v>1</v>
      </c>
      <c r="O269" s="5"/>
      <c r="P269" s="3">
        <f t="shared" si="98"/>
        <v>0.67010309278350511</v>
      </c>
      <c r="Q269" s="3" t="e">
        <f t="shared" si="93"/>
        <v>#DIV/0!</v>
      </c>
      <c r="R269" s="5"/>
      <c r="S269" s="22">
        <f t="shared" si="99"/>
        <v>1236.3908849478653</v>
      </c>
      <c r="T269" s="22">
        <f t="shared" si="114"/>
        <v>996.81019920966276</v>
      </c>
      <c r="U269" s="3">
        <f t="shared" si="115"/>
        <v>239.58068573820253</v>
      </c>
      <c r="V269" s="3">
        <f t="shared" si="100"/>
        <v>1993.6203984193255</v>
      </c>
      <c r="W269" s="3">
        <f t="shared" si="94"/>
        <v>412.13029498262176</v>
      </c>
      <c r="X269" s="3">
        <f t="shared" si="95"/>
        <v>996.81019920966276</v>
      </c>
      <c r="Y269" s="5"/>
      <c r="Z269" s="3">
        <f t="shared" si="101"/>
        <v>0</v>
      </c>
      <c r="AA269" s="3">
        <f t="shared" si="102"/>
        <v>282939.56497258396</v>
      </c>
      <c r="AB269" s="26"/>
      <c r="AC269" s="3">
        <f t="shared" si="103"/>
        <v>-1.3985982996227357</v>
      </c>
      <c r="AD269" s="3">
        <f t="shared" si="104"/>
        <v>-8.1977121958126737</v>
      </c>
      <c r="AE269" s="3">
        <f t="shared" si="105"/>
        <v>-1964.0135093572262</v>
      </c>
      <c r="AF269" s="5"/>
      <c r="AG269" s="3" t="e">
        <f t="shared" si="106"/>
        <v>#NUM!</v>
      </c>
      <c r="AH269" s="3" t="e">
        <f t="shared" si="107"/>
        <v>#NUM!</v>
      </c>
      <c r="AI269" s="3" t="e">
        <f t="shared" si="108"/>
        <v>#NUM!</v>
      </c>
      <c r="AJ269" s="5"/>
      <c r="AK269" s="3">
        <v>103</v>
      </c>
      <c r="AL269" s="3" t="e">
        <f t="shared" si="109"/>
        <v>#NUM!</v>
      </c>
      <c r="AM269" s="3">
        <f t="shared" si="110"/>
        <v>12299767.438366607</v>
      </c>
      <c r="AN269" s="5"/>
      <c r="AO269" s="3">
        <f t="shared" si="111"/>
        <v>12299767.438366607</v>
      </c>
      <c r="AP269" s="3">
        <f t="shared" si="112"/>
        <v>11992273252.407442</v>
      </c>
      <c r="AQ269" s="14">
        <f t="shared" si="113"/>
        <v>8.0076610926865929E-4</v>
      </c>
      <c r="AR269" s="14"/>
      <c r="AS269" s="26"/>
      <c r="AX269" s="23">
        <v>103.01742689949</v>
      </c>
    </row>
    <row r="270" spans="1:50" s="3" customFormat="1">
      <c r="A270" s="3" t="str">
        <f>'S rescaled computation'!A270</f>
        <v>Storch et al. 2115</v>
      </c>
      <c r="B270" s="2" t="str">
        <f>'S rescaled computation'!B270</f>
        <v>Birds</v>
      </c>
      <c r="C270" s="3" t="str">
        <f>'S rescaled computation'!C270</f>
        <v>Africa</v>
      </c>
      <c r="D270" s="2">
        <f>'S rescaled computation'!D270</f>
        <v>10</v>
      </c>
      <c r="E270" s="5"/>
      <c r="F270" s="2">
        <f t="shared" si="96"/>
        <v>3120000</v>
      </c>
      <c r="G270" s="2">
        <f>'S rescaled computation'!G270</f>
        <v>3120000</v>
      </c>
      <c r="H270" s="2">
        <f>'S rescaled computation'!H270</f>
        <v>4800000</v>
      </c>
      <c r="I270" s="5"/>
      <c r="J270" s="2">
        <f>'S rescaled computation'!J270</f>
        <v>551</v>
      </c>
      <c r="K270" s="2">
        <f>'S rescaled computation'!K270</f>
        <v>975</v>
      </c>
      <c r="L270" s="11">
        <f>'S rescaled computation'!L270</f>
        <v>776</v>
      </c>
      <c r="M270" s="5"/>
      <c r="N270" s="3">
        <f t="shared" si="97"/>
        <v>1</v>
      </c>
      <c r="O270" s="5"/>
      <c r="P270" s="3">
        <f t="shared" si="98"/>
        <v>0.71005154639175261</v>
      </c>
      <c r="Q270" s="3" t="e">
        <f t="shared" si="93"/>
        <v>#DIV/0!</v>
      </c>
      <c r="R270" s="5"/>
      <c r="S270" s="22">
        <f t="shared" si="99"/>
        <v>1236.3908849478653</v>
      </c>
      <c r="T270" s="22">
        <f t="shared" si="114"/>
        <v>996.81019920966276</v>
      </c>
      <c r="U270" s="3">
        <f t="shared" si="115"/>
        <v>239.58068573820253</v>
      </c>
      <c r="V270" s="3">
        <f t="shared" si="100"/>
        <v>1993.6203984193255</v>
      </c>
      <c r="W270" s="3">
        <f t="shared" si="94"/>
        <v>412.13029498262176</v>
      </c>
      <c r="X270" s="3">
        <f t="shared" si="95"/>
        <v>996.81019920966276</v>
      </c>
      <c r="Y270" s="5"/>
      <c r="Z270" s="3">
        <f t="shared" si="101"/>
        <v>0</v>
      </c>
      <c r="AA270" s="3">
        <f t="shared" si="102"/>
        <v>282939.56497258396</v>
      </c>
      <c r="AB270" s="26"/>
      <c r="AC270" s="3">
        <f t="shared" si="103"/>
        <v>-1.3985982996227357</v>
      </c>
      <c r="AD270" s="3">
        <f t="shared" si="104"/>
        <v>-8.1977121958126737</v>
      </c>
      <c r="AE270" s="3">
        <f t="shared" si="105"/>
        <v>-1964.0135093572262</v>
      </c>
      <c r="AF270" s="5"/>
      <c r="AG270" s="3" t="e">
        <f t="shared" si="106"/>
        <v>#NUM!</v>
      </c>
      <c r="AH270" s="3" t="e">
        <f t="shared" si="107"/>
        <v>#NUM!</v>
      </c>
      <c r="AI270" s="3" t="e">
        <f t="shared" si="108"/>
        <v>#NUM!</v>
      </c>
      <c r="AJ270" s="5"/>
      <c r="AK270" s="3">
        <v>104</v>
      </c>
      <c r="AL270" s="3" t="e">
        <f t="shared" si="109"/>
        <v>#NUM!</v>
      </c>
      <c r="AM270" s="3">
        <f t="shared" si="110"/>
        <v>12299767.438366607</v>
      </c>
      <c r="AN270" s="5"/>
      <c r="AO270" s="3">
        <f t="shared" si="111"/>
        <v>12299767.438366607</v>
      </c>
      <c r="AP270" s="3">
        <f t="shared" si="112"/>
        <v>11992273252.407442</v>
      </c>
      <c r="AQ270" s="14">
        <f t="shared" si="113"/>
        <v>8.0076610926865929E-4</v>
      </c>
      <c r="AR270" s="14"/>
      <c r="AS270" s="26"/>
      <c r="AX270" s="23">
        <v>104.01742689949</v>
      </c>
    </row>
    <row r="271" spans="1:50" s="3" customFormat="1">
      <c r="A271" s="3" t="str">
        <f>'S rescaled computation'!A271</f>
        <v>Storch et al. 2116</v>
      </c>
      <c r="B271" s="2" t="str">
        <f>'S rescaled computation'!B271</f>
        <v>Birds</v>
      </c>
      <c r="C271" s="3" t="str">
        <f>'S rescaled computation'!C271</f>
        <v>Africa</v>
      </c>
      <c r="D271" s="2">
        <f>'S rescaled computation'!D271</f>
        <v>11</v>
      </c>
      <c r="E271" s="5"/>
      <c r="F271" s="2">
        <f t="shared" si="96"/>
        <v>3120000</v>
      </c>
      <c r="G271" s="2">
        <f>'S rescaled computation'!G271</f>
        <v>3120000</v>
      </c>
      <c r="H271" s="2">
        <f>'S rescaled computation'!H271</f>
        <v>4800000</v>
      </c>
      <c r="I271" s="5"/>
      <c r="J271" s="2">
        <f>'S rescaled computation'!J271</f>
        <v>591</v>
      </c>
      <c r="K271" s="2">
        <f>'S rescaled computation'!K271</f>
        <v>975</v>
      </c>
      <c r="L271" s="11">
        <f>'S rescaled computation'!L271</f>
        <v>776</v>
      </c>
      <c r="M271" s="5"/>
      <c r="N271" s="3">
        <f t="shared" si="97"/>
        <v>1</v>
      </c>
      <c r="O271" s="5"/>
      <c r="P271" s="3">
        <f t="shared" si="98"/>
        <v>0.76159793814432986</v>
      </c>
      <c r="Q271" s="3" t="e">
        <f t="shared" si="93"/>
        <v>#DIV/0!</v>
      </c>
      <c r="R271" s="5"/>
      <c r="S271" s="22">
        <f t="shared" si="99"/>
        <v>1236.3908849478653</v>
      </c>
      <c r="T271" s="22">
        <f t="shared" si="114"/>
        <v>996.81019920966276</v>
      </c>
      <c r="U271" s="3">
        <f t="shared" si="115"/>
        <v>239.58068573820253</v>
      </c>
      <c r="V271" s="3">
        <f t="shared" si="100"/>
        <v>1993.6203984193255</v>
      </c>
      <c r="W271" s="3">
        <f t="shared" si="94"/>
        <v>412.13029498262176</v>
      </c>
      <c r="X271" s="3">
        <f t="shared" si="95"/>
        <v>996.81019920966276</v>
      </c>
      <c r="Y271" s="5"/>
      <c r="Z271" s="3">
        <f t="shared" si="101"/>
        <v>0</v>
      </c>
      <c r="AA271" s="3">
        <f t="shared" si="102"/>
        <v>282939.56497258396</v>
      </c>
      <c r="AB271" s="26"/>
      <c r="AC271" s="3">
        <f t="shared" si="103"/>
        <v>-1.3985982996227357</v>
      </c>
      <c r="AD271" s="3">
        <f t="shared" si="104"/>
        <v>-8.1977121958126737</v>
      </c>
      <c r="AE271" s="3">
        <f t="shared" si="105"/>
        <v>-1964.0135093572262</v>
      </c>
      <c r="AF271" s="5"/>
      <c r="AG271" s="3" t="e">
        <f t="shared" si="106"/>
        <v>#NUM!</v>
      </c>
      <c r="AH271" s="3" t="e">
        <f t="shared" si="107"/>
        <v>#NUM!</v>
      </c>
      <c r="AI271" s="3" t="e">
        <f t="shared" si="108"/>
        <v>#NUM!</v>
      </c>
      <c r="AJ271" s="5"/>
      <c r="AK271" s="3">
        <v>105</v>
      </c>
      <c r="AL271" s="3" t="e">
        <f t="shared" si="109"/>
        <v>#NUM!</v>
      </c>
      <c r="AM271" s="3">
        <f t="shared" si="110"/>
        <v>12299767.438366607</v>
      </c>
      <c r="AN271" s="5"/>
      <c r="AO271" s="3">
        <f t="shared" si="111"/>
        <v>12299767.438366607</v>
      </c>
      <c r="AP271" s="3">
        <f t="shared" si="112"/>
        <v>11992273252.407442</v>
      </c>
      <c r="AQ271" s="14">
        <f t="shared" si="113"/>
        <v>8.0076610926865929E-4</v>
      </c>
      <c r="AR271" s="14"/>
      <c r="AS271" s="26"/>
      <c r="AX271" s="23">
        <v>105.01742689949</v>
      </c>
    </row>
    <row r="272" spans="1:50" s="3" customFormat="1">
      <c r="A272" s="3" t="str">
        <f>'S rescaled computation'!A272</f>
        <v>Storch et al. 2117</v>
      </c>
      <c r="B272" s="2" t="str">
        <f>'S rescaled computation'!B272</f>
        <v>Birds</v>
      </c>
      <c r="C272" s="3" t="str">
        <f>'S rescaled computation'!C272</f>
        <v>Africa</v>
      </c>
      <c r="D272" s="2">
        <f>'S rescaled computation'!D272</f>
        <v>12</v>
      </c>
      <c r="E272" s="5"/>
      <c r="F272" s="2">
        <f t="shared" si="96"/>
        <v>3120000</v>
      </c>
      <c r="G272" s="2">
        <f>'S rescaled computation'!G272</f>
        <v>3120000</v>
      </c>
      <c r="H272" s="2">
        <f>'S rescaled computation'!H272</f>
        <v>4800000</v>
      </c>
      <c r="I272" s="5"/>
      <c r="J272" s="2">
        <f>'S rescaled computation'!J272</f>
        <v>634</v>
      </c>
      <c r="K272" s="2">
        <f>'S rescaled computation'!K272</f>
        <v>975</v>
      </c>
      <c r="L272" s="11">
        <f>'S rescaled computation'!L272</f>
        <v>776</v>
      </c>
      <c r="M272" s="5"/>
      <c r="N272" s="3">
        <f t="shared" si="97"/>
        <v>1</v>
      </c>
      <c r="O272" s="5"/>
      <c r="P272" s="3">
        <f t="shared" si="98"/>
        <v>0.8170103092783505</v>
      </c>
      <c r="Q272" s="3" t="e">
        <f t="shared" si="93"/>
        <v>#DIV/0!</v>
      </c>
      <c r="R272" s="5"/>
      <c r="S272" s="22">
        <f t="shared" si="99"/>
        <v>1236.3908849478653</v>
      </c>
      <c r="T272" s="22">
        <f t="shared" si="114"/>
        <v>996.81019920966276</v>
      </c>
      <c r="U272" s="3">
        <f t="shared" si="115"/>
        <v>239.58068573820253</v>
      </c>
      <c r="V272" s="3">
        <f t="shared" si="100"/>
        <v>1993.6203984193255</v>
      </c>
      <c r="W272" s="3">
        <f t="shared" si="94"/>
        <v>412.13029498262176</v>
      </c>
      <c r="X272" s="3">
        <f t="shared" si="95"/>
        <v>996.81019920966276</v>
      </c>
      <c r="Y272" s="5"/>
      <c r="Z272" s="3">
        <f t="shared" si="101"/>
        <v>0</v>
      </c>
      <c r="AA272" s="3">
        <f t="shared" si="102"/>
        <v>282939.56497258396</v>
      </c>
      <c r="AB272" s="26"/>
      <c r="AC272" s="3">
        <f t="shared" si="103"/>
        <v>-1.3985982996227357</v>
      </c>
      <c r="AD272" s="3">
        <f t="shared" si="104"/>
        <v>-8.1977121958126737</v>
      </c>
      <c r="AE272" s="3">
        <f t="shared" si="105"/>
        <v>-1964.0135093572262</v>
      </c>
      <c r="AF272" s="5"/>
      <c r="AG272" s="3" t="e">
        <f t="shared" si="106"/>
        <v>#NUM!</v>
      </c>
      <c r="AH272" s="3" t="e">
        <f t="shared" si="107"/>
        <v>#NUM!</v>
      </c>
      <c r="AI272" s="3" t="e">
        <f t="shared" si="108"/>
        <v>#NUM!</v>
      </c>
      <c r="AJ272" s="5"/>
      <c r="AK272" s="3">
        <v>106</v>
      </c>
      <c r="AL272" s="3" t="e">
        <f t="shared" si="109"/>
        <v>#NUM!</v>
      </c>
      <c r="AM272" s="3">
        <f t="shared" si="110"/>
        <v>12299767.438366607</v>
      </c>
      <c r="AN272" s="5"/>
      <c r="AO272" s="3">
        <f t="shared" si="111"/>
        <v>12299767.438366607</v>
      </c>
      <c r="AP272" s="3">
        <f t="shared" si="112"/>
        <v>11992273252.407442</v>
      </c>
      <c r="AQ272" s="14">
        <f t="shared" si="113"/>
        <v>8.0076610926865929E-4</v>
      </c>
      <c r="AR272" s="14"/>
      <c r="AS272" s="26"/>
      <c r="AX272" s="23">
        <v>106.01742689949</v>
      </c>
    </row>
    <row r="273" spans="1:50" s="3" customFormat="1">
      <c r="A273" s="3" t="str">
        <f>'S rescaled computation'!A273</f>
        <v>Storch et al. 2118</v>
      </c>
      <c r="B273" s="2" t="str">
        <f>'S rescaled computation'!B273</f>
        <v>Birds</v>
      </c>
      <c r="C273" s="3" t="str">
        <f>'S rescaled computation'!C273</f>
        <v>Africa</v>
      </c>
      <c r="D273" s="2">
        <f>'S rescaled computation'!D273</f>
        <v>13</v>
      </c>
      <c r="E273" s="5"/>
      <c r="F273" s="2">
        <f t="shared" si="96"/>
        <v>3120000</v>
      </c>
      <c r="G273" s="2">
        <f>'S rescaled computation'!G273</f>
        <v>3120000</v>
      </c>
      <c r="H273" s="2">
        <f>'S rescaled computation'!H273</f>
        <v>4800000</v>
      </c>
      <c r="I273" s="5"/>
      <c r="J273" s="2">
        <f>'S rescaled computation'!J273</f>
        <v>680</v>
      </c>
      <c r="K273" s="2">
        <f>'S rescaled computation'!K273</f>
        <v>975</v>
      </c>
      <c r="L273" s="11">
        <f>'S rescaled computation'!L273</f>
        <v>776</v>
      </c>
      <c r="M273" s="5"/>
      <c r="N273" s="3">
        <f t="shared" si="97"/>
        <v>1</v>
      </c>
      <c r="O273" s="5"/>
      <c r="P273" s="3">
        <f t="shared" si="98"/>
        <v>0.87628865979381443</v>
      </c>
      <c r="Q273" s="3" t="e">
        <f t="shared" si="93"/>
        <v>#DIV/0!</v>
      </c>
      <c r="R273" s="5"/>
      <c r="S273" s="22">
        <f t="shared" si="99"/>
        <v>1236.3908849478653</v>
      </c>
      <c r="T273" s="22">
        <f t="shared" si="114"/>
        <v>996.81019920966276</v>
      </c>
      <c r="U273" s="3">
        <f t="shared" si="115"/>
        <v>239.58068573820253</v>
      </c>
      <c r="V273" s="3">
        <f t="shared" si="100"/>
        <v>1993.6203984193255</v>
      </c>
      <c r="W273" s="3">
        <f t="shared" si="94"/>
        <v>412.13029498262176</v>
      </c>
      <c r="X273" s="3">
        <f t="shared" si="95"/>
        <v>996.81019920966276</v>
      </c>
      <c r="Y273" s="5"/>
      <c r="Z273" s="3">
        <f t="shared" si="101"/>
        <v>0</v>
      </c>
      <c r="AA273" s="3">
        <f t="shared" si="102"/>
        <v>282939.56497258396</v>
      </c>
      <c r="AB273" s="26"/>
      <c r="AC273" s="3">
        <f t="shared" si="103"/>
        <v>-1.3985982996227357</v>
      </c>
      <c r="AD273" s="3">
        <f t="shared" si="104"/>
        <v>-8.1977121958126737</v>
      </c>
      <c r="AE273" s="3">
        <f t="shared" si="105"/>
        <v>-1964.0135093572262</v>
      </c>
      <c r="AF273" s="5"/>
      <c r="AG273" s="3" t="e">
        <f t="shared" si="106"/>
        <v>#NUM!</v>
      </c>
      <c r="AH273" s="3" t="e">
        <f t="shared" si="107"/>
        <v>#NUM!</v>
      </c>
      <c r="AI273" s="3" t="e">
        <f t="shared" si="108"/>
        <v>#NUM!</v>
      </c>
      <c r="AJ273" s="5"/>
      <c r="AK273" s="3">
        <v>107</v>
      </c>
      <c r="AL273" s="3" t="e">
        <f t="shared" si="109"/>
        <v>#NUM!</v>
      </c>
      <c r="AM273" s="3">
        <f t="shared" si="110"/>
        <v>12299767.438366607</v>
      </c>
      <c r="AN273" s="5"/>
      <c r="AO273" s="3">
        <f t="shared" si="111"/>
        <v>12299767.438366607</v>
      </c>
      <c r="AP273" s="3">
        <f t="shared" si="112"/>
        <v>11992273252.407442</v>
      </c>
      <c r="AQ273" s="14">
        <f t="shared" si="113"/>
        <v>8.0076610926865929E-4</v>
      </c>
      <c r="AR273" s="14"/>
      <c r="AS273" s="26"/>
      <c r="AX273" s="23">
        <v>107.01742689949</v>
      </c>
    </row>
    <row r="274" spans="1:50" s="3" customFormat="1">
      <c r="A274" s="3" t="str">
        <f>'S rescaled computation'!A274</f>
        <v>Storch et al. 2119</v>
      </c>
      <c r="B274" s="2" t="str">
        <f>'S rescaled computation'!B274</f>
        <v>Birds</v>
      </c>
      <c r="C274" s="3" t="str">
        <f>'S rescaled computation'!C274</f>
        <v>Africa</v>
      </c>
      <c r="D274" s="2">
        <f>'S rescaled computation'!D274</f>
        <v>14</v>
      </c>
      <c r="E274" s="5"/>
      <c r="F274" s="2">
        <f t="shared" si="96"/>
        <v>3120000</v>
      </c>
      <c r="G274" s="2">
        <f>'S rescaled computation'!G274</f>
        <v>3120000</v>
      </c>
      <c r="H274" s="2">
        <f>'S rescaled computation'!H274</f>
        <v>4800000</v>
      </c>
      <c r="I274" s="5"/>
      <c r="J274" s="2">
        <f>'S rescaled computation'!J274</f>
        <v>712</v>
      </c>
      <c r="K274" s="2">
        <f>'S rescaled computation'!K274</f>
        <v>975</v>
      </c>
      <c r="L274" s="11">
        <f>'S rescaled computation'!L274</f>
        <v>776</v>
      </c>
      <c r="M274" s="5"/>
      <c r="N274" s="3">
        <f t="shared" si="97"/>
        <v>1</v>
      </c>
      <c r="O274" s="5"/>
      <c r="P274" s="3">
        <f t="shared" si="98"/>
        <v>0.91752577319587625</v>
      </c>
      <c r="Q274" s="3" t="e">
        <f t="shared" si="93"/>
        <v>#DIV/0!</v>
      </c>
      <c r="R274" s="5"/>
      <c r="S274" s="22">
        <f t="shared" si="99"/>
        <v>1236.3908849478653</v>
      </c>
      <c r="T274" s="22">
        <f t="shared" si="114"/>
        <v>996.81019920966276</v>
      </c>
      <c r="U274" s="3">
        <f t="shared" si="115"/>
        <v>239.58068573820253</v>
      </c>
      <c r="V274" s="3">
        <f t="shared" si="100"/>
        <v>1993.6203984193255</v>
      </c>
      <c r="W274" s="3">
        <f t="shared" si="94"/>
        <v>412.13029498262176</v>
      </c>
      <c r="X274" s="3">
        <f t="shared" si="95"/>
        <v>996.81019920966276</v>
      </c>
      <c r="Y274" s="5"/>
      <c r="Z274" s="3">
        <f t="shared" si="101"/>
        <v>0</v>
      </c>
      <c r="AA274" s="3">
        <f t="shared" si="102"/>
        <v>282939.56497258396</v>
      </c>
      <c r="AB274" s="26"/>
      <c r="AC274" s="3">
        <f t="shared" si="103"/>
        <v>-1.3985982996227357</v>
      </c>
      <c r="AD274" s="3">
        <f t="shared" si="104"/>
        <v>-8.1977121958126737</v>
      </c>
      <c r="AE274" s="3">
        <f t="shared" si="105"/>
        <v>-1964.0135093572262</v>
      </c>
      <c r="AF274" s="5"/>
      <c r="AG274" s="3" t="e">
        <f t="shared" si="106"/>
        <v>#NUM!</v>
      </c>
      <c r="AH274" s="3" t="e">
        <f t="shared" si="107"/>
        <v>#NUM!</v>
      </c>
      <c r="AI274" s="3" t="e">
        <f t="shared" si="108"/>
        <v>#NUM!</v>
      </c>
      <c r="AJ274" s="5"/>
      <c r="AK274" s="3">
        <v>108</v>
      </c>
      <c r="AL274" s="3" t="e">
        <f t="shared" si="109"/>
        <v>#NUM!</v>
      </c>
      <c r="AM274" s="3">
        <f t="shared" si="110"/>
        <v>12299767.438366607</v>
      </c>
      <c r="AN274" s="5"/>
      <c r="AO274" s="3">
        <f t="shared" si="111"/>
        <v>12299767.438366607</v>
      </c>
      <c r="AP274" s="3">
        <f t="shared" si="112"/>
        <v>11992273252.407442</v>
      </c>
      <c r="AQ274" s="14">
        <f t="shared" si="113"/>
        <v>8.0076610926865929E-4</v>
      </c>
      <c r="AR274" s="14"/>
      <c r="AS274" s="26"/>
      <c r="AX274" s="23">
        <v>108.01742689949</v>
      </c>
    </row>
    <row r="275" spans="1:50" s="3" customFormat="1">
      <c r="A275" s="3" t="str">
        <f>'S rescaled computation'!A275</f>
        <v>Storch et al. 2120</v>
      </c>
      <c r="B275" s="2" t="str">
        <f>'S rescaled computation'!B275</f>
        <v>Birds</v>
      </c>
      <c r="C275" s="3" t="str">
        <f>'S rescaled computation'!C275</f>
        <v>Africa</v>
      </c>
      <c r="D275" s="2">
        <f>'S rescaled computation'!D275</f>
        <v>15</v>
      </c>
      <c r="E275" s="5"/>
      <c r="F275" s="2">
        <f t="shared" si="96"/>
        <v>3120000</v>
      </c>
      <c r="G275" s="2">
        <f>'S rescaled computation'!G275</f>
        <v>3120000</v>
      </c>
      <c r="H275" s="2">
        <f>'S rescaled computation'!H275</f>
        <v>4800000</v>
      </c>
      <c r="I275" s="5"/>
      <c r="J275" s="2">
        <f>'S rescaled computation'!J275</f>
        <v>764</v>
      </c>
      <c r="K275" s="2">
        <f>'S rescaled computation'!K275</f>
        <v>975</v>
      </c>
      <c r="L275" s="11">
        <f>'S rescaled computation'!L275</f>
        <v>776</v>
      </c>
      <c r="M275" s="5"/>
      <c r="N275" s="3">
        <f t="shared" si="97"/>
        <v>1</v>
      </c>
      <c r="O275" s="5"/>
      <c r="P275" s="3">
        <f t="shared" si="98"/>
        <v>0.98453608247422686</v>
      </c>
      <c r="Q275" s="3" t="e">
        <f t="shared" si="93"/>
        <v>#DIV/0!</v>
      </c>
      <c r="R275" s="5"/>
      <c r="S275" s="22">
        <f t="shared" si="99"/>
        <v>1236.3908849478653</v>
      </c>
      <c r="T275" s="22">
        <f t="shared" si="114"/>
        <v>996.81019920966276</v>
      </c>
      <c r="U275" s="3">
        <f t="shared" si="115"/>
        <v>239.58068573820253</v>
      </c>
      <c r="V275" s="3">
        <f t="shared" si="100"/>
        <v>1993.6203984193255</v>
      </c>
      <c r="W275" s="3">
        <f t="shared" si="94"/>
        <v>412.13029498262176</v>
      </c>
      <c r="X275" s="3">
        <f t="shared" si="95"/>
        <v>996.81019920966276</v>
      </c>
      <c r="Y275" s="5"/>
      <c r="Z275" s="3">
        <f t="shared" si="101"/>
        <v>0</v>
      </c>
      <c r="AA275" s="3">
        <f t="shared" si="102"/>
        <v>282939.56497258396</v>
      </c>
      <c r="AB275" s="26"/>
      <c r="AC275" s="3">
        <f t="shared" si="103"/>
        <v>-1.3985982996227357</v>
      </c>
      <c r="AD275" s="3">
        <f t="shared" si="104"/>
        <v>-8.1977121958126737</v>
      </c>
      <c r="AE275" s="3">
        <f t="shared" si="105"/>
        <v>-1964.0135093572262</v>
      </c>
      <c r="AF275" s="5"/>
      <c r="AG275" s="3" t="e">
        <f t="shared" si="106"/>
        <v>#NUM!</v>
      </c>
      <c r="AH275" s="3" t="e">
        <f t="shared" si="107"/>
        <v>#NUM!</v>
      </c>
      <c r="AI275" s="3" t="e">
        <f t="shared" si="108"/>
        <v>#NUM!</v>
      </c>
      <c r="AJ275" s="5"/>
      <c r="AK275" s="3">
        <v>109</v>
      </c>
      <c r="AL275" s="3" t="e">
        <f t="shared" si="109"/>
        <v>#NUM!</v>
      </c>
      <c r="AM275" s="3">
        <f t="shared" si="110"/>
        <v>12299767.438366607</v>
      </c>
      <c r="AN275" s="5"/>
      <c r="AO275" s="3">
        <f t="shared" si="111"/>
        <v>12299767.438366607</v>
      </c>
      <c r="AP275" s="3">
        <f t="shared" si="112"/>
        <v>11992273252.407442</v>
      </c>
      <c r="AQ275" s="14">
        <f t="shared" si="113"/>
        <v>8.0076610926865929E-4</v>
      </c>
      <c r="AR275" s="14"/>
      <c r="AS275" s="26"/>
      <c r="AX275" s="23">
        <v>109.01742689949</v>
      </c>
    </row>
    <row r="276" spans="1:50" s="3" customFormat="1">
      <c r="A276" s="3" t="str">
        <f>'S rescaled computation'!A276</f>
        <v>Storch et al. 2121</v>
      </c>
      <c r="B276" s="2" t="str">
        <f>'S rescaled computation'!B276</f>
        <v>Birds</v>
      </c>
      <c r="C276" s="3" t="str">
        <f>'S rescaled computation'!C276</f>
        <v>Africa</v>
      </c>
      <c r="D276" s="2">
        <f>'S rescaled computation'!D276</f>
        <v>16</v>
      </c>
      <c r="E276" s="5"/>
      <c r="F276" s="2">
        <f t="shared" si="96"/>
        <v>3120000</v>
      </c>
      <c r="G276" s="2">
        <f>'S rescaled computation'!G276</f>
        <v>3120000</v>
      </c>
      <c r="H276" s="2">
        <f>'S rescaled computation'!H276</f>
        <v>4800000</v>
      </c>
      <c r="I276" s="5"/>
      <c r="J276" s="2">
        <f>'S rescaled computation'!J276</f>
        <v>800</v>
      </c>
      <c r="K276" s="2">
        <f>'S rescaled computation'!K276</f>
        <v>975</v>
      </c>
      <c r="L276" s="11">
        <f>'S rescaled computation'!L276</f>
        <v>776</v>
      </c>
      <c r="M276" s="5"/>
      <c r="N276" s="3">
        <f t="shared" si="97"/>
        <v>1</v>
      </c>
      <c r="O276" s="5"/>
      <c r="P276" s="3">
        <f t="shared" si="98"/>
        <v>1.0309278350515463</v>
      </c>
      <c r="Q276" s="3" t="e">
        <f t="shared" si="93"/>
        <v>#DIV/0!</v>
      </c>
      <c r="R276" s="5"/>
      <c r="S276" s="22">
        <f t="shared" si="99"/>
        <v>1236.3908849478653</v>
      </c>
      <c r="T276" s="22">
        <f t="shared" si="114"/>
        <v>996.81019920966276</v>
      </c>
      <c r="U276" s="3">
        <f t="shared" si="115"/>
        <v>239.58068573820253</v>
      </c>
      <c r="V276" s="3">
        <f t="shared" si="100"/>
        <v>1993.6203984193255</v>
      </c>
      <c r="W276" s="3">
        <f t="shared" si="94"/>
        <v>412.13029498262176</v>
      </c>
      <c r="X276" s="3">
        <f t="shared" si="95"/>
        <v>996.81019920966276</v>
      </c>
      <c r="Y276" s="5"/>
      <c r="Z276" s="3">
        <f t="shared" si="101"/>
        <v>0</v>
      </c>
      <c r="AA276" s="3">
        <f t="shared" si="102"/>
        <v>282939.56497258396</v>
      </c>
      <c r="AB276" s="26"/>
      <c r="AC276" s="3">
        <f t="shared" si="103"/>
        <v>-1.3985982996227357</v>
      </c>
      <c r="AD276" s="3">
        <f t="shared" si="104"/>
        <v>-8.1977121958126737</v>
      </c>
      <c r="AE276" s="3">
        <f t="shared" si="105"/>
        <v>-1964.0135093572262</v>
      </c>
      <c r="AF276" s="5"/>
      <c r="AG276" s="3" t="e">
        <f t="shared" si="106"/>
        <v>#NUM!</v>
      </c>
      <c r="AH276" s="3" t="e">
        <f t="shared" si="107"/>
        <v>#NUM!</v>
      </c>
      <c r="AI276" s="3" t="e">
        <f t="shared" si="108"/>
        <v>#NUM!</v>
      </c>
      <c r="AJ276" s="5"/>
      <c r="AK276" s="3">
        <v>110</v>
      </c>
      <c r="AL276" s="3" t="e">
        <f t="shared" si="109"/>
        <v>#NUM!</v>
      </c>
      <c r="AM276" s="3">
        <f t="shared" si="110"/>
        <v>12299767.438366607</v>
      </c>
      <c r="AN276" s="5"/>
      <c r="AO276" s="3">
        <f t="shared" si="111"/>
        <v>12299767.438366607</v>
      </c>
      <c r="AP276" s="3">
        <f t="shared" si="112"/>
        <v>11992273252.407442</v>
      </c>
      <c r="AQ276" s="14">
        <f t="shared" si="113"/>
        <v>8.0076610926865929E-4</v>
      </c>
      <c r="AR276" s="14"/>
      <c r="AS276" s="26"/>
      <c r="AX276" s="23">
        <v>110.01742689949</v>
      </c>
    </row>
    <row r="277" spans="1:50" s="3" customFormat="1">
      <c r="A277" s="3" t="str">
        <f>'S rescaled computation'!A277</f>
        <v>Storch et al. 2122</v>
      </c>
      <c r="B277" s="2" t="str">
        <f>'S rescaled computation'!B277</f>
        <v>Birds</v>
      </c>
      <c r="C277" s="3" t="str">
        <f>'S rescaled computation'!C277</f>
        <v>Africa</v>
      </c>
      <c r="D277" s="2">
        <f>'S rescaled computation'!D277</f>
        <v>17</v>
      </c>
      <c r="E277" s="5"/>
      <c r="F277" s="2">
        <f t="shared" si="96"/>
        <v>3120000</v>
      </c>
      <c r="G277" s="2">
        <f>'S rescaled computation'!G277</f>
        <v>3120000</v>
      </c>
      <c r="H277" s="2">
        <f>'S rescaled computation'!H277</f>
        <v>4800000</v>
      </c>
      <c r="I277" s="5"/>
      <c r="J277" s="2">
        <f>'S rescaled computation'!J277</f>
        <v>848</v>
      </c>
      <c r="K277" s="2">
        <f>'S rescaled computation'!K277</f>
        <v>975</v>
      </c>
      <c r="L277" s="11">
        <f>'S rescaled computation'!L277</f>
        <v>776</v>
      </c>
      <c r="M277" s="5"/>
      <c r="N277" s="3">
        <f t="shared" si="97"/>
        <v>1</v>
      </c>
      <c r="O277" s="5"/>
      <c r="P277" s="3">
        <f t="shared" si="98"/>
        <v>1.0927835051546391</v>
      </c>
      <c r="Q277" s="3" t="e">
        <f t="shared" si="93"/>
        <v>#DIV/0!</v>
      </c>
      <c r="R277" s="5"/>
      <c r="S277" s="22">
        <f t="shared" si="99"/>
        <v>1236.3908849478653</v>
      </c>
      <c r="T277" s="22">
        <f t="shared" si="114"/>
        <v>996.81019920966276</v>
      </c>
      <c r="U277" s="3">
        <f t="shared" si="115"/>
        <v>239.58068573820253</v>
      </c>
      <c r="V277" s="3">
        <f t="shared" si="100"/>
        <v>1993.6203984193255</v>
      </c>
      <c r="W277" s="3">
        <f t="shared" si="94"/>
        <v>412.13029498262176</v>
      </c>
      <c r="X277" s="3">
        <f t="shared" si="95"/>
        <v>996.81019920966276</v>
      </c>
      <c r="Y277" s="5"/>
      <c r="Z277" s="3">
        <f t="shared" si="101"/>
        <v>0</v>
      </c>
      <c r="AA277" s="3">
        <f t="shared" si="102"/>
        <v>282939.56497258396</v>
      </c>
      <c r="AB277" s="26"/>
      <c r="AC277" s="3">
        <f t="shared" si="103"/>
        <v>-1.3985982996227357</v>
      </c>
      <c r="AD277" s="3">
        <f t="shared" si="104"/>
        <v>-8.1977121958126737</v>
      </c>
      <c r="AE277" s="3">
        <f t="shared" si="105"/>
        <v>-1964.0135093572262</v>
      </c>
      <c r="AF277" s="5"/>
      <c r="AG277" s="3" t="e">
        <f t="shared" si="106"/>
        <v>#NUM!</v>
      </c>
      <c r="AH277" s="3" t="e">
        <f t="shared" si="107"/>
        <v>#NUM!</v>
      </c>
      <c r="AI277" s="3" t="e">
        <f t="shared" si="108"/>
        <v>#NUM!</v>
      </c>
      <c r="AJ277" s="5"/>
      <c r="AK277" s="3">
        <v>111</v>
      </c>
      <c r="AL277" s="3" t="e">
        <f t="shared" si="109"/>
        <v>#NUM!</v>
      </c>
      <c r="AM277" s="3">
        <f t="shared" si="110"/>
        <v>12299767.438366607</v>
      </c>
      <c r="AN277" s="5"/>
      <c r="AO277" s="3">
        <f t="shared" si="111"/>
        <v>12299767.438366607</v>
      </c>
      <c r="AP277" s="3">
        <f t="shared" si="112"/>
        <v>11992273252.407442</v>
      </c>
      <c r="AQ277" s="14">
        <f t="shared" si="113"/>
        <v>8.0076610926865929E-4</v>
      </c>
      <c r="AR277" s="14"/>
      <c r="AS277" s="26"/>
      <c r="AX277" s="23">
        <v>111.01742689949</v>
      </c>
    </row>
    <row r="278" spans="1:50" s="3" customFormat="1">
      <c r="A278" s="3" t="str">
        <f>'S rescaled computation'!A278</f>
        <v>Storch et al. 2123</v>
      </c>
      <c r="B278" s="2" t="str">
        <f>'S rescaled computation'!B278</f>
        <v>Birds</v>
      </c>
      <c r="C278" s="3" t="str">
        <f>'S rescaled computation'!C278</f>
        <v>Africa</v>
      </c>
      <c r="D278" s="2">
        <f>'S rescaled computation'!D278</f>
        <v>18</v>
      </c>
      <c r="E278" s="5"/>
      <c r="F278" s="2">
        <f t="shared" si="96"/>
        <v>3120000</v>
      </c>
      <c r="G278" s="2">
        <f>'S rescaled computation'!G278</f>
        <v>3120000</v>
      </c>
      <c r="H278" s="2">
        <f>'S rescaled computation'!H278</f>
        <v>4800000</v>
      </c>
      <c r="I278" s="5"/>
      <c r="J278" s="2">
        <f>'S rescaled computation'!J278</f>
        <v>868</v>
      </c>
      <c r="K278" s="2">
        <f>'S rescaled computation'!K278</f>
        <v>975</v>
      </c>
      <c r="L278" s="11">
        <f>'S rescaled computation'!L278</f>
        <v>776</v>
      </c>
      <c r="M278" s="5"/>
      <c r="N278" s="3">
        <f t="shared" si="97"/>
        <v>1</v>
      </c>
      <c r="O278" s="5"/>
      <c r="P278" s="3">
        <f t="shared" si="98"/>
        <v>1.1185567010309279</v>
      </c>
      <c r="Q278" s="3" t="e">
        <f t="shared" si="93"/>
        <v>#DIV/0!</v>
      </c>
      <c r="R278" s="5"/>
      <c r="S278" s="22">
        <f t="shared" si="99"/>
        <v>1236.3908849478653</v>
      </c>
      <c r="T278" s="22">
        <f t="shared" si="114"/>
        <v>996.81019920966276</v>
      </c>
      <c r="U278" s="3">
        <f t="shared" si="115"/>
        <v>239.58068573820253</v>
      </c>
      <c r="V278" s="3">
        <f t="shared" si="100"/>
        <v>1993.6203984193255</v>
      </c>
      <c r="W278" s="3">
        <f t="shared" si="94"/>
        <v>412.13029498262176</v>
      </c>
      <c r="X278" s="3">
        <f t="shared" si="95"/>
        <v>996.81019920966276</v>
      </c>
      <c r="Y278" s="5"/>
      <c r="Z278" s="3">
        <f t="shared" si="101"/>
        <v>0</v>
      </c>
      <c r="AA278" s="3">
        <f t="shared" si="102"/>
        <v>282939.56497258396</v>
      </c>
      <c r="AB278" s="26"/>
      <c r="AC278" s="3">
        <f t="shared" si="103"/>
        <v>-1.3985982996227357</v>
      </c>
      <c r="AD278" s="3">
        <f t="shared" si="104"/>
        <v>-8.1977121958126737</v>
      </c>
      <c r="AE278" s="3">
        <f t="shared" si="105"/>
        <v>-1964.0135093572262</v>
      </c>
      <c r="AF278" s="5"/>
      <c r="AG278" s="3" t="e">
        <f t="shared" si="106"/>
        <v>#NUM!</v>
      </c>
      <c r="AH278" s="3" t="e">
        <f t="shared" si="107"/>
        <v>#NUM!</v>
      </c>
      <c r="AI278" s="3" t="e">
        <f t="shared" si="108"/>
        <v>#NUM!</v>
      </c>
      <c r="AJ278" s="5"/>
      <c r="AK278" s="3">
        <v>112</v>
      </c>
      <c r="AL278" s="3" t="e">
        <f t="shared" si="109"/>
        <v>#NUM!</v>
      </c>
      <c r="AM278" s="3">
        <f t="shared" si="110"/>
        <v>12299767.438366607</v>
      </c>
      <c r="AN278" s="5"/>
      <c r="AO278" s="3">
        <f t="shared" si="111"/>
        <v>12299767.438366607</v>
      </c>
      <c r="AP278" s="3">
        <f t="shared" si="112"/>
        <v>11992273252.407442</v>
      </c>
      <c r="AQ278" s="14">
        <f t="shared" si="113"/>
        <v>8.0076610926865929E-4</v>
      </c>
      <c r="AR278" s="14"/>
      <c r="AS278" s="26"/>
      <c r="AX278" s="23">
        <v>112.01742689949</v>
      </c>
    </row>
    <row r="279" spans="1:50" s="3" customFormat="1">
      <c r="A279" s="3" t="str">
        <f>'S rescaled computation'!A279</f>
        <v>Storch et al. 2124</v>
      </c>
      <c r="B279" s="2" t="str">
        <f>'S rescaled computation'!B279</f>
        <v>Birds</v>
      </c>
      <c r="C279" s="3" t="str">
        <f>'S rescaled computation'!C279</f>
        <v>Africa</v>
      </c>
      <c r="D279" s="2">
        <f>'S rescaled computation'!D279</f>
        <v>19</v>
      </c>
      <c r="E279" s="5"/>
      <c r="F279" s="2">
        <f t="shared" si="96"/>
        <v>3120000</v>
      </c>
      <c r="G279" s="2">
        <f>'S rescaled computation'!G279</f>
        <v>3120000</v>
      </c>
      <c r="H279" s="2">
        <f>'S rescaled computation'!H279</f>
        <v>4800000</v>
      </c>
      <c r="I279" s="5"/>
      <c r="J279" s="2">
        <f>'S rescaled computation'!J279</f>
        <v>931</v>
      </c>
      <c r="K279" s="2">
        <f>'S rescaled computation'!K279</f>
        <v>975</v>
      </c>
      <c r="L279" s="11">
        <f>'S rescaled computation'!L279</f>
        <v>776</v>
      </c>
      <c r="M279" s="5"/>
      <c r="N279" s="3">
        <f t="shared" si="97"/>
        <v>1</v>
      </c>
      <c r="O279" s="5"/>
      <c r="P279" s="3">
        <f t="shared" si="98"/>
        <v>1.1997422680412371</v>
      </c>
      <c r="Q279" s="3" t="e">
        <f t="shared" si="93"/>
        <v>#DIV/0!</v>
      </c>
      <c r="R279" s="5"/>
      <c r="S279" s="22">
        <f t="shared" si="99"/>
        <v>1236.3908849478653</v>
      </c>
      <c r="T279" s="22">
        <f t="shared" si="114"/>
        <v>996.81019920966276</v>
      </c>
      <c r="U279" s="3">
        <f t="shared" si="115"/>
        <v>239.58068573820253</v>
      </c>
      <c r="V279" s="3">
        <f t="shared" si="100"/>
        <v>1993.6203984193255</v>
      </c>
      <c r="W279" s="3">
        <f t="shared" si="94"/>
        <v>412.13029498262176</v>
      </c>
      <c r="X279" s="3">
        <f t="shared" si="95"/>
        <v>996.81019920966276</v>
      </c>
      <c r="Y279" s="5"/>
      <c r="Z279" s="3">
        <f t="shared" si="101"/>
        <v>0</v>
      </c>
      <c r="AA279" s="3">
        <f t="shared" si="102"/>
        <v>282939.56497258396</v>
      </c>
      <c r="AB279" s="26"/>
      <c r="AC279" s="3">
        <f t="shared" si="103"/>
        <v>-1.3985982996227357</v>
      </c>
      <c r="AD279" s="3">
        <f t="shared" si="104"/>
        <v>-8.1977121958126737</v>
      </c>
      <c r="AE279" s="3">
        <f t="shared" si="105"/>
        <v>-1964.0135093572262</v>
      </c>
      <c r="AF279" s="5"/>
      <c r="AG279" s="3" t="e">
        <f t="shared" si="106"/>
        <v>#NUM!</v>
      </c>
      <c r="AH279" s="3" t="e">
        <f t="shared" si="107"/>
        <v>#NUM!</v>
      </c>
      <c r="AI279" s="3" t="e">
        <f t="shared" si="108"/>
        <v>#NUM!</v>
      </c>
      <c r="AJ279" s="5"/>
      <c r="AK279" s="3">
        <v>113</v>
      </c>
      <c r="AL279" s="3" t="e">
        <f t="shared" si="109"/>
        <v>#NUM!</v>
      </c>
      <c r="AM279" s="3">
        <f t="shared" si="110"/>
        <v>12299767.438366607</v>
      </c>
      <c r="AN279" s="5"/>
      <c r="AO279" s="3">
        <f t="shared" si="111"/>
        <v>12299767.438366607</v>
      </c>
      <c r="AP279" s="3">
        <f t="shared" si="112"/>
        <v>11992273252.407442</v>
      </c>
      <c r="AQ279" s="14">
        <f t="shared" si="113"/>
        <v>8.0076610926865929E-4</v>
      </c>
      <c r="AR279" s="14"/>
      <c r="AS279" s="26"/>
      <c r="AX279" s="23">
        <v>113.01742689949</v>
      </c>
    </row>
    <row r="280" spans="1:50" s="3" customFormat="1">
      <c r="A280" s="3" t="str">
        <f>'S rescaled computation'!A280</f>
        <v>Storch et al. 2125</v>
      </c>
      <c r="B280" s="2" t="str">
        <f>'S rescaled computation'!B280</f>
        <v>Birds</v>
      </c>
      <c r="C280" s="3" t="str">
        <f>'S rescaled computation'!C280</f>
        <v>Africa</v>
      </c>
      <c r="D280" s="2">
        <f>'S rescaled computation'!D280</f>
        <v>20</v>
      </c>
      <c r="E280" s="5"/>
      <c r="F280" s="2">
        <f t="shared" si="96"/>
        <v>3120000</v>
      </c>
      <c r="G280" s="2">
        <f>'S rescaled computation'!G280</f>
        <v>3120000</v>
      </c>
      <c r="H280" s="2">
        <f>'S rescaled computation'!H280</f>
        <v>4800000</v>
      </c>
      <c r="I280" s="5"/>
      <c r="J280" s="2">
        <f>'S rescaled computation'!J280</f>
        <v>975</v>
      </c>
      <c r="K280" s="2">
        <f>'S rescaled computation'!K280</f>
        <v>975</v>
      </c>
      <c r="L280" s="11">
        <f>'S rescaled computation'!L280</f>
        <v>776</v>
      </c>
      <c r="M280" s="5"/>
      <c r="N280" s="3">
        <f t="shared" si="97"/>
        <v>1</v>
      </c>
      <c r="O280" s="5"/>
      <c r="P280" s="3">
        <f t="shared" si="98"/>
        <v>1.2564432989690721</v>
      </c>
      <c r="Q280" s="3" t="e">
        <f t="shared" si="93"/>
        <v>#DIV/0!</v>
      </c>
      <c r="R280" s="5"/>
      <c r="S280" s="22">
        <f t="shared" si="99"/>
        <v>1236.3908849478653</v>
      </c>
      <c r="T280" s="22">
        <f t="shared" si="114"/>
        <v>996.81019920966276</v>
      </c>
      <c r="U280" s="3">
        <f t="shared" si="115"/>
        <v>239.58068573820253</v>
      </c>
      <c r="V280" s="3">
        <f t="shared" si="100"/>
        <v>1993.6203984193255</v>
      </c>
      <c r="W280" s="3">
        <f t="shared" si="94"/>
        <v>412.13029498262176</v>
      </c>
      <c r="X280" s="3">
        <f t="shared" si="95"/>
        <v>996.81019920966276</v>
      </c>
      <c r="Y280" s="5"/>
      <c r="Z280" s="3">
        <f t="shared" si="101"/>
        <v>0</v>
      </c>
      <c r="AA280" s="3">
        <f t="shared" si="102"/>
        <v>282939.56497258396</v>
      </c>
      <c r="AB280" s="26"/>
      <c r="AC280" s="3">
        <f t="shared" si="103"/>
        <v>-1.3985982996227357</v>
      </c>
      <c r="AD280" s="3">
        <f t="shared" si="104"/>
        <v>-8.1977121958126737</v>
      </c>
      <c r="AE280" s="3">
        <f t="shared" si="105"/>
        <v>-1964.0135093572262</v>
      </c>
      <c r="AF280" s="5"/>
      <c r="AG280" s="3" t="e">
        <f t="shared" si="106"/>
        <v>#NUM!</v>
      </c>
      <c r="AH280" s="3" t="e">
        <f t="shared" si="107"/>
        <v>#NUM!</v>
      </c>
      <c r="AI280" s="3" t="e">
        <f t="shared" si="108"/>
        <v>#NUM!</v>
      </c>
      <c r="AJ280" s="5"/>
      <c r="AK280" s="3">
        <v>114</v>
      </c>
      <c r="AL280" s="3" t="e">
        <f t="shared" si="109"/>
        <v>#NUM!</v>
      </c>
      <c r="AM280" s="3">
        <f t="shared" si="110"/>
        <v>12299767.438366607</v>
      </c>
      <c r="AN280" s="5"/>
      <c r="AO280" s="3">
        <f t="shared" si="111"/>
        <v>12299767.438366607</v>
      </c>
      <c r="AP280" s="3">
        <f t="shared" si="112"/>
        <v>11992273252.407442</v>
      </c>
      <c r="AQ280" s="14">
        <f t="shared" si="113"/>
        <v>8.0076610926865929E-4</v>
      </c>
      <c r="AR280" s="14"/>
      <c r="AS280" s="26"/>
      <c r="AX280" s="23">
        <v>114.01742689949</v>
      </c>
    </row>
    <row r="281" spans="1:50">
      <c r="A281" s="7" t="str">
        <f>'S rescaled computation'!A281</f>
        <v>Storch et al. 2126</v>
      </c>
      <c r="B281" s="8" t="str">
        <f>'S rescaled computation'!B281</f>
        <v>Birds</v>
      </c>
      <c r="C281" s="7" t="str">
        <f>'S rescaled computation'!C281</f>
        <v>Eurasia</v>
      </c>
      <c r="D281" s="8">
        <f>'S rescaled computation'!D281</f>
        <v>1</v>
      </c>
      <c r="F281" s="8">
        <f t="shared" si="96"/>
        <v>3440000</v>
      </c>
      <c r="G281" s="8">
        <f>'S rescaled computation'!G281</f>
        <v>3440000</v>
      </c>
      <c r="H281" s="8">
        <f>'S rescaled computation'!H281</f>
        <v>4840000</v>
      </c>
      <c r="J281" s="8">
        <f>'S rescaled computation'!J281</f>
        <v>162</v>
      </c>
      <c r="K281" s="8">
        <f>'S rescaled computation'!K281</f>
        <v>747</v>
      </c>
      <c r="L281" s="10">
        <f>'S rescaled computation'!L281</f>
        <v>595</v>
      </c>
      <c r="N281" s="7">
        <f t="shared" si="97"/>
        <v>1</v>
      </c>
      <c r="P281" s="7">
        <f t="shared" si="98"/>
        <v>0.27226890756302519</v>
      </c>
      <c r="Q281" s="7" t="e">
        <f t="shared" si="93"/>
        <v>#DIV/0!</v>
      </c>
      <c r="S281" s="12">
        <f t="shared" si="99"/>
        <v>1241.5318255628206</v>
      </c>
      <c r="T281" s="12">
        <f t="shared" si="114"/>
        <v>1046.681136389629</v>
      </c>
      <c r="U281" s="7">
        <f t="shared" si="115"/>
        <v>194.85068917319154</v>
      </c>
      <c r="V281" s="7">
        <f t="shared" si="100"/>
        <v>2093.3622727792581</v>
      </c>
      <c r="W281" s="7">
        <f t="shared" si="94"/>
        <v>413.84394185427351</v>
      </c>
      <c r="X281" s="7">
        <f t="shared" si="95"/>
        <v>1046.681136389629</v>
      </c>
      <c r="Z281" s="7">
        <f t="shared" si="101"/>
        <v>0</v>
      </c>
      <c r="AA281" s="7">
        <f t="shared" si="102"/>
        <v>261396.28325775568</v>
      </c>
      <c r="AB281" s="6"/>
      <c r="AC281" s="7">
        <f t="shared" si="103"/>
        <v>-1.451321483296605</v>
      </c>
      <c r="AD281" s="7">
        <f t="shared" si="104"/>
        <v>-11.344346609592195</v>
      </c>
      <c r="AE281" s="7">
        <f t="shared" si="105"/>
        <v>-2210.4537550985983</v>
      </c>
      <c r="AG281" s="7" t="e">
        <f t="shared" si="106"/>
        <v>#NUM!</v>
      </c>
      <c r="AH281" s="7" t="e">
        <f t="shared" si="107"/>
        <v>#NUM!</v>
      </c>
      <c r="AI281" s="7" t="e">
        <f t="shared" si="108"/>
        <v>#NUM!</v>
      </c>
      <c r="AK281" s="7">
        <v>115</v>
      </c>
      <c r="AL281" s="7" t="e">
        <f t="shared" si="109"/>
        <v>#NUM!</v>
      </c>
      <c r="AM281" s="7">
        <f t="shared" si="110"/>
        <v>13640784.276036218</v>
      </c>
      <c r="AO281" s="7">
        <f t="shared" si="111"/>
        <v>13640784.276036218</v>
      </c>
      <c r="AP281" s="7">
        <f t="shared" si="112"/>
        <v>10189665854.199055</v>
      </c>
      <c r="AQ281" s="15">
        <f t="shared" si="113"/>
        <v>6.1200664605750622E-4</v>
      </c>
      <c r="AR281" s="15"/>
      <c r="AS281" s="6"/>
      <c r="AX281" s="21">
        <v>115.01742689949</v>
      </c>
    </row>
    <row r="282" spans="1:50">
      <c r="A282" s="7" t="str">
        <f>'S rescaled computation'!A282</f>
        <v>Storch et al. 2127</v>
      </c>
      <c r="B282" s="8" t="str">
        <f>'S rescaled computation'!B282</f>
        <v>Birds</v>
      </c>
      <c r="C282" s="7" t="str">
        <f>'S rescaled computation'!C282</f>
        <v>Eurasia</v>
      </c>
      <c r="D282" s="8">
        <f>'S rescaled computation'!D282</f>
        <v>2</v>
      </c>
      <c r="F282" s="8">
        <f t="shared" si="96"/>
        <v>3440000</v>
      </c>
      <c r="G282" s="8">
        <f>'S rescaled computation'!G282</f>
        <v>3440000</v>
      </c>
      <c r="H282" s="8">
        <f>'S rescaled computation'!H282</f>
        <v>4840000</v>
      </c>
      <c r="J282" s="8">
        <f>'S rescaled computation'!J282</f>
        <v>193.00000000000003</v>
      </c>
      <c r="K282" s="8">
        <f>'S rescaled computation'!K282</f>
        <v>747</v>
      </c>
      <c r="L282" s="10">
        <f>'S rescaled computation'!L282</f>
        <v>595</v>
      </c>
      <c r="N282" s="7">
        <f t="shared" si="97"/>
        <v>1</v>
      </c>
      <c r="P282" s="7">
        <f t="shared" si="98"/>
        <v>0.32436974789915973</v>
      </c>
      <c r="Q282" s="7" t="e">
        <f t="shared" si="93"/>
        <v>#DIV/0!</v>
      </c>
      <c r="S282" s="12">
        <f t="shared" si="99"/>
        <v>1241.5318255628206</v>
      </c>
      <c r="T282" s="12">
        <f t="shared" si="114"/>
        <v>1046.681136389629</v>
      </c>
      <c r="U282" s="7">
        <f t="shared" si="115"/>
        <v>194.85068917319154</v>
      </c>
      <c r="V282" s="7">
        <f t="shared" si="100"/>
        <v>2093.3622727792581</v>
      </c>
      <c r="W282" s="7">
        <f t="shared" si="94"/>
        <v>413.84394185427351</v>
      </c>
      <c r="X282" s="7">
        <f t="shared" si="95"/>
        <v>1046.681136389629</v>
      </c>
      <c r="Z282" s="7">
        <f t="shared" si="101"/>
        <v>0</v>
      </c>
      <c r="AA282" s="7">
        <f t="shared" si="102"/>
        <v>261396.28325775568</v>
      </c>
      <c r="AB282" s="6"/>
      <c r="AC282" s="7">
        <f t="shared" si="103"/>
        <v>-1.451321483296605</v>
      </c>
      <c r="AD282" s="7">
        <f t="shared" si="104"/>
        <v>-11.344346609592195</v>
      </c>
      <c r="AE282" s="7">
        <f t="shared" si="105"/>
        <v>-2210.4537550985983</v>
      </c>
      <c r="AG282" s="7" t="e">
        <f t="shared" si="106"/>
        <v>#NUM!</v>
      </c>
      <c r="AH282" s="7" t="e">
        <f t="shared" si="107"/>
        <v>#NUM!</v>
      </c>
      <c r="AI282" s="7" t="e">
        <f t="shared" si="108"/>
        <v>#NUM!</v>
      </c>
      <c r="AK282" s="7">
        <v>116</v>
      </c>
      <c r="AL282" s="7" t="e">
        <f t="shared" si="109"/>
        <v>#NUM!</v>
      </c>
      <c r="AM282" s="7">
        <f t="shared" si="110"/>
        <v>13640784.276036218</v>
      </c>
      <c r="AO282" s="7">
        <f t="shared" si="111"/>
        <v>13640784.276036218</v>
      </c>
      <c r="AP282" s="7">
        <f t="shared" si="112"/>
        <v>10189665854.199055</v>
      </c>
      <c r="AQ282" s="15">
        <f t="shared" si="113"/>
        <v>6.1200664605750622E-4</v>
      </c>
      <c r="AR282" s="15"/>
      <c r="AS282" s="6"/>
      <c r="AX282" s="21">
        <v>116.01742689949</v>
      </c>
    </row>
    <row r="283" spans="1:50">
      <c r="A283" s="7" t="str">
        <f>'S rescaled computation'!A283</f>
        <v>Storch et al. 2128</v>
      </c>
      <c r="B283" s="8" t="str">
        <f>'S rescaled computation'!B283</f>
        <v>Birds</v>
      </c>
      <c r="C283" s="7" t="str">
        <f>'S rescaled computation'!C283</f>
        <v>Eurasia</v>
      </c>
      <c r="D283" s="8">
        <f>'S rescaled computation'!D283</f>
        <v>3</v>
      </c>
      <c r="F283" s="8">
        <f t="shared" si="96"/>
        <v>3440000</v>
      </c>
      <c r="G283" s="8">
        <f>'S rescaled computation'!G283</f>
        <v>3440000</v>
      </c>
      <c r="H283" s="8">
        <f>'S rescaled computation'!H283</f>
        <v>4840000</v>
      </c>
      <c r="J283" s="8">
        <f>'S rescaled computation'!J283</f>
        <v>222.00000000000003</v>
      </c>
      <c r="K283" s="8">
        <f>'S rescaled computation'!K283</f>
        <v>747</v>
      </c>
      <c r="L283" s="10">
        <f>'S rescaled computation'!L283</f>
        <v>595</v>
      </c>
      <c r="N283" s="7">
        <f t="shared" si="97"/>
        <v>1</v>
      </c>
      <c r="P283" s="7">
        <f t="shared" si="98"/>
        <v>0.37310924369747905</v>
      </c>
      <c r="Q283" s="7" t="e">
        <f t="shared" si="93"/>
        <v>#DIV/0!</v>
      </c>
      <c r="S283" s="12">
        <f t="shared" si="99"/>
        <v>1241.5318255628206</v>
      </c>
      <c r="T283" s="12">
        <f t="shared" si="114"/>
        <v>1046.681136389629</v>
      </c>
      <c r="U283" s="7">
        <f t="shared" si="115"/>
        <v>194.85068917319154</v>
      </c>
      <c r="V283" s="7">
        <f t="shared" si="100"/>
        <v>2093.3622727792581</v>
      </c>
      <c r="W283" s="7">
        <f t="shared" si="94"/>
        <v>413.84394185427351</v>
      </c>
      <c r="X283" s="7">
        <f t="shared" si="95"/>
        <v>1046.681136389629</v>
      </c>
      <c r="Z283" s="7">
        <f t="shared" si="101"/>
        <v>0</v>
      </c>
      <c r="AA283" s="7">
        <f t="shared" si="102"/>
        <v>261396.28325775568</v>
      </c>
      <c r="AB283" s="6"/>
      <c r="AC283" s="7">
        <f t="shared" si="103"/>
        <v>-1.451321483296605</v>
      </c>
      <c r="AD283" s="7">
        <f t="shared" si="104"/>
        <v>-11.344346609592195</v>
      </c>
      <c r="AE283" s="7">
        <f t="shared" si="105"/>
        <v>-2210.4537550985983</v>
      </c>
      <c r="AG283" s="7" t="e">
        <f t="shared" si="106"/>
        <v>#NUM!</v>
      </c>
      <c r="AH283" s="7" t="e">
        <f t="shared" si="107"/>
        <v>#NUM!</v>
      </c>
      <c r="AI283" s="7" t="e">
        <f t="shared" si="108"/>
        <v>#NUM!</v>
      </c>
      <c r="AK283" s="7">
        <v>117</v>
      </c>
      <c r="AL283" s="7" t="e">
        <f t="shared" si="109"/>
        <v>#NUM!</v>
      </c>
      <c r="AM283" s="7">
        <f t="shared" si="110"/>
        <v>13640784.276036218</v>
      </c>
      <c r="AO283" s="7">
        <f t="shared" si="111"/>
        <v>13640784.276036218</v>
      </c>
      <c r="AP283" s="7">
        <f t="shared" si="112"/>
        <v>10189665854.199055</v>
      </c>
      <c r="AQ283" s="15">
        <f t="shared" si="113"/>
        <v>6.1200664605750622E-4</v>
      </c>
      <c r="AR283" s="15"/>
      <c r="AS283" s="6"/>
      <c r="AX283" s="21">
        <v>117.01742689949</v>
      </c>
    </row>
    <row r="284" spans="1:50">
      <c r="A284" s="7" t="str">
        <f>'S rescaled computation'!A284</f>
        <v>Storch et al. 2129</v>
      </c>
      <c r="B284" s="8" t="str">
        <f>'S rescaled computation'!B284</f>
        <v>Birds</v>
      </c>
      <c r="C284" s="7" t="str">
        <f>'S rescaled computation'!C284</f>
        <v>Eurasia</v>
      </c>
      <c r="D284" s="8">
        <f>'S rescaled computation'!D284</f>
        <v>4</v>
      </c>
      <c r="F284" s="8">
        <f t="shared" si="96"/>
        <v>3440000</v>
      </c>
      <c r="G284" s="8">
        <f>'S rescaled computation'!G284</f>
        <v>3440000</v>
      </c>
      <c r="H284" s="8">
        <f>'S rescaled computation'!H284</f>
        <v>4840000</v>
      </c>
      <c r="J284" s="8">
        <f>'S rescaled computation'!J284</f>
        <v>247.00000000000003</v>
      </c>
      <c r="K284" s="8">
        <f>'S rescaled computation'!K284</f>
        <v>747</v>
      </c>
      <c r="L284" s="10">
        <f>'S rescaled computation'!L284</f>
        <v>595</v>
      </c>
      <c r="N284" s="7">
        <f t="shared" si="97"/>
        <v>1</v>
      </c>
      <c r="P284" s="7">
        <f t="shared" si="98"/>
        <v>0.41512605042016809</v>
      </c>
      <c r="Q284" s="7" t="e">
        <f t="shared" si="93"/>
        <v>#DIV/0!</v>
      </c>
      <c r="S284" s="12">
        <f t="shared" si="99"/>
        <v>1241.5318255628206</v>
      </c>
      <c r="T284" s="12">
        <f t="shared" si="114"/>
        <v>1046.681136389629</v>
      </c>
      <c r="U284" s="7">
        <f t="shared" si="115"/>
        <v>194.85068917319154</v>
      </c>
      <c r="V284" s="7">
        <f t="shared" si="100"/>
        <v>2093.3622727792581</v>
      </c>
      <c r="W284" s="7">
        <f t="shared" si="94"/>
        <v>413.84394185427351</v>
      </c>
      <c r="X284" s="7">
        <f t="shared" si="95"/>
        <v>1046.681136389629</v>
      </c>
      <c r="Z284" s="7">
        <f t="shared" si="101"/>
        <v>0</v>
      </c>
      <c r="AA284" s="7">
        <f t="shared" si="102"/>
        <v>261396.28325775568</v>
      </c>
      <c r="AB284" s="6"/>
      <c r="AC284" s="7">
        <f t="shared" si="103"/>
        <v>-1.451321483296605</v>
      </c>
      <c r="AD284" s="7">
        <f t="shared" si="104"/>
        <v>-11.344346609592195</v>
      </c>
      <c r="AE284" s="7">
        <f t="shared" si="105"/>
        <v>-2210.4537550985983</v>
      </c>
      <c r="AG284" s="7" t="e">
        <f t="shared" si="106"/>
        <v>#NUM!</v>
      </c>
      <c r="AH284" s="7" t="e">
        <f t="shared" si="107"/>
        <v>#NUM!</v>
      </c>
      <c r="AI284" s="7" t="e">
        <f t="shared" si="108"/>
        <v>#NUM!</v>
      </c>
      <c r="AK284" s="7">
        <v>118</v>
      </c>
      <c r="AL284" s="7" t="e">
        <f t="shared" si="109"/>
        <v>#NUM!</v>
      </c>
      <c r="AM284" s="7">
        <f t="shared" si="110"/>
        <v>13640784.276036218</v>
      </c>
      <c r="AO284" s="7">
        <f t="shared" si="111"/>
        <v>13640784.276036218</v>
      </c>
      <c r="AP284" s="7">
        <f t="shared" si="112"/>
        <v>10189665854.199055</v>
      </c>
      <c r="AQ284" s="15">
        <f t="shared" si="113"/>
        <v>6.1200664605750622E-4</v>
      </c>
      <c r="AR284" s="15"/>
      <c r="AS284" s="6"/>
      <c r="AX284" s="21">
        <v>118.01742689949</v>
      </c>
    </row>
    <row r="285" spans="1:50">
      <c r="A285" s="7" t="str">
        <f>'S rescaled computation'!A285</f>
        <v>Storch et al. 2130</v>
      </c>
      <c r="B285" s="8" t="str">
        <f>'S rescaled computation'!B285</f>
        <v>Birds</v>
      </c>
      <c r="C285" s="7" t="str">
        <f>'S rescaled computation'!C285</f>
        <v>Eurasia</v>
      </c>
      <c r="D285" s="8">
        <f>'S rescaled computation'!D285</f>
        <v>5</v>
      </c>
      <c r="F285" s="8">
        <f t="shared" si="96"/>
        <v>3440000</v>
      </c>
      <c r="G285" s="8">
        <f>'S rescaled computation'!G285</f>
        <v>3440000</v>
      </c>
      <c r="H285" s="8">
        <f>'S rescaled computation'!H285</f>
        <v>4840000</v>
      </c>
      <c r="J285" s="8">
        <f>'S rescaled computation'!J285</f>
        <v>284</v>
      </c>
      <c r="K285" s="8">
        <f>'S rescaled computation'!K285</f>
        <v>747</v>
      </c>
      <c r="L285" s="10">
        <f>'S rescaled computation'!L285</f>
        <v>595</v>
      </c>
      <c r="N285" s="7">
        <f t="shared" si="97"/>
        <v>1</v>
      </c>
      <c r="P285" s="7">
        <f t="shared" si="98"/>
        <v>0.47731092436974792</v>
      </c>
      <c r="Q285" s="7" t="e">
        <f t="shared" si="93"/>
        <v>#DIV/0!</v>
      </c>
      <c r="S285" s="12">
        <f t="shared" si="99"/>
        <v>1241.5318255628206</v>
      </c>
      <c r="T285" s="12">
        <f t="shared" si="114"/>
        <v>1046.681136389629</v>
      </c>
      <c r="U285" s="7">
        <f t="shared" si="115"/>
        <v>194.85068917319154</v>
      </c>
      <c r="V285" s="7">
        <f t="shared" si="100"/>
        <v>2093.3622727792581</v>
      </c>
      <c r="W285" s="7">
        <f t="shared" si="94"/>
        <v>413.84394185427351</v>
      </c>
      <c r="X285" s="7">
        <f t="shared" si="95"/>
        <v>1046.681136389629</v>
      </c>
      <c r="Z285" s="7">
        <f t="shared" si="101"/>
        <v>0</v>
      </c>
      <c r="AA285" s="7">
        <f t="shared" si="102"/>
        <v>261396.28325775568</v>
      </c>
      <c r="AB285" s="6"/>
      <c r="AC285" s="7">
        <f t="shared" si="103"/>
        <v>-1.451321483296605</v>
      </c>
      <c r="AD285" s="7">
        <f t="shared" si="104"/>
        <v>-11.344346609592195</v>
      </c>
      <c r="AE285" s="7">
        <f t="shared" si="105"/>
        <v>-2210.4537550985983</v>
      </c>
      <c r="AG285" s="7" t="e">
        <f t="shared" si="106"/>
        <v>#NUM!</v>
      </c>
      <c r="AH285" s="7" t="e">
        <f t="shared" si="107"/>
        <v>#NUM!</v>
      </c>
      <c r="AI285" s="7" t="e">
        <f t="shared" si="108"/>
        <v>#NUM!</v>
      </c>
      <c r="AK285" s="7">
        <v>119</v>
      </c>
      <c r="AL285" s="7" t="e">
        <f t="shared" si="109"/>
        <v>#NUM!</v>
      </c>
      <c r="AM285" s="7">
        <f t="shared" si="110"/>
        <v>13640784.276036218</v>
      </c>
      <c r="AO285" s="7">
        <f t="shared" si="111"/>
        <v>13640784.276036218</v>
      </c>
      <c r="AP285" s="7">
        <f t="shared" si="112"/>
        <v>10189665854.199055</v>
      </c>
      <c r="AQ285" s="15">
        <f t="shared" si="113"/>
        <v>6.1200664605750622E-4</v>
      </c>
      <c r="AR285" s="15"/>
      <c r="AS285" s="6"/>
      <c r="AX285" s="21">
        <v>119.01742689949</v>
      </c>
    </row>
    <row r="286" spans="1:50">
      <c r="A286" s="7" t="str">
        <f>'S rescaled computation'!A286</f>
        <v>Storch et al. 2131</v>
      </c>
      <c r="B286" s="8" t="str">
        <f>'S rescaled computation'!B286</f>
        <v>Birds</v>
      </c>
      <c r="C286" s="7" t="str">
        <f>'S rescaled computation'!C286</f>
        <v>Eurasia</v>
      </c>
      <c r="D286" s="8">
        <f>'S rescaled computation'!D286</f>
        <v>6</v>
      </c>
      <c r="F286" s="8">
        <f t="shared" si="96"/>
        <v>3440000</v>
      </c>
      <c r="G286" s="8">
        <f>'S rescaled computation'!G286</f>
        <v>3440000</v>
      </c>
      <c r="H286" s="8">
        <f>'S rescaled computation'!H286</f>
        <v>4840000</v>
      </c>
      <c r="J286" s="8">
        <f>'S rescaled computation'!J286</f>
        <v>305</v>
      </c>
      <c r="K286" s="8">
        <f>'S rescaled computation'!K286</f>
        <v>747</v>
      </c>
      <c r="L286" s="10">
        <f>'S rescaled computation'!L286</f>
        <v>595</v>
      </c>
      <c r="N286" s="7">
        <f t="shared" si="97"/>
        <v>1</v>
      </c>
      <c r="P286" s="7">
        <f t="shared" si="98"/>
        <v>0.51260504201680668</v>
      </c>
      <c r="Q286" s="7" t="e">
        <f t="shared" si="93"/>
        <v>#DIV/0!</v>
      </c>
      <c r="S286" s="12">
        <f t="shared" si="99"/>
        <v>1241.5318255628206</v>
      </c>
      <c r="T286" s="12">
        <f t="shared" si="114"/>
        <v>1046.681136389629</v>
      </c>
      <c r="U286" s="7">
        <f t="shared" si="115"/>
        <v>194.85068917319154</v>
      </c>
      <c r="V286" s="7">
        <f t="shared" si="100"/>
        <v>2093.3622727792581</v>
      </c>
      <c r="W286" s="7">
        <f t="shared" si="94"/>
        <v>413.84394185427351</v>
      </c>
      <c r="X286" s="7">
        <f t="shared" si="95"/>
        <v>1046.681136389629</v>
      </c>
      <c r="Z286" s="7">
        <f t="shared" si="101"/>
        <v>0</v>
      </c>
      <c r="AA286" s="7">
        <f t="shared" si="102"/>
        <v>261396.28325775568</v>
      </c>
      <c r="AB286" s="6"/>
      <c r="AC286" s="7">
        <f t="shared" si="103"/>
        <v>-1.451321483296605</v>
      </c>
      <c r="AD286" s="7">
        <f t="shared" si="104"/>
        <v>-11.344346609592195</v>
      </c>
      <c r="AE286" s="7">
        <f t="shared" si="105"/>
        <v>-2210.4537550985983</v>
      </c>
      <c r="AG286" s="7" t="e">
        <f t="shared" si="106"/>
        <v>#NUM!</v>
      </c>
      <c r="AH286" s="7" t="e">
        <f t="shared" si="107"/>
        <v>#NUM!</v>
      </c>
      <c r="AI286" s="7" t="e">
        <f t="shared" si="108"/>
        <v>#NUM!</v>
      </c>
      <c r="AK286" s="7">
        <v>120</v>
      </c>
      <c r="AL286" s="7" t="e">
        <f t="shared" si="109"/>
        <v>#NUM!</v>
      </c>
      <c r="AM286" s="7">
        <f t="shared" si="110"/>
        <v>13640784.276036218</v>
      </c>
      <c r="AO286" s="7">
        <f t="shared" si="111"/>
        <v>13640784.276036218</v>
      </c>
      <c r="AP286" s="7">
        <f t="shared" si="112"/>
        <v>10189665854.199055</v>
      </c>
      <c r="AQ286" s="15">
        <f t="shared" si="113"/>
        <v>6.1200664605750622E-4</v>
      </c>
      <c r="AR286" s="15"/>
      <c r="AS286" s="6"/>
      <c r="AX286" s="21">
        <v>120.01742689949</v>
      </c>
    </row>
    <row r="287" spans="1:50">
      <c r="A287" s="7" t="str">
        <f>'S rescaled computation'!A287</f>
        <v>Storch et al. 2132</v>
      </c>
      <c r="B287" s="8" t="str">
        <f>'S rescaled computation'!B287</f>
        <v>Birds</v>
      </c>
      <c r="C287" s="7" t="str">
        <f>'S rescaled computation'!C287</f>
        <v>Eurasia</v>
      </c>
      <c r="D287" s="8">
        <f>'S rescaled computation'!D287</f>
        <v>7</v>
      </c>
      <c r="F287" s="8">
        <f t="shared" si="96"/>
        <v>3440000</v>
      </c>
      <c r="G287" s="8">
        <f>'S rescaled computation'!G287</f>
        <v>3440000</v>
      </c>
      <c r="H287" s="8">
        <f>'S rescaled computation'!H287</f>
        <v>4840000</v>
      </c>
      <c r="J287" s="8">
        <f>'S rescaled computation'!J287</f>
        <v>335</v>
      </c>
      <c r="K287" s="8">
        <f>'S rescaled computation'!K287</f>
        <v>747</v>
      </c>
      <c r="L287" s="10">
        <f>'S rescaled computation'!L287</f>
        <v>595</v>
      </c>
      <c r="N287" s="7">
        <f t="shared" si="97"/>
        <v>1</v>
      </c>
      <c r="P287" s="7">
        <f t="shared" si="98"/>
        <v>0.56302521008403361</v>
      </c>
      <c r="Q287" s="7" t="e">
        <f t="shared" si="93"/>
        <v>#DIV/0!</v>
      </c>
      <c r="S287" s="12">
        <f t="shared" si="99"/>
        <v>1241.5318255628206</v>
      </c>
      <c r="T287" s="12">
        <f t="shared" si="114"/>
        <v>1046.681136389629</v>
      </c>
      <c r="U287" s="7">
        <f t="shared" si="115"/>
        <v>194.85068917319154</v>
      </c>
      <c r="V287" s="7">
        <f t="shared" si="100"/>
        <v>2093.3622727792581</v>
      </c>
      <c r="W287" s="7">
        <f t="shared" si="94"/>
        <v>413.84394185427351</v>
      </c>
      <c r="X287" s="7">
        <f t="shared" si="95"/>
        <v>1046.681136389629</v>
      </c>
      <c r="Z287" s="7">
        <f t="shared" si="101"/>
        <v>0</v>
      </c>
      <c r="AA287" s="7">
        <f t="shared" si="102"/>
        <v>261396.28325775568</v>
      </c>
      <c r="AB287" s="6"/>
      <c r="AC287" s="7">
        <f t="shared" si="103"/>
        <v>-1.451321483296605</v>
      </c>
      <c r="AD287" s="7">
        <f t="shared" si="104"/>
        <v>-11.344346609592195</v>
      </c>
      <c r="AE287" s="7">
        <f t="shared" si="105"/>
        <v>-2210.4537550985983</v>
      </c>
      <c r="AG287" s="7" t="e">
        <f t="shared" si="106"/>
        <v>#NUM!</v>
      </c>
      <c r="AH287" s="7" t="e">
        <f t="shared" si="107"/>
        <v>#NUM!</v>
      </c>
      <c r="AI287" s="7" t="e">
        <f t="shared" si="108"/>
        <v>#NUM!</v>
      </c>
      <c r="AK287" s="7">
        <v>121</v>
      </c>
      <c r="AL287" s="7" t="e">
        <f t="shared" si="109"/>
        <v>#NUM!</v>
      </c>
      <c r="AM287" s="7">
        <f t="shared" si="110"/>
        <v>13640784.276036218</v>
      </c>
      <c r="AO287" s="7">
        <f t="shared" si="111"/>
        <v>13640784.276036218</v>
      </c>
      <c r="AP287" s="7">
        <f t="shared" si="112"/>
        <v>10189665854.199055</v>
      </c>
      <c r="AQ287" s="15">
        <f t="shared" si="113"/>
        <v>6.1200664605750622E-4</v>
      </c>
      <c r="AR287" s="15"/>
      <c r="AS287" s="6"/>
      <c r="AX287" s="21">
        <v>121.01742689949</v>
      </c>
    </row>
    <row r="288" spans="1:50">
      <c r="A288" s="7" t="str">
        <f>'S rescaled computation'!A288</f>
        <v>Storch et al. 2133</v>
      </c>
      <c r="B288" s="8" t="str">
        <f>'S rescaled computation'!B288</f>
        <v>Birds</v>
      </c>
      <c r="C288" s="7" t="str">
        <f>'S rescaled computation'!C288</f>
        <v>Eurasia</v>
      </c>
      <c r="D288" s="8">
        <f>'S rescaled computation'!D288</f>
        <v>8</v>
      </c>
      <c r="F288" s="8">
        <f t="shared" si="96"/>
        <v>3440000</v>
      </c>
      <c r="G288" s="8">
        <f>'S rescaled computation'!G288</f>
        <v>3440000</v>
      </c>
      <c r="H288" s="8">
        <f>'S rescaled computation'!H288</f>
        <v>4840000</v>
      </c>
      <c r="J288" s="8">
        <f>'S rescaled computation'!J288</f>
        <v>363</v>
      </c>
      <c r="K288" s="8">
        <f>'S rescaled computation'!K288</f>
        <v>747</v>
      </c>
      <c r="L288" s="10">
        <f>'S rescaled computation'!L288</f>
        <v>595</v>
      </c>
      <c r="N288" s="7">
        <f t="shared" si="97"/>
        <v>1</v>
      </c>
      <c r="P288" s="7">
        <f t="shared" si="98"/>
        <v>0.61008403361344543</v>
      </c>
      <c r="Q288" s="7" t="e">
        <f t="shared" si="93"/>
        <v>#DIV/0!</v>
      </c>
      <c r="S288" s="12">
        <f t="shared" si="99"/>
        <v>1241.5318255628206</v>
      </c>
      <c r="T288" s="12">
        <f t="shared" si="114"/>
        <v>1046.681136389629</v>
      </c>
      <c r="U288" s="7">
        <f t="shared" si="115"/>
        <v>194.85068917319154</v>
      </c>
      <c r="V288" s="7">
        <f t="shared" si="100"/>
        <v>2093.3622727792581</v>
      </c>
      <c r="W288" s="7">
        <f t="shared" si="94"/>
        <v>413.84394185427351</v>
      </c>
      <c r="X288" s="7">
        <f t="shared" si="95"/>
        <v>1046.681136389629</v>
      </c>
      <c r="Z288" s="7">
        <f t="shared" si="101"/>
        <v>0</v>
      </c>
      <c r="AA288" s="7">
        <f t="shared" si="102"/>
        <v>261396.28325775568</v>
      </c>
      <c r="AB288" s="6"/>
      <c r="AC288" s="7">
        <f t="shared" si="103"/>
        <v>-1.451321483296605</v>
      </c>
      <c r="AD288" s="7">
        <f t="shared" si="104"/>
        <v>-11.344346609592195</v>
      </c>
      <c r="AE288" s="7">
        <f t="shared" si="105"/>
        <v>-2210.4537550985983</v>
      </c>
      <c r="AG288" s="7" t="e">
        <f t="shared" si="106"/>
        <v>#NUM!</v>
      </c>
      <c r="AH288" s="7" t="e">
        <f t="shared" si="107"/>
        <v>#NUM!</v>
      </c>
      <c r="AI288" s="7" t="e">
        <f t="shared" si="108"/>
        <v>#NUM!</v>
      </c>
      <c r="AK288" s="7">
        <v>122</v>
      </c>
      <c r="AL288" s="7" t="e">
        <f t="shared" si="109"/>
        <v>#NUM!</v>
      </c>
      <c r="AM288" s="7">
        <f t="shared" si="110"/>
        <v>13640784.276036218</v>
      </c>
      <c r="AO288" s="7">
        <f t="shared" si="111"/>
        <v>13640784.276036218</v>
      </c>
      <c r="AP288" s="7">
        <f t="shared" si="112"/>
        <v>10189665854.199055</v>
      </c>
      <c r="AQ288" s="15">
        <f t="shared" si="113"/>
        <v>6.1200664605750622E-4</v>
      </c>
      <c r="AR288" s="15"/>
      <c r="AS288" s="6"/>
      <c r="AX288" s="21">
        <v>122.01742689949</v>
      </c>
    </row>
    <row r="289" spans="1:50">
      <c r="A289" s="7" t="str">
        <f>'S rescaled computation'!A289</f>
        <v>Storch et al. 2134</v>
      </c>
      <c r="B289" s="8" t="str">
        <f>'S rescaled computation'!B289</f>
        <v>Birds</v>
      </c>
      <c r="C289" s="7" t="str">
        <f>'S rescaled computation'!C289</f>
        <v>Eurasia</v>
      </c>
      <c r="D289" s="8">
        <f>'S rescaled computation'!D289</f>
        <v>9</v>
      </c>
      <c r="F289" s="8">
        <f t="shared" si="96"/>
        <v>3440000</v>
      </c>
      <c r="G289" s="8">
        <f>'S rescaled computation'!G289</f>
        <v>3440000</v>
      </c>
      <c r="H289" s="8">
        <f>'S rescaled computation'!H289</f>
        <v>4840000</v>
      </c>
      <c r="J289" s="8">
        <f>'S rescaled computation'!J289</f>
        <v>389</v>
      </c>
      <c r="K289" s="8">
        <f>'S rescaled computation'!K289</f>
        <v>747</v>
      </c>
      <c r="L289" s="10">
        <f>'S rescaled computation'!L289</f>
        <v>595</v>
      </c>
      <c r="N289" s="7">
        <f t="shared" si="97"/>
        <v>1</v>
      </c>
      <c r="P289" s="7">
        <f t="shared" si="98"/>
        <v>0.65378151260504203</v>
      </c>
      <c r="Q289" s="7" t="e">
        <f t="shared" si="93"/>
        <v>#DIV/0!</v>
      </c>
      <c r="S289" s="12">
        <f t="shared" si="99"/>
        <v>1241.5318255628206</v>
      </c>
      <c r="T289" s="12">
        <f t="shared" si="114"/>
        <v>1046.681136389629</v>
      </c>
      <c r="U289" s="7">
        <f t="shared" si="115"/>
        <v>194.85068917319154</v>
      </c>
      <c r="V289" s="7">
        <f t="shared" si="100"/>
        <v>2093.3622727792581</v>
      </c>
      <c r="W289" s="7">
        <f t="shared" si="94"/>
        <v>413.84394185427351</v>
      </c>
      <c r="X289" s="7">
        <f t="shared" si="95"/>
        <v>1046.681136389629</v>
      </c>
      <c r="Z289" s="7">
        <f t="shared" si="101"/>
        <v>0</v>
      </c>
      <c r="AA289" s="7">
        <f t="shared" si="102"/>
        <v>261396.28325775568</v>
      </c>
      <c r="AB289" s="6"/>
      <c r="AC289" s="7">
        <f t="shared" si="103"/>
        <v>-1.451321483296605</v>
      </c>
      <c r="AD289" s="7">
        <f t="shared" si="104"/>
        <v>-11.344346609592195</v>
      </c>
      <c r="AE289" s="7">
        <f t="shared" si="105"/>
        <v>-2210.4537550985983</v>
      </c>
      <c r="AG289" s="7" t="e">
        <f t="shared" si="106"/>
        <v>#NUM!</v>
      </c>
      <c r="AH289" s="7" t="e">
        <f t="shared" si="107"/>
        <v>#NUM!</v>
      </c>
      <c r="AI289" s="7" t="e">
        <f t="shared" si="108"/>
        <v>#NUM!</v>
      </c>
      <c r="AK289" s="7">
        <v>123</v>
      </c>
      <c r="AL289" s="7" t="e">
        <f t="shared" si="109"/>
        <v>#NUM!</v>
      </c>
      <c r="AM289" s="7">
        <f t="shared" si="110"/>
        <v>13640784.276036218</v>
      </c>
      <c r="AO289" s="7">
        <f t="shared" si="111"/>
        <v>13640784.276036218</v>
      </c>
      <c r="AP289" s="7">
        <f t="shared" si="112"/>
        <v>10189665854.199055</v>
      </c>
      <c r="AQ289" s="15">
        <f t="shared" si="113"/>
        <v>6.1200664605750622E-4</v>
      </c>
      <c r="AR289" s="15"/>
      <c r="AS289" s="6"/>
      <c r="AX289" s="21">
        <v>123.01742689949</v>
      </c>
    </row>
    <row r="290" spans="1:50">
      <c r="A290" s="7" t="str">
        <f>'S rescaled computation'!A290</f>
        <v>Storch et al. 2135</v>
      </c>
      <c r="B290" s="8" t="str">
        <f>'S rescaled computation'!B290</f>
        <v>Birds</v>
      </c>
      <c r="C290" s="7" t="str">
        <f>'S rescaled computation'!C290</f>
        <v>Eurasia</v>
      </c>
      <c r="D290" s="8">
        <f>'S rescaled computation'!D290</f>
        <v>10</v>
      </c>
      <c r="F290" s="8">
        <f t="shared" si="96"/>
        <v>3440000</v>
      </c>
      <c r="G290" s="8">
        <f>'S rescaled computation'!G290</f>
        <v>3440000</v>
      </c>
      <c r="H290" s="8">
        <f>'S rescaled computation'!H290</f>
        <v>4840000</v>
      </c>
      <c r="J290" s="8">
        <f>'S rescaled computation'!J290</f>
        <v>413</v>
      </c>
      <c r="K290" s="8">
        <f>'S rescaled computation'!K290</f>
        <v>747</v>
      </c>
      <c r="L290" s="10">
        <f>'S rescaled computation'!L290</f>
        <v>595</v>
      </c>
      <c r="N290" s="7">
        <f t="shared" si="97"/>
        <v>1</v>
      </c>
      <c r="P290" s="7">
        <f t="shared" si="98"/>
        <v>0.69411764705882351</v>
      </c>
      <c r="Q290" s="7" t="e">
        <f t="shared" si="93"/>
        <v>#DIV/0!</v>
      </c>
      <c r="S290" s="12">
        <f t="shared" si="99"/>
        <v>1241.5318255628206</v>
      </c>
      <c r="T290" s="12">
        <f t="shared" si="114"/>
        <v>1046.681136389629</v>
      </c>
      <c r="U290" s="7">
        <f t="shared" si="115"/>
        <v>194.85068917319154</v>
      </c>
      <c r="V290" s="7">
        <f t="shared" si="100"/>
        <v>2093.3622727792581</v>
      </c>
      <c r="W290" s="7">
        <f t="shared" si="94"/>
        <v>413.84394185427351</v>
      </c>
      <c r="X290" s="7">
        <f t="shared" si="95"/>
        <v>1046.681136389629</v>
      </c>
      <c r="Z290" s="7">
        <f t="shared" si="101"/>
        <v>0</v>
      </c>
      <c r="AA290" s="7">
        <f t="shared" si="102"/>
        <v>261396.28325775568</v>
      </c>
      <c r="AB290" s="6"/>
      <c r="AC290" s="7">
        <f t="shared" si="103"/>
        <v>-1.451321483296605</v>
      </c>
      <c r="AD290" s="7">
        <f t="shared" si="104"/>
        <v>-11.344346609592195</v>
      </c>
      <c r="AE290" s="7">
        <f t="shared" si="105"/>
        <v>-2210.4537550985983</v>
      </c>
      <c r="AG290" s="7" t="e">
        <f t="shared" si="106"/>
        <v>#NUM!</v>
      </c>
      <c r="AH290" s="7" t="e">
        <f t="shared" si="107"/>
        <v>#NUM!</v>
      </c>
      <c r="AI290" s="7" t="e">
        <f t="shared" si="108"/>
        <v>#NUM!</v>
      </c>
      <c r="AK290" s="7">
        <v>124</v>
      </c>
      <c r="AL290" s="7" t="e">
        <f t="shared" si="109"/>
        <v>#NUM!</v>
      </c>
      <c r="AM290" s="7">
        <f t="shared" si="110"/>
        <v>13640784.276036218</v>
      </c>
      <c r="AO290" s="7">
        <f t="shared" si="111"/>
        <v>13640784.276036218</v>
      </c>
      <c r="AP290" s="7">
        <f t="shared" si="112"/>
        <v>10189665854.199055</v>
      </c>
      <c r="AQ290" s="15">
        <f t="shared" si="113"/>
        <v>6.1200664605750622E-4</v>
      </c>
      <c r="AR290" s="15"/>
      <c r="AS290" s="6"/>
      <c r="AX290" s="21">
        <v>124.01742689949</v>
      </c>
    </row>
    <row r="291" spans="1:50">
      <c r="A291" s="7" t="str">
        <f>'S rescaled computation'!A291</f>
        <v>Storch et al. 2136</v>
      </c>
      <c r="B291" s="8" t="str">
        <f>'S rescaled computation'!B291</f>
        <v>Birds</v>
      </c>
      <c r="C291" s="7" t="str">
        <f>'S rescaled computation'!C291</f>
        <v>Eurasia</v>
      </c>
      <c r="D291" s="8">
        <f>'S rescaled computation'!D291</f>
        <v>11</v>
      </c>
      <c r="F291" s="8">
        <f t="shared" si="96"/>
        <v>3440000</v>
      </c>
      <c r="G291" s="8">
        <f>'S rescaled computation'!G291</f>
        <v>3440000</v>
      </c>
      <c r="H291" s="8">
        <f>'S rescaled computation'!H291</f>
        <v>4840000</v>
      </c>
      <c r="J291" s="8">
        <f>'S rescaled computation'!J291</f>
        <v>443</v>
      </c>
      <c r="K291" s="8">
        <f>'S rescaled computation'!K291</f>
        <v>747</v>
      </c>
      <c r="L291" s="10">
        <f>'S rescaled computation'!L291</f>
        <v>595</v>
      </c>
      <c r="N291" s="7">
        <f t="shared" si="97"/>
        <v>1</v>
      </c>
      <c r="P291" s="7">
        <f t="shared" si="98"/>
        <v>0.74453781512605044</v>
      </c>
      <c r="Q291" s="7" t="e">
        <f t="shared" si="93"/>
        <v>#DIV/0!</v>
      </c>
      <c r="S291" s="12">
        <f t="shared" si="99"/>
        <v>1241.5318255628206</v>
      </c>
      <c r="T291" s="12">
        <f t="shared" si="114"/>
        <v>1046.681136389629</v>
      </c>
      <c r="U291" s="7">
        <f t="shared" si="115"/>
        <v>194.85068917319154</v>
      </c>
      <c r="V291" s="7">
        <f t="shared" si="100"/>
        <v>2093.3622727792581</v>
      </c>
      <c r="W291" s="7">
        <f t="shared" si="94"/>
        <v>413.84394185427351</v>
      </c>
      <c r="X291" s="7">
        <f t="shared" si="95"/>
        <v>1046.681136389629</v>
      </c>
      <c r="Z291" s="7">
        <f t="shared" si="101"/>
        <v>0</v>
      </c>
      <c r="AA291" s="7">
        <f t="shared" si="102"/>
        <v>261396.28325775568</v>
      </c>
      <c r="AB291" s="6"/>
      <c r="AC291" s="7">
        <f t="shared" si="103"/>
        <v>-1.451321483296605</v>
      </c>
      <c r="AD291" s="7">
        <f t="shared" si="104"/>
        <v>-11.344346609592195</v>
      </c>
      <c r="AE291" s="7">
        <f t="shared" si="105"/>
        <v>-2210.4537550985983</v>
      </c>
      <c r="AG291" s="7" t="e">
        <f t="shared" si="106"/>
        <v>#NUM!</v>
      </c>
      <c r="AH291" s="7" t="e">
        <f t="shared" si="107"/>
        <v>#NUM!</v>
      </c>
      <c r="AI291" s="7" t="e">
        <f t="shared" si="108"/>
        <v>#NUM!</v>
      </c>
      <c r="AK291" s="7">
        <v>125</v>
      </c>
      <c r="AL291" s="7" t="e">
        <f t="shared" si="109"/>
        <v>#NUM!</v>
      </c>
      <c r="AM291" s="7">
        <f t="shared" si="110"/>
        <v>13640784.276036218</v>
      </c>
      <c r="AO291" s="7">
        <f t="shared" si="111"/>
        <v>13640784.276036218</v>
      </c>
      <c r="AP291" s="7">
        <f t="shared" si="112"/>
        <v>10189665854.199055</v>
      </c>
      <c r="AQ291" s="15">
        <f t="shared" si="113"/>
        <v>6.1200664605750622E-4</v>
      </c>
      <c r="AR291" s="15"/>
      <c r="AS291" s="6"/>
      <c r="AX291" s="21">
        <v>125.01742689949</v>
      </c>
    </row>
    <row r="292" spans="1:50">
      <c r="A292" s="7" t="str">
        <f>'S rescaled computation'!A292</f>
        <v>Storch et al. 2137</v>
      </c>
      <c r="B292" s="8" t="str">
        <f>'S rescaled computation'!B292</f>
        <v>Birds</v>
      </c>
      <c r="C292" s="7" t="str">
        <f>'S rescaled computation'!C292</f>
        <v>Eurasia</v>
      </c>
      <c r="D292" s="8">
        <f>'S rescaled computation'!D292</f>
        <v>12</v>
      </c>
      <c r="F292" s="8">
        <f t="shared" si="96"/>
        <v>3440000</v>
      </c>
      <c r="G292" s="8">
        <f>'S rescaled computation'!G292</f>
        <v>3440000</v>
      </c>
      <c r="H292" s="8">
        <f>'S rescaled computation'!H292</f>
        <v>4840000</v>
      </c>
      <c r="J292" s="8">
        <f>'S rescaled computation'!J292</f>
        <v>469.00000000000006</v>
      </c>
      <c r="K292" s="8">
        <f>'S rescaled computation'!K292</f>
        <v>747</v>
      </c>
      <c r="L292" s="10">
        <f>'S rescaled computation'!L292</f>
        <v>595</v>
      </c>
      <c r="N292" s="7">
        <f t="shared" si="97"/>
        <v>1</v>
      </c>
      <c r="P292" s="7">
        <f t="shared" si="98"/>
        <v>0.78823529411764715</v>
      </c>
      <c r="Q292" s="7" t="e">
        <f t="shared" si="93"/>
        <v>#DIV/0!</v>
      </c>
      <c r="S292" s="12">
        <f t="shared" si="99"/>
        <v>1241.5318255628206</v>
      </c>
      <c r="T292" s="12">
        <f t="shared" si="114"/>
        <v>1046.681136389629</v>
      </c>
      <c r="U292" s="7">
        <f t="shared" si="115"/>
        <v>194.85068917319154</v>
      </c>
      <c r="V292" s="7">
        <f t="shared" si="100"/>
        <v>2093.3622727792581</v>
      </c>
      <c r="W292" s="7">
        <f t="shared" si="94"/>
        <v>413.84394185427351</v>
      </c>
      <c r="X292" s="7">
        <f t="shared" si="95"/>
        <v>1046.681136389629</v>
      </c>
      <c r="Z292" s="7">
        <f t="shared" si="101"/>
        <v>0</v>
      </c>
      <c r="AA292" s="7">
        <f t="shared" si="102"/>
        <v>261396.28325775568</v>
      </c>
      <c r="AB292" s="6"/>
      <c r="AC292" s="7">
        <f t="shared" si="103"/>
        <v>-1.451321483296605</v>
      </c>
      <c r="AD292" s="7">
        <f t="shared" si="104"/>
        <v>-11.344346609592195</v>
      </c>
      <c r="AE292" s="7">
        <f t="shared" si="105"/>
        <v>-2210.4537550985983</v>
      </c>
      <c r="AG292" s="7" t="e">
        <f t="shared" si="106"/>
        <v>#NUM!</v>
      </c>
      <c r="AH292" s="7" t="e">
        <f t="shared" si="107"/>
        <v>#NUM!</v>
      </c>
      <c r="AI292" s="7" t="e">
        <f t="shared" si="108"/>
        <v>#NUM!</v>
      </c>
      <c r="AK292" s="7">
        <v>126</v>
      </c>
      <c r="AL292" s="7" t="e">
        <f t="shared" si="109"/>
        <v>#NUM!</v>
      </c>
      <c r="AM292" s="7">
        <f t="shared" si="110"/>
        <v>13640784.276036218</v>
      </c>
      <c r="AO292" s="7">
        <f t="shared" si="111"/>
        <v>13640784.276036218</v>
      </c>
      <c r="AP292" s="7">
        <f t="shared" si="112"/>
        <v>10189665854.199055</v>
      </c>
      <c r="AQ292" s="15">
        <f t="shared" si="113"/>
        <v>6.1200664605750622E-4</v>
      </c>
      <c r="AR292" s="15"/>
      <c r="AS292" s="6"/>
      <c r="AX292" s="21">
        <v>126.01742689949</v>
      </c>
    </row>
    <row r="293" spans="1:50">
      <c r="A293" s="7" t="str">
        <f>'S rescaled computation'!A293</f>
        <v>Storch et al. 2138</v>
      </c>
      <c r="B293" s="8" t="str">
        <f>'S rescaled computation'!B293</f>
        <v>Birds</v>
      </c>
      <c r="C293" s="7" t="str">
        <f>'S rescaled computation'!C293</f>
        <v>Eurasia</v>
      </c>
      <c r="D293" s="8">
        <f>'S rescaled computation'!D293</f>
        <v>13</v>
      </c>
      <c r="F293" s="8">
        <f t="shared" si="96"/>
        <v>3440000</v>
      </c>
      <c r="G293" s="8">
        <f>'S rescaled computation'!G293</f>
        <v>3440000</v>
      </c>
      <c r="H293" s="8">
        <f>'S rescaled computation'!H293</f>
        <v>4840000</v>
      </c>
      <c r="J293" s="8">
        <f>'S rescaled computation'!J293</f>
        <v>497</v>
      </c>
      <c r="K293" s="8">
        <f>'S rescaled computation'!K293</f>
        <v>747</v>
      </c>
      <c r="L293" s="10">
        <f>'S rescaled computation'!L293</f>
        <v>595</v>
      </c>
      <c r="N293" s="7">
        <f t="shared" si="97"/>
        <v>1</v>
      </c>
      <c r="P293" s="7">
        <f t="shared" si="98"/>
        <v>0.83529411764705885</v>
      </c>
      <c r="Q293" s="7" t="e">
        <f t="shared" si="93"/>
        <v>#DIV/0!</v>
      </c>
      <c r="S293" s="12">
        <f t="shared" si="99"/>
        <v>1241.5318255628206</v>
      </c>
      <c r="T293" s="12">
        <f t="shared" si="114"/>
        <v>1046.681136389629</v>
      </c>
      <c r="U293" s="7">
        <f t="shared" si="115"/>
        <v>194.85068917319154</v>
      </c>
      <c r="V293" s="7">
        <f t="shared" si="100"/>
        <v>2093.3622727792581</v>
      </c>
      <c r="W293" s="7">
        <f t="shared" si="94"/>
        <v>413.84394185427351</v>
      </c>
      <c r="X293" s="7">
        <f t="shared" si="95"/>
        <v>1046.681136389629</v>
      </c>
      <c r="Z293" s="7">
        <f t="shared" si="101"/>
        <v>0</v>
      </c>
      <c r="AA293" s="7">
        <f t="shared" si="102"/>
        <v>261396.28325775568</v>
      </c>
      <c r="AB293" s="6"/>
      <c r="AC293" s="7">
        <f t="shared" si="103"/>
        <v>-1.451321483296605</v>
      </c>
      <c r="AD293" s="7">
        <f t="shared" si="104"/>
        <v>-11.344346609592195</v>
      </c>
      <c r="AE293" s="7">
        <f t="shared" si="105"/>
        <v>-2210.4537550985983</v>
      </c>
      <c r="AG293" s="7" t="e">
        <f t="shared" si="106"/>
        <v>#NUM!</v>
      </c>
      <c r="AH293" s="7" t="e">
        <f t="shared" si="107"/>
        <v>#NUM!</v>
      </c>
      <c r="AI293" s="7" t="e">
        <f t="shared" si="108"/>
        <v>#NUM!</v>
      </c>
      <c r="AK293" s="7">
        <v>127</v>
      </c>
      <c r="AL293" s="7" t="e">
        <f t="shared" si="109"/>
        <v>#NUM!</v>
      </c>
      <c r="AM293" s="7">
        <f t="shared" si="110"/>
        <v>13640784.276036218</v>
      </c>
      <c r="AO293" s="7">
        <f t="shared" si="111"/>
        <v>13640784.276036218</v>
      </c>
      <c r="AP293" s="7">
        <f t="shared" si="112"/>
        <v>10189665854.199055</v>
      </c>
      <c r="AQ293" s="15">
        <f t="shared" si="113"/>
        <v>6.1200664605750622E-4</v>
      </c>
      <c r="AR293" s="15"/>
      <c r="AS293" s="6"/>
      <c r="AX293" s="21">
        <v>127.01742689949</v>
      </c>
    </row>
    <row r="294" spans="1:50">
      <c r="A294" s="7" t="str">
        <f>'S rescaled computation'!A294</f>
        <v>Storch et al. 2139</v>
      </c>
      <c r="B294" s="8" t="str">
        <f>'S rescaled computation'!B294</f>
        <v>Birds</v>
      </c>
      <c r="C294" s="7" t="str">
        <f>'S rescaled computation'!C294</f>
        <v>Eurasia</v>
      </c>
      <c r="D294" s="8">
        <f>'S rescaled computation'!D294</f>
        <v>14</v>
      </c>
      <c r="F294" s="8">
        <f t="shared" si="96"/>
        <v>3440000</v>
      </c>
      <c r="G294" s="8">
        <f>'S rescaled computation'!G294</f>
        <v>3440000</v>
      </c>
      <c r="H294" s="8">
        <f>'S rescaled computation'!H294</f>
        <v>4840000</v>
      </c>
      <c r="J294" s="8">
        <f>'S rescaled computation'!J294</f>
        <v>533</v>
      </c>
      <c r="K294" s="8">
        <f>'S rescaled computation'!K294</f>
        <v>747</v>
      </c>
      <c r="L294" s="10">
        <f>'S rescaled computation'!L294</f>
        <v>595</v>
      </c>
      <c r="N294" s="7">
        <f t="shared" si="97"/>
        <v>1</v>
      </c>
      <c r="P294" s="7">
        <f t="shared" si="98"/>
        <v>0.89579831932773113</v>
      </c>
      <c r="Q294" s="7" t="e">
        <f t="shared" si="93"/>
        <v>#DIV/0!</v>
      </c>
      <c r="S294" s="12">
        <f t="shared" si="99"/>
        <v>1241.5318255628206</v>
      </c>
      <c r="T294" s="12">
        <f t="shared" si="114"/>
        <v>1046.681136389629</v>
      </c>
      <c r="U294" s="7">
        <f t="shared" si="115"/>
        <v>194.85068917319154</v>
      </c>
      <c r="V294" s="7">
        <f t="shared" si="100"/>
        <v>2093.3622727792581</v>
      </c>
      <c r="W294" s="7">
        <f t="shared" si="94"/>
        <v>413.84394185427351</v>
      </c>
      <c r="X294" s="7">
        <f t="shared" si="95"/>
        <v>1046.681136389629</v>
      </c>
      <c r="Z294" s="7">
        <f t="shared" si="101"/>
        <v>0</v>
      </c>
      <c r="AA294" s="7">
        <f t="shared" si="102"/>
        <v>261396.28325775568</v>
      </c>
      <c r="AB294" s="6"/>
      <c r="AC294" s="7">
        <f t="shared" si="103"/>
        <v>-1.451321483296605</v>
      </c>
      <c r="AD294" s="7">
        <f t="shared" si="104"/>
        <v>-11.344346609592195</v>
      </c>
      <c r="AE294" s="7">
        <f t="shared" si="105"/>
        <v>-2210.4537550985983</v>
      </c>
      <c r="AG294" s="7" t="e">
        <f t="shared" si="106"/>
        <v>#NUM!</v>
      </c>
      <c r="AH294" s="7" t="e">
        <f t="shared" si="107"/>
        <v>#NUM!</v>
      </c>
      <c r="AI294" s="7" t="e">
        <f t="shared" si="108"/>
        <v>#NUM!</v>
      </c>
      <c r="AK294" s="7">
        <v>128</v>
      </c>
      <c r="AL294" s="7" t="e">
        <f t="shared" si="109"/>
        <v>#NUM!</v>
      </c>
      <c r="AM294" s="7">
        <f t="shared" si="110"/>
        <v>13640784.276036218</v>
      </c>
      <c r="AO294" s="7">
        <f t="shared" si="111"/>
        <v>13640784.276036218</v>
      </c>
      <c r="AP294" s="7">
        <f t="shared" si="112"/>
        <v>10189665854.199055</v>
      </c>
      <c r="AQ294" s="15">
        <f t="shared" si="113"/>
        <v>6.1200664605750622E-4</v>
      </c>
      <c r="AR294" s="15"/>
      <c r="AS294" s="6"/>
      <c r="AX294" s="21">
        <v>128.01742689949</v>
      </c>
    </row>
    <row r="295" spans="1:50">
      <c r="A295" s="7" t="str">
        <f>'S rescaled computation'!A295</f>
        <v>Storch et al. 2140</v>
      </c>
      <c r="B295" s="8" t="str">
        <f>'S rescaled computation'!B295</f>
        <v>Birds</v>
      </c>
      <c r="C295" s="7" t="str">
        <f>'S rescaled computation'!C295</f>
        <v>Eurasia</v>
      </c>
      <c r="D295" s="8">
        <f>'S rescaled computation'!D295</f>
        <v>15</v>
      </c>
      <c r="F295" s="8">
        <f t="shared" si="96"/>
        <v>3440000</v>
      </c>
      <c r="G295" s="8">
        <f>'S rescaled computation'!G295</f>
        <v>3440000</v>
      </c>
      <c r="H295" s="8">
        <f>'S rescaled computation'!H295</f>
        <v>4840000</v>
      </c>
      <c r="J295" s="8">
        <f>'S rescaled computation'!J295</f>
        <v>565</v>
      </c>
      <c r="K295" s="8">
        <f>'S rescaled computation'!K295</f>
        <v>747</v>
      </c>
      <c r="L295" s="10">
        <f>'S rescaled computation'!L295</f>
        <v>595</v>
      </c>
      <c r="N295" s="7">
        <f t="shared" si="97"/>
        <v>1</v>
      </c>
      <c r="P295" s="7">
        <f t="shared" si="98"/>
        <v>0.94957983193277307</v>
      </c>
      <c r="Q295" s="7" t="e">
        <f t="shared" ref="Q295:Q358" si="116">(J295*((1/G295)^0.5-(N295/H295)^0.5)^2+AQ295)/AT295</f>
        <v>#DIV/0!</v>
      </c>
      <c r="S295" s="12">
        <f t="shared" si="99"/>
        <v>1241.5318255628206</v>
      </c>
      <c r="T295" s="12">
        <f t="shared" si="114"/>
        <v>1046.681136389629</v>
      </c>
      <c r="U295" s="7">
        <f t="shared" si="115"/>
        <v>194.85068917319154</v>
      </c>
      <c r="V295" s="7">
        <f t="shared" si="100"/>
        <v>2093.3622727792581</v>
      </c>
      <c r="W295" s="7">
        <f t="shared" ref="W295:W358" si="117">(1/3)*S295</f>
        <v>413.84394185427351</v>
      </c>
      <c r="X295" s="7">
        <f t="shared" si="95"/>
        <v>1046.681136389629</v>
      </c>
      <c r="Z295" s="7">
        <f t="shared" si="101"/>
        <v>0</v>
      </c>
      <c r="AA295" s="7">
        <f t="shared" si="102"/>
        <v>261396.28325775568</v>
      </c>
      <c r="AB295" s="6"/>
      <c r="AC295" s="7">
        <f t="shared" si="103"/>
        <v>-1.451321483296605</v>
      </c>
      <c r="AD295" s="7">
        <f t="shared" si="104"/>
        <v>-11.344346609592195</v>
      </c>
      <c r="AE295" s="7">
        <f t="shared" si="105"/>
        <v>-2210.4537550985983</v>
      </c>
      <c r="AG295" s="7" t="e">
        <f t="shared" si="106"/>
        <v>#NUM!</v>
      </c>
      <c r="AH295" s="7" t="e">
        <f t="shared" si="107"/>
        <v>#NUM!</v>
      </c>
      <c r="AI295" s="7" t="e">
        <f t="shared" si="108"/>
        <v>#NUM!</v>
      </c>
      <c r="AK295" s="7">
        <v>129</v>
      </c>
      <c r="AL295" s="7" t="e">
        <f t="shared" si="109"/>
        <v>#NUM!</v>
      </c>
      <c r="AM295" s="7">
        <f t="shared" si="110"/>
        <v>13640784.276036218</v>
      </c>
      <c r="AO295" s="7">
        <f t="shared" si="111"/>
        <v>13640784.276036218</v>
      </c>
      <c r="AP295" s="7">
        <f t="shared" si="112"/>
        <v>10189665854.199055</v>
      </c>
      <c r="AQ295" s="15">
        <f t="shared" si="113"/>
        <v>6.1200664605750622E-4</v>
      </c>
      <c r="AR295" s="15"/>
      <c r="AS295" s="6"/>
      <c r="AX295" s="21">
        <v>129.01742689949</v>
      </c>
    </row>
    <row r="296" spans="1:50">
      <c r="A296" s="7" t="str">
        <f>'S rescaled computation'!A296</f>
        <v>Storch et al. 2141</v>
      </c>
      <c r="B296" s="8" t="str">
        <f>'S rescaled computation'!B296</f>
        <v>Birds</v>
      </c>
      <c r="C296" s="7" t="str">
        <f>'S rescaled computation'!C296</f>
        <v>Eurasia</v>
      </c>
      <c r="D296" s="8">
        <f>'S rescaled computation'!D296</f>
        <v>16</v>
      </c>
      <c r="F296" s="8">
        <f t="shared" si="96"/>
        <v>3440000</v>
      </c>
      <c r="G296" s="8">
        <f>'S rescaled computation'!G296</f>
        <v>3440000</v>
      </c>
      <c r="H296" s="8">
        <f>'S rescaled computation'!H296</f>
        <v>4840000</v>
      </c>
      <c r="J296" s="8">
        <f>'S rescaled computation'!J296</f>
        <v>592</v>
      </c>
      <c r="K296" s="8">
        <f>'S rescaled computation'!K296</f>
        <v>747</v>
      </c>
      <c r="L296" s="10">
        <f>'S rescaled computation'!L296</f>
        <v>595</v>
      </c>
      <c r="N296" s="7">
        <f t="shared" si="97"/>
        <v>1</v>
      </c>
      <c r="P296" s="7">
        <f t="shared" si="98"/>
        <v>0.99495798319327733</v>
      </c>
      <c r="Q296" s="7" t="e">
        <f t="shared" si="116"/>
        <v>#DIV/0!</v>
      </c>
      <c r="S296" s="12">
        <f t="shared" si="99"/>
        <v>1241.5318255628206</v>
      </c>
      <c r="T296" s="12">
        <f t="shared" si="114"/>
        <v>1046.681136389629</v>
      </c>
      <c r="U296" s="7">
        <f t="shared" si="115"/>
        <v>194.85068917319154</v>
      </c>
      <c r="V296" s="7">
        <f t="shared" si="100"/>
        <v>2093.3622727792581</v>
      </c>
      <c r="W296" s="7">
        <f t="shared" si="117"/>
        <v>413.84394185427351</v>
      </c>
      <c r="X296" s="7">
        <f t="shared" si="95"/>
        <v>1046.681136389629</v>
      </c>
      <c r="Z296" s="7">
        <f t="shared" si="101"/>
        <v>0</v>
      </c>
      <c r="AA296" s="7">
        <f t="shared" si="102"/>
        <v>261396.28325775568</v>
      </c>
      <c r="AB296" s="6"/>
      <c r="AC296" s="7">
        <f t="shared" si="103"/>
        <v>-1.451321483296605</v>
      </c>
      <c r="AD296" s="7">
        <f t="shared" si="104"/>
        <v>-11.344346609592195</v>
      </c>
      <c r="AE296" s="7">
        <f t="shared" si="105"/>
        <v>-2210.4537550985983</v>
      </c>
      <c r="AG296" s="7" t="e">
        <f t="shared" si="106"/>
        <v>#NUM!</v>
      </c>
      <c r="AH296" s="7" t="e">
        <f t="shared" si="107"/>
        <v>#NUM!</v>
      </c>
      <c r="AI296" s="7" t="e">
        <f t="shared" si="108"/>
        <v>#NUM!</v>
      </c>
      <c r="AK296" s="7">
        <v>130</v>
      </c>
      <c r="AL296" s="7" t="e">
        <f t="shared" si="109"/>
        <v>#NUM!</v>
      </c>
      <c r="AM296" s="7">
        <f t="shared" si="110"/>
        <v>13640784.276036218</v>
      </c>
      <c r="AO296" s="7">
        <f t="shared" si="111"/>
        <v>13640784.276036218</v>
      </c>
      <c r="AP296" s="7">
        <f t="shared" si="112"/>
        <v>10189665854.199055</v>
      </c>
      <c r="AQ296" s="15">
        <f t="shared" si="113"/>
        <v>6.1200664605750622E-4</v>
      </c>
      <c r="AR296" s="15"/>
      <c r="AS296" s="6"/>
      <c r="AX296" s="21">
        <v>130.01742689949</v>
      </c>
    </row>
    <row r="297" spans="1:50">
      <c r="A297" s="7" t="str">
        <f>'S rescaled computation'!A297</f>
        <v>Storch et al. 2142</v>
      </c>
      <c r="B297" s="8" t="str">
        <f>'S rescaled computation'!B297</f>
        <v>Birds</v>
      </c>
      <c r="C297" s="7" t="str">
        <f>'S rescaled computation'!C297</f>
        <v>Eurasia</v>
      </c>
      <c r="D297" s="8">
        <f>'S rescaled computation'!D297</f>
        <v>17</v>
      </c>
      <c r="F297" s="8">
        <f t="shared" si="96"/>
        <v>3440000</v>
      </c>
      <c r="G297" s="8">
        <f>'S rescaled computation'!G297</f>
        <v>3440000</v>
      </c>
      <c r="H297" s="8">
        <f>'S rescaled computation'!H297</f>
        <v>4840000</v>
      </c>
      <c r="J297" s="8">
        <f>'S rescaled computation'!J297</f>
        <v>628</v>
      </c>
      <c r="K297" s="8">
        <f>'S rescaled computation'!K297</f>
        <v>747</v>
      </c>
      <c r="L297" s="10">
        <f>'S rescaled computation'!L297</f>
        <v>595</v>
      </c>
      <c r="N297" s="7">
        <f t="shared" si="97"/>
        <v>1</v>
      </c>
      <c r="P297" s="7">
        <f t="shared" si="98"/>
        <v>1.0554621848739496</v>
      </c>
      <c r="Q297" s="7" t="e">
        <f t="shared" si="116"/>
        <v>#DIV/0!</v>
      </c>
      <c r="S297" s="12">
        <f t="shared" si="99"/>
        <v>1241.5318255628206</v>
      </c>
      <c r="T297" s="12">
        <f t="shared" si="114"/>
        <v>1046.681136389629</v>
      </c>
      <c r="U297" s="7">
        <f t="shared" si="115"/>
        <v>194.85068917319154</v>
      </c>
      <c r="V297" s="7">
        <f t="shared" si="100"/>
        <v>2093.3622727792581</v>
      </c>
      <c r="W297" s="7">
        <f t="shared" si="117"/>
        <v>413.84394185427351</v>
      </c>
      <c r="X297" s="7">
        <f t="shared" si="95"/>
        <v>1046.681136389629</v>
      </c>
      <c r="Z297" s="7">
        <f t="shared" si="101"/>
        <v>0</v>
      </c>
      <c r="AA297" s="7">
        <f t="shared" si="102"/>
        <v>261396.28325775568</v>
      </c>
      <c r="AB297" s="6"/>
      <c r="AC297" s="7">
        <f t="shared" si="103"/>
        <v>-1.451321483296605</v>
      </c>
      <c r="AD297" s="7">
        <f t="shared" si="104"/>
        <v>-11.344346609592195</v>
      </c>
      <c r="AE297" s="7">
        <f t="shared" si="105"/>
        <v>-2210.4537550985983</v>
      </c>
      <c r="AG297" s="7" t="e">
        <f t="shared" si="106"/>
        <v>#NUM!</v>
      </c>
      <c r="AH297" s="7" t="e">
        <f t="shared" si="107"/>
        <v>#NUM!</v>
      </c>
      <c r="AI297" s="7" t="e">
        <f t="shared" si="108"/>
        <v>#NUM!</v>
      </c>
      <c r="AK297" s="7">
        <v>131</v>
      </c>
      <c r="AL297" s="7" t="e">
        <f t="shared" si="109"/>
        <v>#NUM!</v>
      </c>
      <c r="AM297" s="7">
        <f t="shared" si="110"/>
        <v>13640784.276036218</v>
      </c>
      <c r="AO297" s="7">
        <f t="shared" si="111"/>
        <v>13640784.276036218</v>
      </c>
      <c r="AP297" s="7">
        <f t="shared" si="112"/>
        <v>10189665854.199055</v>
      </c>
      <c r="AQ297" s="15">
        <f t="shared" si="113"/>
        <v>6.1200664605750622E-4</v>
      </c>
      <c r="AR297" s="15"/>
      <c r="AS297" s="6"/>
      <c r="AX297" s="21">
        <v>131.01742689949</v>
      </c>
    </row>
    <row r="298" spans="1:50">
      <c r="A298" s="7" t="str">
        <f>'S rescaled computation'!A298</f>
        <v>Storch et al. 2143</v>
      </c>
      <c r="B298" s="8" t="str">
        <f>'S rescaled computation'!B298</f>
        <v>Birds</v>
      </c>
      <c r="C298" s="7" t="str">
        <f>'S rescaled computation'!C298</f>
        <v>Eurasia</v>
      </c>
      <c r="D298" s="8">
        <f>'S rescaled computation'!D298</f>
        <v>18</v>
      </c>
      <c r="F298" s="8">
        <f t="shared" si="96"/>
        <v>3440000</v>
      </c>
      <c r="G298" s="8">
        <f>'S rescaled computation'!G298</f>
        <v>3440000</v>
      </c>
      <c r="H298" s="8">
        <f>'S rescaled computation'!H298</f>
        <v>4840000</v>
      </c>
      <c r="J298" s="8">
        <f>'S rescaled computation'!J298</f>
        <v>665</v>
      </c>
      <c r="K298" s="8">
        <f>'S rescaled computation'!K298</f>
        <v>747</v>
      </c>
      <c r="L298" s="10">
        <f>'S rescaled computation'!L298</f>
        <v>595</v>
      </c>
      <c r="N298" s="7">
        <f t="shared" si="97"/>
        <v>1</v>
      </c>
      <c r="P298" s="7">
        <f t="shared" si="98"/>
        <v>1.1176470588235294</v>
      </c>
      <c r="Q298" s="7" t="e">
        <f t="shared" si="116"/>
        <v>#DIV/0!</v>
      </c>
      <c r="S298" s="12">
        <f t="shared" si="99"/>
        <v>1241.5318255628206</v>
      </c>
      <c r="T298" s="12">
        <f t="shared" si="114"/>
        <v>1046.681136389629</v>
      </c>
      <c r="U298" s="7">
        <f t="shared" si="115"/>
        <v>194.85068917319154</v>
      </c>
      <c r="V298" s="7">
        <f t="shared" si="100"/>
        <v>2093.3622727792581</v>
      </c>
      <c r="W298" s="7">
        <f t="shared" si="117"/>
        <v>413.84394185427351</v>
      </c>
      <c r="X298" s="7">
        <f t="shared" si="95"/>
        <v>1046.681136389629</v>
      </c>
      <c r="Z298" s="7">
        <f t="shared" si="101"/>
        <v>0</v>
      </c>
      <c r="AA298" s="7">
        <f t="shared" si="102"/>
        <v>261396.28325775568</v>
      </c>
      <c r="AB298" s="6"/>
      <c r="AC298" s="7">
        <f t="shared" si="103"/>
        <v>-1.451321483296605</v>
      </c>
      <c r="AD298" s="7">
        <f t="shared" si="104"/>
        <v>-11.344346609592195</v>
      </c>
      <c r="AE298" s="7">
        <f t="shared" si="105"/>
        <v>-2210.4537550985983</v>
      </c>
      <c r="AG298" s="7" t="e">
        <f t="shared" si="106"/>
        <v>#NUM!</v>
      </c>
      <c r="AH298" s="7" t="e">
        <f t="shared" si="107"/>
        <v>#NUM!</v>
      </c>
      <c r="AI298" s="7" t="e">
        <f t="shared" si="108"/>
        <v>#NUM!</v>
      </c>
      <c r="AK298" s="7">
        <v>132</v>
      </c>
      <c r="AL298" s="7" t="e">
        <f t="shared" si="109"/>
        <v>#NUM!</v>
      </c>
      <c r="AM298" s="7">
        <f t="shared" si="110"/>
        <v>13640784.276036218</v>
      </c>
      <c r="AO298" s="7">
        <f t="shared" si="111"/>
        <v>13640784.276036218</v>
      </c>
      <c r="AP298" s="7">
        <f t="shared" si="112"/>
        <v>10189665854.199055</v>
      </c>
      <c r="AQ298" s="15">
        <f t="shared" si="113"/>
        <v>6.1200664605750622E-4</v>
      </c>
      <c r="AR298" s="15"/>
      <c r="AS298" s="6"/>
      <c r="AX298" s="21">
        <v>132.01742689949</v>
      </c>
    </row>
    <row r="299" spans="1:50">
      <c r="A299" s="7" t="str">
        <f>'S rescaled computation'!A299</f>
        <v>Storch et al. 2144</v>
      </c>
      <c r="B299" s="8" t="str">
        <f>'S rescaled computation'!B299</f>
        <v>Birds</v>
      </c>
      <c r="C299" s="7" t="str">
        <f>'S rescaled computation'!C299</f>
        <v>Eurasia</v>
      </c>
      <c r="D299" s="8">
        <f>'S rescaled computation'!D299</f>
        <v>19</v>
      </c>
      <c r="F299" s="8">
        <f t="shared" si="96"/>
        <v>3440000</v>
      </c>
      <c r="G299" s="8">
        <f>'S rescaled computation'!G299</f>
        <v>3440000</v>
      </c>
      <c r="H299" s="8">
        <f>'S rescaled computation'!H299</f>
        <v>4840000</v>
      </c>
      <c r="J299" s="8">
        <f>'S rescaled computation'!J299</f>
        <v>697</v>
      </c>
      <c r="K299" s="8">
        <f>'S rescaled computation'!K299</f>
        <v>747</v>
      </c>
      <c r="L299" s="10">
        <f>'S rescaled computation'!L299</f>
        <v>595</v>
      </c>
      <c r="N299" s="7">
        <f t="shared" si="97"/>
        <v>1</v>
      </c>
      <c r="P299" s="7">
        <f t="shared" si="98"/>
        <v>1.1714285714285715</v>
      </c>
      <c r="Q299" s="7" t="e">
        <f t="shared" si="116"/>
        <v>#DIV/0!</v>
      </c>
      <c r="S299" s="12">
        <f t="shared" si="99"/>
        <v>1241.5318255628206</v>
      </c>
      <c r="T299" s="12">
        <f t="shared" si="114"/>
        <v>1046.681136389629</v>
      </c>
      <c r="U299" s="7">
        <f t="shared" si="115"/>
        <v>194.85068917319154</v>
      </c>
      <c r="V299" s="7">
        <f t="shared" si="100"/>
        <v>2093.3622727792581</v>
      </c>
      <c r="W299" s="7">
        <f t="shared" si="117"/>
        <v>413.84394185427351</v>
      </c>
      <c r="X299" s="7">
        <f t="shared" si="95"/>
        <v>1046.681136389629</v>
      </c>
      <c r="Z299" s="7">
        <f t="shared" si="101"/>
        <v>0</v>
      </c>
      <c r="AA299" s="7">
        <f t="shared" si="102"/>
        <v>261396.28325775568</v>
      </c>
      <c r="AB299" s="6"/>
      <c r="AC299" s="7">
        <f t="shared" si="103"/>
        <v>-1.451321483296605</v>
      </c>
      <c r="AD299" s="7">
        <f t="shared" si="104"/>
        <v>-11.344346609592195</v>
      </c>
      <c r="AE299" s="7">
        <f t="shared" si="105"/>
        <v>-2210.4537550985983</v>
      </c>
      <c r="AG299" s="7" t="e">
        <f t="shared" si="106"/>
        <v>#NUM!</v>
      </c>
      <c r="AH299" s="7" t="e">
        <f t="shared" si="107"/>
        <v>#NUM!</v>
      </c>
      <c r="AI299" s="7" t="e">
        <f t="shared" si="108"/>
        <v>#NUM!</v>
      </c>
      <c r="AK299" s="7">
        <v>133</v>
      </c>
      <c r="AL299" s="7" t="e">
        <f t="shared" si="109"/>
        <v>#NUM!</v>
      </c>
      <c r="AM299" s="7">
        <f t="shared" si="110"/>
        <v>13640784.276036218</v>
      </c>
      <c r="AO299" s="7">
        <f t="shared" si="111"/>
        <v>13640784.276036218</v>
      </c>
      <c r="AP299" s="7">
        <f t="shared" si="112"/>
        <v>10189665854.199055</v>
      </c>
      <c r="AQ299" s="15">
        <f t="shared" si="113"/>
        <v>6.1200664605750622E-4</v>
      </c>
      <c r="AR299" s="15"/>
      <c r="AS299" s="6"/>
      <c r="AX299" s="21">
        <v>133.01742689949</v>
      </c>
    </row>
    <row r="300" spans="1:50">
      <c r="A300" s="7" t="str">
        <f>'S rescaled computation'!A300</f>
        <v>Storch et al. 2145</v>
      </c>
      <c r="B300" s="8" t="str">
        <f>'S rescaled computation'!B300</f>
        <v>Birds</v>
      </c>
      <c r="C300" s="7" t="str">
        <f>'S rescaled computation'!C300</f>
        <v>Eurasia</v>
      </c>
      <c r="D300" s="8">
        <f>'S rescaled computation'!D300</f>
        <v>20</v>
      </c>
      <c r="F300" s="8">
        <f t="shared" si="96"/>
        <v>3440000</v>
      </c>
      <c r="G300" s="8">
        <f>'S rescaled computation'!G300</f>
        <v>3440000</v>
      </c>
      <c r="H300" s="8">
        <f>'S rescaled computation'!H300</f>
        <v>4840000</v>
      </c>
      <c r="J300" s="8">
        <f>'S rescaled computation'!J300</f>
        <v>747</v>
      </c>
      <c r="K300" s="8">
        <f>'S rescaled computation'!K300</f>
        <v>747</v>
      </c>
      <c r="L300" s="10">
        <f>'S rescaled computation'!L300</f>
        <v>595</v>
      </c>
      <c r="N300" s="7">
        <f t="shared" si="97"/>
        <v>1</v>
      </c>
      <c r="P300" s="7">
        <f t="shared" si="98"/>
        <v>1.2554621848739496</v>
      </c>
      <c r="Q300" s="7" t="e">
        <f t="shared" si="116"/>
        <v>#DIV/0!</v>
      </c>
      <c r="S300" s="12">
        <f t="shared" si="99"/>
        <v>1241.5318255628206</v>
      </c>
      <c r="T300" s="12">
        <f t="shared" si="114"/>
        <v>1046.681136389629</v>
      </c>
      <c r="U300" s="7">
        <f t="shared" si="115"/>
        <v>194.85068917319154</v>
      </c>
      <c r="V300" s="7">
        <f t="shared" si="100"/>
        <v>2093.3622727792581</v>
      </c>
      <c r="W300" s="7">
        <f t="shared" si="117"/>
        <v>413.84394185427351</v>
      </c>
      <c r="X300" s="7">
        <f t="shared" si="95"/>
        <v>1046.681136389629</v>
      </c>
      <c r="Z300" s="7">
        <f t="shared" si="101"/>
        <v>0</v>
      </c>
      <c r="AA300" s="7">
        <f t="shared" si="102"/>
        <v>261396.28325775568</v>
      </c>
      <c r="AB300" s="6"/>
      <c r="AC300" s="7">
        <f t="shared" si="103"/>
        <v>-1.451321483296605</v>
      </c>
      <c r="AD300" s="7">
        <f t="shared" si="104"/>
        <v>-11.344346609592195</v>
      </c>
      <c r="AE300" s="7">
        <f t="shared" si="105"/>
        <v>-2210.4537550985983</v>
      </c>
      <c r="AG300" s="7" t="e">
        <f t="shared" si="106"/>
        <v>#NUM!</v>
      </c>
      <c r="AH300" s="7" t="e">
        <f t="shared" si="107"/>
        <v>#NUM!</v>
      </c>
      <c r="AI300" s="7" t="e">
        <f t="shared" si="108"/>
        <v>#NUM!</v>
      </c>
      <c r="AK300" s="7">
        <v>134</v>
      </c>
      <c r="AL300" s="7" t="e">
        <f t="shared" si="109"/>
        <v>#NUM!</v>
      </c>
      <c r="AM300" s="7">
        <f t="shared" si="110"/>
        <v>13640784.276036218</v>
      </c>
      <c r="AO300" s="7">
        <f t="shared" si="111"/>
        <v>13640784.276036218</v>
      </c>
      <c r="AP300" s="7">
        <f t="shared" si="112"/>
        <v>10189665854.199055</v>
      </c>
      <c r="AQ300" s="15">
        <f t="shared" si="113"/>
        <v>6.1200664605750622E-4</v>
      </c>
      <c r="AR300" s="15"/>
      <c r="AS300" s="6"/>
      <c r="AX300" s="21">
        <v>134.01742689949</v>
      </c>
    </row>
    <row r="301" spans="1:50" s="3" customFormat="1">
      <c r="A301" s="3" t="str">
        <f>'S rescaled computation'!A301</f>
        <v>Storch et al. 2146</v>
      </c>
      <c r="B301" s="2" t="str">
        <f>'S rescaled computation'!B301</f>
        <v>Birds</v>
      </c>
      <c r="C301" s="3" t="str">
        <f>'S rescaled computation'!C301</f>
        <v>North America</v>
      </c>
      <c r="D301" s="2">
        <f>'S rescaled computation'!D301</f>
        <v>1</v>
      </c>
      <c r="E301" s="5"/>
      <c r="F301" s="2">
        <f t="shared" si="96"/>
        <v>2360000</v>
      </c>
      <c r="G301" s="2">
        <f>'S rescaled computation'!G301</f>
        <v>2360000</v>
      </c>
      <c r="H301" s="2">
        <f>'S rescaled computation'!H301</f>
        <v>4840000</v>
      </c>
      <c r="I301" s="5"/>
      <c r="J301" s="2">
        <f>'S rescaled computation'!J301</f>
        <v>133</v>
      </c>
      <c r="K301" s="2">
        <f>'S rescaled computation'!K301</f>
        <v>471</v>
      </c>
      <c r="L301" s="11">
        <f>'S rescaled computation'!L301</f>
        <v>364</v>
      </c>
      <c r="M301" s="5"/>
      <c r="N301" s="3">
        <f t="shared" si="97"/>
        <v>1</v>
      </c>
      <c r="O301" s="5"/>
      <c r="P301" s="3">
        <f t="shared" si="98"/>
        <v>0.36538461538461536</v>
      </c>
      <c r="Q301" s="3" t="e">
        <f t="shared" si="116"/>
        <v>#DIV/0!</v>
      </c>
      <c r="R301" s="5"/>
      <c r="S301" s="22">
        <f t="shared" si="99"/>
        <v>1241.5318255628206</v>
      </c>
      <c r="T301" s="22">
        <f t="shared" si="114"/>
        <v>866.94426388776458</v>
      </c>
      <c r="U301" s="3">
        <f t="shared" si="115"/>
        <v>374.58756167505601</v>
      </c>
      <c r="V301" s="3">
        <f t="shared" si="100"/>
        <v>1733.8885277755292</v>
      </c>
      <c r="W301" s="3">
        <f t="shared" si="117"/>
        <v>413.84394185427351</v>
      </c>
      <c r="X301" s="3">
        <f t="shared" si="95"/>
        <v>866.94426388776458</v>
      </c>
      <c r="Y301" s="5"/>
      <c r="Z301" s="3">
        <f t="shared" si="101"/>
        <v>0</v>
      </c>
      <c r="AA301" s="3">
        <f t="shared" si="102"/>
        <v>361366.56164308538</v>
      </c>
      <c r="AB301" s="26"/>
      <c r="AC301" s="3">
        <f t="shared" si="103"/>
        <v>-1.2372221365494469</v>
      </c>
      <c r="AD301" s="3">
        <f t="shared" si="104"/>
        <v>-3.5172480881983383</v>
      </c>
      <c r="AE301" s="3">
        <f t="shared" si="105"/>
        <v>-1317.5173851644679</v>
      </c>
      <c r="AF301" s="5"/>
      <c r="AG301" s="3" t="e">
        <f t="shared" si="106"/>
        <v>#NUM!</v>
      </c>
      <c r="AH301" s="3" t="e">
        <f t="shared" si="107"/>
        <v>#NUM!</v>
      </c>
      <c r="AI301" s="3" t="e">
        <f t="shared" si="108"/>
        <v>#NUM!</v>
      </c>
      <c r="AJ301" s="5"/>
      <c r="AK301" s="3">
        <v>135</v>
      </c>
      <c r="AL301" s="3" t="e">
        <f t="shared" si="109"/>
        <v>#NUM!</v>
      </c>
      <c r="AM301" s="3">
        <f t="shared" si="110"/>
        <v>8999408.2581243739</v>
      </c>
      <c r="AN301" s="5"/>
      <c r="AO301" s="3">
        <f t="shared" si="111"/>
        <v>8999408.2581243739</v>
      </c>
      <c r="AP301" s="3">
        <f t="shared" si="112"/>
        <v>4238721289.57658</v>
      </c>
      <c r="AQ301" s="14">
        <f t="shared" si="113"/>
        <v>3.7108850062829001E-4</v>
      </c>
      <c r="AR301" s="14"/>
      <c r="AS301" s="26"/>
      <c r="AX301" s="23">
        <v>135.01742689949</v>
      </c>
    </row>
    <row r="302" spans="1:50" s="3" customFormat="1">
      <c r="A302" s="3" t="str">
        <f>'S rescaled computation'!A302</f>
        <v>Storch et al. 2147</v>
      </c>
      <c r="B302" s="2" t="str">
        <f>'S rescaled computation'!B302</f>
        <v>Birds</v>
      </c>
      <c r="C302" s="3" t="str">
        <f>'S rescaled computation'!C302</f>
        <v>North America</v>
      </c>
      <c r="D302" s="2">
        <f>'S rescaled computation'!D302</f>
        <v>2</v>
      </c>
      <c r="E302" s="5"/>
      <c r="F302" s="2">
        <f t="shared" si="96"/>
        <v>2360000</v>
      </c>
      <c r="G302" s="2">
        <f>'S rescaled computation'!G302</f>
        <v>2360000</v>
      </c>
      <c r="H302" s="2">
        <f>'S rescaled computation'!H302</f>
        <v>4840000</v>
      </c>
      <c r="I302" s="5"/>
      <c r="J302" s="2">
        <f>'S rescaled computation'!J302</f>
        <v>160</v>
      </c>
      <c r="K302" s="2">
        <f>'S rescaled computation'!K302</f>
        <v>471</v>
      </c>
      <c r="L302" s="11">
        <f>'S rescaled computation'!L302</f>
        <v>364</v>
      </c>
      <c r="M302" s="5"/>
      <c r="N302" s="3">
        <f t="shared" si="97"/>
        <v>1</v>
      </c>
      <c r="O302" s="5"/>
      <c r="P302" s="3">
        <f t="shared" si="98"/>
        <v>0.43956043956043955</v>
      </c>
      <c r="Q302" s="3" t="e">
        <f t="shared" si="116"/>
        <v>#DIV/0!</v>
      </c>
      <c r="R302" s="5"/>
      <c r="S302" s="22">
        <f t="shared" si="99"/>
        <v>1241.5318255628206</v>
      </c>
      <c r="T302" s="22">
        <f t="shared" si="114"/>
        <v>866.94426388776458</v>
      </c>
      <c r="U302" s="3">
        <f t="shared" si="115"/>
        <v>374.58756167505601</v>
      </c>
      <c r="V302" s="3">
        <f t="shared" si="100"/>
        <v>1733.8885277755292</v>
      </c>
      <c r="W302" s="3">
        <f t="shared" si="117"/>
        <v>413.84394185427351</v>
      </c>
      <c r="X302" s="3">
        <f t="shared" si="95"/>
        <v>866.94426388776458</v>
      </c>
      <c r="Y302" s="5"/>
      <c r="Z302" s="3">
        <f t="shared" si="101"/>
        <v>0</v>
      </c>
      <c r="AA302" s="3">
        <f t="shared" si="102"/>
        <v>361366.56164308538</v>
      </c>
      <c r="AB302" s="26"/>
      <c r="AC302" s="3">
        <f t="shared" si="103"/>
        <v>-1.2372221365494469</v>
      </c>
      <c r="AD302" s="3">
        <f t="shared" si="104"/>
        <v>-3.5172480881983383</v>
      </c>
      <c r="AE302" s="3">
        <f t="shared" si="105"/>
        <v>-1317.5173851644679</v>
      </c>
      <c r="AF302" s="5"/>
      <c r="AG302" s="3" t="e">
        <f t="shared" si="106"/>
        <v>#NUM!</v>
      </c>
      <c r="AH302" s="3" t="e">
        <f t="shared" si="107"/>
        <v>#NUM!</v>
      </c>
      <c r="AI302" s="3" t="e">
        <f t="shared" si="108"/>
        <v>#NUM!</v>
      </c>
      <c r="AJ302" s="5"/>
      <c r="AK302" s="3">
        <v>136</v>
      </c>
      <c r="AL302" s="3" t="e">
        <f t="shared" si="109"/>
        <v>#NUM!</v>
      </c>
      <c r="AM302" s="3">
        <f t="shared" si="110"/>
        <v>8999408.2581243739</v>
      </c>
      <c r="AN302" s="5"/>
      <c r="AO302" s="3">
        <f t="shared" si="111"/>
        <v>8999408.2581243739</v>
      </c>
      <c r="AP302" s="3">
        <f t="shared" si="112"/>
        <v>4238721289.57658</v>
      </c>
      <c r="AQ302" s="14">
        <f t="shared" si="113"/>
        <v>3.7108850062829001E-4</v>
      </c>
      <c r="AR302" s="14"/>
      <c r="AS302" s="26"/>
      <c r="AX302" s="23">
        <v>136.01742689949</v>
      </c>
    </row>
    <row r="303" spans="1:50" s="3" customFormat="1">
      <c r="A303" s="3" t="str">
        <f>'S rescaled computation'!A303</f>
        <v>Storch et al. 2148</v>
      </c>
      <c r="B303" s="2" t="str">
        <f>'S rescaled computation'!B303</f>
        <v>Birds</v>
      </c>
      <c r="C303" s="3" t="str">
        <f>'S rescaled computation'!C303</f>
        <v>North America</v>
      </c>
      <c r="D303" s="2">
        <f>'S rescaled computation'!D303</f>
        <v>3</v>
      </c>
      <c r="E303" s="5"/>
      <c r="F303" s="2">
        <f t="shared" si="96"/>
        <v>2360000</v>
      </c>
      <c r="G303" s="2">
        <f>'S rescaled computation'!G303</f>
        <v>2360000</v>
      </c>
      <c r="H303" s="2">
        <f>'S rescaled computation'!H303</f>
        <v>4840000</v>
      </c>
      <c r="I303" s="5"/>
      <c r="J303" s="2">
        <f>'S rescaled computation'!J303</f>
        <v>178</v>
      </c>
      <c r="K303" s="2">
        <f>'S rescaled computation'!K303</f>
        <v>471</v>
      </c>
      <c r="L303" s="11">
        <f>'S rescaled computation'!L303</f>
        <v>364</v>
      </c>
      <c r="M303" s="5"/>
      <c r="N303" s="3">
        <f t="shared" si="97"/>
        <v>1</v>
      </c>
      <c r="O303" s="5"/>
      <c r="P303" s="3">
        <f t="shared" si="98"/>
        <v>0.48901098901098899</v>
      </c>
      <c r="Q303" s="3" t="e">
        <f t="shared" si="116"/>
        <v>#DIV/0!</v>
      </c>
      <c r="R303" s="5"/>
      <c r="S303" s="22">
        <f t="shared" si="99"/>
        <v>1241.5318255628206</v>
      </c>
      <c r="T303" s="22">
        <f t="shared" si="114"/>
        <v>866.94426388776458</v>
      </c>
      <c r="U303" s="3">
        <f t="shared" si="115"/>
        <v>374.58756167505601</v>
      </c>
      <c r="V303" s="3">
        <f t="shared" si="100"/>
        <v>1733.8885277755292</v>
      </c>
      <c r="W303" s="3">
        <f t="shared" si="117"/>
        <v>413.84394185427351</v>
      </c>
      <c r="X303" s="3">
        <f t="shared" si="95"/>
        <v>866.94426388776458</v>
      </c>
      <c r="Y303" s="5"/>
      <c r="Z303" s="3">
        <f t="shared" si="101"/>
        <v>0</v>
      </c>
      <c r="AA303" s="3">
        <f t="shared" si="102"/>
        <v>361366.56164308538</v>
      </c>
      <c r="AB303" s="26"/>
      <c r="AC303" s="3">
        <f t="shared" si="103"/>
        <v>-1.2372221365494469</v>
      </c>
      <c r="AD303" s="3">
        <f t="shared" si="104"/>
        <v>-3.5172480881983383</v>
      </c>
      <c r="AE303" s="3">
        <f t="shared" si="105"/>
        <v>-1317.5173851644679</v>
      </c>
      <c r="AF303" s="5"/>
      <c r="AG303" s="3" t="e">
        <f t="shared" si="106"/>
        <v>#NUM!</v>
      </c>
      <c r="AH303" s="3" t="e">
        <f t="shared" si="107"/>
        <v>#NUM!</v>
      </c>
      <c r="AI303" s="3" t="e">
        <f t="shared" si="108"/>
        <v>#NUM!</v>
      </c>
      <c r="AJ303" s="5"/>
      <c r="AK303" s="3">
        <v>137</v>
      </c>
      <c r="AL303" s="3" t="e">
        <f t="shared" si="109"/>
        <v>#NUM!</v>
      </c>
      <c r="AM303" s="3">
        <f t="shared" si="110"/>
        <v>8999408.2581243739</v>
      </c>
      <c r="AN303" s="5"/>
      <c r="AO303" s="3">
        <f t="shared" si="111"/>
        <v>8999408.2581243739</v>
      </c>
      <c r="AP303" s="3">
        <f t="shared" si="112"/>
        <v>4238721289.57658</v>
      </c>
      <c r="AQ303" s="14">
        <f t="shared" si="113"/>
        <v>3.7108850062829001E-4</v>
      </c>
      <c r="AR303" s="14"/>
      <c r="AS303" s="26"/>
      <c r="AX303" s="23">
        <v>137.01742689949</v>
      </c>
    </row>
    <row r="304" spans="1:50" s="3" customFormat="1">
      <c r="A304" s="3" t="str">
        <f>'S rescaled computation'!A304</f>
        <v>Storch et al. 2149</v>
      </c>
      <c r="B304" s="2" t="str">
        <f>'S rescaled computation'!B304</f>
        <v>Birds</v>
      </c>
      <c r="C304" s="3" t="str">
        <f>'S rescaled computation'!C304</f>
        <v>North America</v>
      </c>
      <c r="D304" s="2">
        <f>'S rescaled computation'!D304</f>
        <v>4</v>
      </c>
      <c r="E304" s="5"/>
      <c r="F304" s="2">
        <f t="shared" si="96"/>
        <v>2360000</v>
      </c>
      <c r="G304" s="2">
        <f>'S rescaled computation'!G304</f>
        <v>2360000</v>
      </c>
      <c r="H304" s="2">
        <f>'S rescaled computation'!H304</f>
        <v>4840000</v>
      </c>
      <c r="I304" s="5"/>
      <c r="J304" s="2">
        <f>'S rescaled computation'!J304</f>
        <v>196</v>
      </c>
      <c r="K304" s="2">
        <f>'S rescaled computation'!K304</f>
        <v>471</v>
      </c>
      <c r="L304" s="11">
        <f>'S rescaled computation'!L304</f>
        <v>364</v>
      </c>
      <c r="M304" s="5"/>
      <c r="N304" s="3">
        <f t="shared" si="97"/>
        <v>1</v>
      </c>
      <c r="O304" s="5"/>
      <c r="P304" s="3">
        <f t="shared" si="98"/>
        <v>0.53846153846153844</v>
      </c>
      <c r="Q304" s="3" t="e">
        <f t="shared" si="116"/>
        <v>#DIV/0!</v>
      </c>
      <c r="R304" s="5"/>
      <c r="S304" s="22">
        <f t="shared" si="99"/>
        <v>1241.5318255628206</v>
      </c>
      <c r="T304" s="22">
        <f t="shared" si="114"/>
        <v>866.94426388776458</v>
      </c>
      <c r="U304" s="3">
        <f t="shared" si="115"/>
        <v>374.58756167505601</v>
      </c>
      <c r="V304" s="3">
        <f t="shared" si="100"/>
        <v>1733.8885277755292</v>
      </c>
      <c r="W304" s="3">
        <f t="shared" si="117"/>
        <v>413.84394185427351</v>
      </c>
      <c r="X304" s="3">
        <f t="shared" si="95"/>
        <v>866.94426388776458</v>
      </c>
      <c r="Y304" s="5"/>
      <c r="Z304" s="3">
        <f t="shared" si="101"/>
        <v>0</v>
      </c>
      <c r="AA304" s="3">
        <f t="shared" si="102"/>
        <v>361366.56164308538</v>
      </c>
      <c r="AB304" s="26"/>
      <c r="AC304" s="3">
        <f t="shared" si="103"/>
        <v>-1.2372221365494469</v>
      </c>
      <c r="AD304" s="3">
        <f t="shared" si="104"/>
        <v>-3.5172480881983383</v>
      </c>
      <c r="AE304" s="3">
        <f t="shared" si="105"/>
        <v>-1317.5173851644679</v>
      </c>
      <c r="AF304" s="5"/>
      <c r="AG304" s="3" t="e">
        <f t="shared" si="106"/>
        <v>#NUM!</v>
      </c>
      <c r="AH304" s="3" t="e">
        <f t="shared" si="107"/>
        <v>#NUM!</v>
      </c>
      <c r="AI304" s="3" t="e">
        <f t="shared" si="108"/>
        <v>#NUM!</v>
      </c>
      <c r="AJ304" s="5"/>
      <c r="AK304" s="3">
        <v>138</v>
      </c>
      <c r="AL304" s="3" t="e">
        <f t="shared" si="109"/>
        <v>#NUM!</v>
      </c>
      <c r="AM304" s="3">
        <f t="shared" si="110"/>
        <v>8999408.2581243739</v>
      </c>
      <c r="AN304" s="5"/>
      <c r="AO304" s="3">
        <f t="shared" si="111"/>
        <v>8999408.2581243739</v>
      </c>
      <c r="AP304" s="3">
        <f t="shared" si="112"/>
        <v>4238721289.57658</v>
      </c>
      <c r="AQ304" s="14">
        <f t="shared" si="113"/>
        <v>3.7108850062829001E-4</v>
      </c>
      <c r="AR304" s="14"/>
      <c r="AS304" s="26"/>
      <c r="AX304" s="23">
        <v>138.01742689949</v>
      </c>
    </row>
    <row r="305" spans="1:50" s="3" customFormat="1">
      <c r="A305" s="3" t="str">
        <f>'S rescaled computation'!A305</f>
        <v>Storch et al. 2150</v>
      </c>
      <c r="B305" s="2" t="str">
        <f>'S rescaled computation'!B305</f>
        <v>Birds</v>
      </c>
      <c r="C305" s="3" t="str">
        <f>'S rescaled computation'!C305</f>
        <v>North America</v>
      </c>
      <c r="D305" s="2">
        <f>'S rescaled computation'!D305</f>
        <v>5</v>
      </c>
      <c r="E305" s="5"/>
      <c r="F305" s="2">
        <f t="shared" si="96"/>
        <v>2360000</v>
      </c>
      <c r="G305" s="2">
        <f>'S rescaled computation'!G305</f>
        <v>2360000</v>
      </c>
      <c r="H305" s="2">
        <f>'S rescaled computation'!H305</f>
        <v>4840000</v>
      </c>
      <c r="I305" s="5"/>
      <c r="J305" s="2">
        <f>'S rescaled computation'!J305</f>
        <v>223</v>
      </c>
      <c r="K305" s="2">
        <f>'S rescaled computation'!K305</f>
        <v>471</v>
      </c>
      <c r="L305" s="11">
        <f>'S rescaled computation'!L305</f>
        <v>364</v>
      </c>
      <c r="M305" s="5"/>
      <c r="N305" s="3">
        <f t="shared" si="97"/>
        <v>1</v>
      </c>
      <c r="O305" s="5"/>
      <c r="P305" s="3">
        <f t="shared" si="98"/>
        <v>0.61263736263736268</v>
      </c>
      <c r="Q305" s="3" t="e">
        <f t="shared" si="116"/>
        <v>#DIV/0!</v>
      </c>
      <c r="R305" s="5"/>
      <c r="S305" s="22">
        <f t="shared" si="99"/>
        <v>1241.5318255628206</v>
      </c>
      <c r="T305" s="22">
        <f t="shared" si="114"/>
        <v>866.94426388776458</v>
      </c>
      <c r="U305" s="3">
        <f t="shared" si="115"/>
        <v>374.58756167505601</v>
      </c>
      <c r="V305" s="3">
        <f t="shared" si="100"/>
        <v>1733.8885277755292</v>
      </c>
      <c r="W305" s="3">
        <f t="shared" si="117"/>
        <v>413.84394185427351</v>
      </c>
      <c r="X305" s="3">
        <f t="shared" si="95"/>
        <v>866.94426388776458</v>
      </c>
      <c r="Y305" s="5"/>
      <c r="Z305" s="3">
        <f t="shared" si="101"/>
        <v>0</v>
      </c>
      <c r="AA305" s="3">
        <f t="shared" si="102"/>
        <v>361366.56164308538</v>
      </c>
      <c r="AB305" s="26"/>
      <c r="AC305" s="3">
        <f t="shared" si="103"/>
        <v>-1.2372221365494469</v>
      </c>
      <c r="AD305" s="3">
        <f t="shared" si="104"/>
        <v>-3.5172480881983383</v>
      </c>
      <c r="AE305" s="3">
        <f t="shared" si="105"/>
        <v>-1317.5173851644679</v>
      </c>
      <c r="AF305" s="5"/>
      <c r="AG305" s="3" t="e">
        <f t="shared" si="106"/>
        <v>#NUM!</v>
      </c>
      <c r="AH305" s="3" t="e">
        <f t="shared" si="107"/>
        <v>#NUM!</v>
      </c>
      <c r="AI305" s="3" t="e">
        <f t="shared" si="108"/>
        <v>#NUM!</v>
      </c>
      <c r="AJ305" s="5"/>
      <c r="AK305" s="3">
        <v>139</v>
      </c>
      <c r="AL305" s="3" t="e">
        <f t="shared" si="109"/>
        <v>#NUM!</v>
      </c>
      <c r="AM305" s="3">
        <f t="shared" si="110"/>
        <v>8999408.2581243739</v>
      </c>
      <c r="AN305" s="5"/>
      <c r="AO305" s="3">
        <f t="shared" si="111"/>
        <v>8999408.2581243739</v>
      </c>
      <c r="AP305" s="3">
        <f t="shared" si="112"/>
        <v>4238721289.57658</v>
      </c>
      <c r="AQ305" s="14">
        <f t="shared" si="113"/>
        <v>3.7108850062829001E-4</v>
      </c>
      <c r="AR305" s="14"/>
      <c r="AS305" s="26"/>
      <c r="AX305" s="23">
        <v>139.01742689949</v>
      </c>
    </row>
    <row r="306" spans="1:50" s="3" customFormat="1">
      <c r="A306" s="3" t="str">
        <f>'S rescaled computation'!A306</f>
        <v>Storch et al. 2151</v>
      </c>
      <c r="B306" s="2" t="str">
        <f>'S rescaled computation'!B306</f>
        <v>Birds</v>
      </c>
      <c r="C306" s="3" t="str">
        <f>'S rescaled computation'!C306</f>
        <v>North America</v>
      </c>
      <c r="D306" s="2">
        <f>'S rescaled computation'!D306</f>
        <v>6</v>
      </c>
      <c r="E306" s="5"/>
      <c r="F306" s="2">
        <f t="shared" si="96"/>
        <v>2360000</v>
      </c>
      <c r="G306" s="2">
        <f>'S rescaled computation'!G306</f>
        <v>2360000</v>
      </c>
      <c r="H306" s="2">
        <f>'S rescaled computation'!H306</f>
        <v>4840000</v>
      </c>
      <c r="I306" s="5"/>
      <c r="J306" s="2">
        <f>'S rescaled computation'!J306</f>
        <v>239</v>
      </c>
      <c r="K306" s="2">
        <f>'S rescaled computation'!K306</f>
        <v>471</v>
      </c>
      <c r="L306" s="11">
        <f>'S rescaled computation'!L306</f>
        <v>364</v>
      </c>
      <c r="M306" s="5"/>
      <c r="N306" s="3">
        <f t="shared" si="97"/>
        <v>1</v>
      </c>
      <c r="O306" s="5"/>
      <c r="P306" s="3">
        <f t="shared" si="98"/>
        <v>0.65659340659340659</v>
      </c>
      <c r="Q306" s="3" t="e">
        <f t="shared" si="116"/>
        <v>#DIV/0!</v>
      </c>
      <c r="R306" s="5"/>
      <c r="S306" s="22">
        <f t="shared" si="99"/>
        <v>1241.5318255628206</v>
      </c>
      <c r="T306" s="22">
        <f t="shared" si="114"/>
        <v>866.94426388776458</v>
      </c>
      <c r="U306" s="3">
        <f t="shared" si="115"/>
        <v>374.58756167505601</v>
      </c>
      <c r="V306" s="3">
        <f t="shared" si="100"/>
        <v>1733.8885277755292</v>
      </c>
      <c r="W306" s="3">
        <f t="shared" si="117"/>
        <v>413.84394185427351</v>
      </c>
      <c r="X306" s="3">
        <f t="shared" si="95"/>
        <v>866.94426388776458</v>
      </c>
      <c r="Y306" s="5"/>
      <c r="Z306" s="3">
        <f t="shared" si="101"/>
        <v>0</v>
      </c>
      <c r="AA306" s="3">
        <f t="shared" si="102"/>
        <v>361366.56164308538</v>
      </c>
      <c r="AB306" s="26"/>
      <c r="AC306" s="3">
        <f t="shared" si="103"/>
        <v>-1.2372221365494469</v>
      </c>
      <c r="AD306" s="3">
        <f t="shared" si="104"/>
        <v>-3.5172480881983383</v>
      </c>
      <c r="AE306" s="3">
        <f t="shared" si="105"/>
        <v>-1317.5173851644679</v>
      </c>
      <c r="AF306" s="5"/>
      <c r="AG306" s="3" t="e">
        <f t="shared" si="106"/>
        <v>#NUM!</v>
      </c>
      <c r="AH306" s="3" t="e">
        <f t="shared" si="107"/>
        <v>#NUM!</v>
      </c>
      <c r="AI306" s="3" t="e">
        <f t="shared" si="108"/>
        <v>#NUM!</v>
      </c>
      <c r="AJ306" s="5"/>
      <c r="AK306" s="3">
        <v>140</v>
      </c>
      <c r="AL306" s="3" t="e">
        <f t="shared" si="109"/>
        <v>#NUM!</v>
      </c>
      <c r="AM306" s="3">
        <f t="shared" si="110"/>
        <v>8999408.2581243739</v>
      </c>
      <c r="AN306" s="5"/>
      <c r="AO306" s="3">
        <f t="shared" si="111"/>
        <v>8999408.2581243739</v>
      </c>
      <c r="AP306" s="3">
        <f t="shared" si="112"/>
        <v>4238721289.57658</v>
      </c>
      <c r="AQ306" s="14">
        <f t="shared" si="113"/>
        <v>3.7108850062829001E-4</v>
      </c>
      <c r="AR306" s="14"/>
      <c r="AS306" s="26"/>
      <c r="AX306" s="23">
        <v>140.01742689949</v>
      </c>
    </row>
    <row r="307" spans="1:50" s="3" customFormat="1">
      <c r="A307" s="3" t="str">
        <f>'S rescaled computation'!A307</f>
        <v>Storch et al. 2152</v>
      </c>
      <c r="B307" s="2" t="str">
        <f>'S rescaled computation'!B307</f>
        <v>Birds</v>
      </c>
      <c r="C307" s="3" t="str">
        <f>'S rescaled computation'!C307</f>
        <v>North America</v>
      </c>
      <c r="D307" s="2">
        <f>'S rescaled computation'!D307</f>
        <v>7</v>
      </c>
      <c r="E307" s="5"/>
      <c r="F307" s="2">
        <f t="shared" si="96"/>
        <v>2360000</v>
      </c>
      <c r="G307" s="2">
        <f>'S rescaled computation'!G307</f>
        <v>2360000</v>
      </c>
      <c r="H307" s="2">
        <f>'S rescaled computation'!H307</f>
        <v>4840000</v>
      </c>
      <c r="I307" s="5"/>
      <c r="J307" s="2">
        <f>'S rescaled computation'!J307</f>
        <v>257</v>
      </c>
      <c r="K307" s="2">
        <f>'S rescaled computation'!K307</f>
        <v>471</v>
      </c>
      <c r="L307" s="11">
        <f>'S rescaled computation'!L307</f>
        <v>364</v>
      </c>
      <c r="M307" s="5"/>
      <c r="N307" s="3">
        <f t="shared" si="97"/>
        <v>1</v>
      </c>
      <c r="O307" s="5"/>
      <c r="P307" s="3">
        <f t="shared" si="98"/>
        <v>0.70604395604395609</v>
      </c>
      <c r="Q307" s="3" t="e">
        <f t="shared" si="116"/>
        <v>#DIV/0!</v>
      </c>
      <c r="R307" s="5"/>
      <c r="S307" s="22">
        <f t="shared" si="99"/>
        <v>1241.5318255628206</v>
      </c>
      <c r="T307" s="22">
        <f t="shared" si="114"/>
        <v>866.94426388776458</v>
      </c>
      <c r="U307" s="3">
        <f t="shared" si="115"/>
        <v>374.58756167505601</v>
      </c>
      <c r="V307" s="3">
        <f t="shared" si="100"/>
        <v>1733.8885277755292</v>
      </c>
      <c r="W307" s="3">
        <f t="shared" si="117"/>
        <v>413.84394185427351</v>
      </c>
      <c r="X307" s="3">
        <f t="shared" si="95"/>
        <v>866.94426388776458</v>
      </c>
      <c r="Y307" s="5"/>
      <c r="Z307" s="3">
        <f t="shared" si="101"/>
        <v>0</v>
      </c>
      <c r="AA307" s="3">
        <f t="shared" si="102"/>
        <v>361366.56164308538</v>
      </c>
      <c r="AB307" s="26"/>
      <c r="AC307" s="3">
        <f t="shared" si="103"/>
        <v>-1.2372221365494469</v>
      </c>
      <c r="AD307" s="3">
        <f t="shared" si="104"/>
        <v>-3.5172480881983383</v>
      </c>
      <c r="AE307" s="3">
        <f t="shared" si="105"/>
        <v>-1317.5173851644679</v>
      </c>
      <c r="AF307" s="5"/>
      <c r="AG307" s="3" t="e">
        <f t="shared" si="106"/>
        <v>#NUM!</v>
      </c>
      <c r="AH307" s="3" t="e">
        <f t="shared" si="107"/>
        <v>#NUM!</v>
      </c>
      <c r="AI307" s="3" t="e">
        <f t="shared" si="108"/>
        <v>#NUM!</v>
      </c>
      <c r="AJ307" s="5"/>
      <c r="AK307" s="3">
        <v>141</v>
      </c>
      <c r="AL307" s="3" t="e">
        <f t="shared" si="109"/>
        <v>#NUM!</v>
      </c>
      <c r="AM307" s="3">
        <f t="shared" si="110"/>
        <v>8999408.2581243739</v>
      </c>
      <c r="AN307" s="5"/>
      <c r="AO307" s="3">
        <f t="shared" si="111"/>
        <v>8999408.2581243739</v>
      </c>
      <c r="AP307" s="3">
        <f t="shared" si="112"/>
        <v>4238721289.57658</v>
      </c>
      <c r="AQ307" s="14">
        <f t="shared" si="113"/>
        <v>3.7108850062829001E-4</v>
      </c>
      <c r="AR307" s="14"/>
      <c r="AS307" s="26"/>
      <c r="AX307" s="23">
        <v>141.01742689949</v>
      </c>
    </row>
    <row r="308" spans="1:50" s="3" customFormat="1">
      <c r="A308" s="3" t="str">
        <f>'S rescaled computation'!A308</f>
        <v>Storch et al. 2153</v>
      </c>
      <c r="B308" s="2" t="str">
        <f>'S rescaled computation'!B308</f>
        <v>Birds</v>
      </c>
      <c r="C308" s="3" t="str">
        <f>'S rescaled computation'!C308</f>
        <v>North America</v>
      </c>
      <c r="D308" s="2">
        <f>'S rescaled computation'!D308</f>
        <v>8</v>
      </c>
      <c r="E308" s="5"/>
      <c r="F308" s="2">
        <f t="shared" si="96"/>
        <v>2360000</v>
      </c>
      <c r="G308" s="2">
        <f>'S rescaled computation'!G308</f>
        <v>2360000</v>
      </c>
      <c r="H308" s="2">
        <f>'S rescaled computation'!H308</f>
        <v>4840000</v>
      </c>
      <c r="I308" s="5"/>
      <c r="J308" s="2">
        <f>'S rescaled computation'!J308</f>
        <v>275</v>
      </c>
      <c r="K308" s="2">
        <f>'S rescaled computation'!K308</f>
        <v>471</v>
      </c>
      <c r="L308" s="11">
        <f>'S rescaled computation'!L308</f>
        <v>364</v>
      </c>
      <c r="M308" s="5"/>
      <c r="N308" s="3">
        <f t="shared" si="97"/>
        <v>1</v>
      </c>
      <c r="O308" s="5"/>
      <c r="P308" s="3">
        <f t="shared" si="98"/>
        <v>0.75549450549450547</v>
      </c>
      <c r="Q308" s="3" t="e">
        <f t="shared" si="116"/>
        <v>#DIV/0!</v>
      </c>
      <c r="R308" s="5"/>
      <c r="S308" s="22">
        <f t="shared" si="99"/>
        <v>1241.5318255628206</v>
      </c>
      <c r="T308" s="22">
        <f t="shared" si="114"/>
        <v>866.94426388776458</v>
      </c>
      <c r="U308" s="3">
        <f t="shared" si="115"/>
        <v>374.58756167505601</v>
      </c>
      <c r="V308" s="3">
        <f t="shared" si="100"/>
        <v>1733.8885277755292</v>
      </c>
      <c r="W308" s="3">
        <f t="shared" si="117"/>
        <v>413.84394185427351</v>
      </c>
      <c r="X308" s="3">
        <f t="shared" si="95"/>
        <v>866.94426388776458</v>
      </c>
      <c r="Y308" s="5"/>
      <c r="Z308" s="3">
        <f t="shared" si="101"/>
        <v>0</v>
      </c>
      <c r="AA308" s="3">
        <f t="shared" si="102"/>
        <v>361366.56164308538</v>
      </c>
      <c r="AB308" s="26"/>
      <c r="AC308" s="3">
        <f t="shared" si="103"/>
        <v>-1.2372221365494469</v>
      </c>
      <c r="AD308" s="3">
        <f t="shared" si="104"/>
        <v>-3.5172480881983383</v>
      </c>
      <c r="AE308" s="3">
        <f t="shared" si="105"/>
        <v>-1317.5173851644679</v>
      </c>
      <c r="AF308" s="5"/>
      <c r="AG308" s="3" t="e">
        <f t="shared" si="106"/>
        <v>#NUM!</v>
      </c>
      <c r="AH308" s="3" t="e">
        <f t="shared" si="107"/>
        <v>#NUM!</v>
      </c>
      <c r="AI308" s="3" t="e">
        <f t="shared" si="108"/>
        <v>#NUM!</v>
      </c>
      <c r="AJ308" s="5"/>
      <c r="AK308" s="3">
        <v>142</v>
      </c>
      <c r="AL308" s="3" t="e">
        <f t="shared" si="109"/>
        <v>#NUM!</v>
      </c>
      <c r="AM308" s="3">
        <f t="shared" si="110"/>
        <v>8999408.2581243739</v>
      </c>
      <c r="AN308" s="5"/>
      <c r="AO308" s="3">
        <f t="shared" si="111"/>
        <v>8999408.2581243739</v>
      </c>
      <c r="AP308" s="3">
        <f t="shared" si="112"/>
        <v>4238721289.57658</v>
      </c>
      <c r="AQ308" s="14">
        <f t="shared" si="113"/>
        <v>3.7108850062829001E-4</v>
      </c>
      <c r="AR308" s="14"/>
      <c r="AS308" s="26"/>
      <c r="AX308" s="23">
        <v>142.01742689949</v>
      </c>
    </row>
    <row r="309" spans="1:50" s="3" customFormat="1">
      <c r="A309" s="3" t="str">
        <f>'S rescaled computation'!A309</f>
        <v>Storch et al. 2154</v>
      </c>
      <c r="B309" s="2" t="str">
        <f>'S rescaled computation'!B309</f>
        <v>Birds</v>
      </c>
      <c r="C309" s="3" t="str">
        <f>'S rescaled computation'!C309</f>
        <v>North America</v>
      </c>
      <c r="D309" s="2">
        <f>'S rescaled computation'!D309</f>
        <v>9</v>
      </c>
      <c r="E309" s="5"/>
      <c r="F309" s="2">
        <f t="shared" si="96"/>
        <v>2360000</v>
      </c>
      <c r="G309" s="2">
        <f>'S rescaled computation'!G309</f>
        <v>2360000</v>
      </c>
      <c r="H309" s="2">
        <f>'S rescaled computation'!H309</f>
        <v>4840000</v>
      </c>
      <c r="I309" s="5"/>
      <c r="J309" s="2">
        <f>'S rescaled computation'!J309</f>
        <v>292</v>
      </c>
      <c r="K309" s="2">
        <f>'S rescaled computation'!K309</f>
        <v>471</v>
      </c>
      <c r="L309" s="11">
        <f>'S rescaled computation'!L309</f>
        <v>364</v>
      </c>
      <c r="M309" s="5"/>
      <c r="N309" s="3">
        <f t="shared" si="97"/>
        <v>1</v>
      </c>
      <c r="O309" s="5"/>
      <c r="P309" s="3">
        <f t="shared" si="98"/>
        <v>0.80219780219780223</v>
      </c>
      <c r="Q309" s="3" t="e">
        <f t="shared" si="116"/>
        <v>#DIV/0!</v>
      </c>
      <c r="R309" s="5"/>
      <c r="S309" s="22">
        <f t="shared" si="99"/>
        <v>1241.5318255628206</v>
      </c>
      <c r="T309" s="22">
        <f t="shared" si="114"/>
        <v>866.94426388776458</v>
      </c>
      <c r="U309" s="3">
        <f t="shared" si="115"/>
        <v>374.58756167505601</v>
      </c>
      <c r="V309" s="3">
        <f t="shared" si="100"/>
        <v>1733.8885277755292</v>
      </c>
      <c r="W309" s="3">
        <f t="shared" si="117"/>
        <v>413.84394185427351</v>
      </c>
      <c r="X309" s="3">
        <f t="shared" si="95"/>
        <v>866.94426388776458</v>
      </c>
      <c r="Y309" s="5"/>
      <c r="Z309" s="3">
        <f t="shared" si="101"/>
        <v>0</v>
      </c>
      <c r="AA309" s="3">
        <f t="shared" si="102"/>
        <v>361366.56164308538</v>
      </c>
      <c r="AB309" s="26"/>
      <c r="AC309" s="3">
        <f t="shared" si="103"/>
        <v>-1.2372221365494469</v>
      </c>
      <c r="AD309" s="3">
        <f t="shared" si="104"/>
        <v>-3.5172480881983383</v>
      </c>
      <c r="AE309" s="3">
        <f t="shared" si="105"/>
        <v>-1317.5173851644679</v>
      </c>
      <c r="AF309" s="5"/>
      <c r="AG309" s="3" t="e">
        <f t="shared" si="106"/>
        <v>#NUM!</v>
      </c>
      <c r="AH309" s="3" t="e">
        <f t="shared" si="107"/>
        <v>#NUM!</v>
      </c>
      <c r="AI309" s="3" t="e">
        <f t="shared" si="108"/>
        <v>#NUM!</v>
      </c>
      <c r="AJ309" s="5"/>
      <c r="AK309" s="3">
        <v>143</v>
      </c>
      <c r="AL309" s="3" t="e">
        <f t="shared" si="109"/>
        <v>#NUM!</v>
      </c>
      <c r="AM309" s="3">
        <f t="shared" si="110"/>
        <v>8999408.2581243739</v>
      </c>
      <c r="AN309" s="5"/>
      <c r="AO309" s="3">
        <f t="shared" si="111"/>
        <v>8999408.2581243739</v>
      </c>
      <c r="AP309" s="3">
        <f t="shared" si="112"/>
        <v>4238721289.57658</v>
      </c>
      <c r="AQ309" s="14">
        <f t="shared" si="113"/>
        <v>3.7108850062829001E-4</v>
      </c>
      <c r="AR309" s="14"/>
      <c r="AS309" s="26"/>
      <c r="AX309" s="23">
        <v>143.01742689949</v>
      </c>
    </row>
    <row r="310" spans="1:50" s="3" customFormat="1">
      <c r="A310" s="3" t="str">
        <f>'S rescaled computation'!A310</f>
        <v>Storch et al. 2155</v>
      </c>
      <c r="B310" s="2" t="str">
        <f>'S rescaled computation'!B310</f>
        <v>Birds</v>
      </c>
      <c r="C310" s="3" t="str">
        <f>'S rescaled computation'!C310</f>
        <v>North America</v>
      </c>
      <c r="D310" s="2">
        <f>'S rescaled computation'!D310</f>
        <v>10</v>
      </c>
      <c r="E310" s="5"/>
      <c r="F310" s="2">
        <f t="shared" si="96"/>
        <v>2360000</v>
      </c>
      <c r="G310" s="2">
        <f>'S rescaled computation'!G310</f>
        <v>2360000</v>
      </c>
      <c r="H310" s="2">
        <f>'S rescaled computation'!H310</f>
        <v>4840000</v>
      </c>
      <c r="I310" s="5"/>
      <c r="J310" s="2">
        <f>'S rescaled computation'!J310</f>
        <v>309</v>
      </c>
      <c r="K310" s="2">
        <f>'S rescaled computation'!K310</f>
        <v>471</v>
      </c>
      <c r="L310" s="11">
        <f>'S rescaled computation'!L310</f>
        <v>364</v>
      </c>
      <c r="M310" s="5"/>
      <c r="N310" s="3">
        <f t="shared" si="97"/>
        <v>1</v>
      </c>
      <c r="O310" s="5"/>
      <c r="P310" s="3">
        <f t="shared" si="98"/>
        <v>0.84890109890109888</v>
      </c>
      <c r="Q310" s="3" t="e">
        <f t="shared" si="116"/>
        <v>#DIV/0!</v>
      </c>
      <c r="R310" s="5"/>
      <c r="S310" s="22">
        <f t="shared" si="99"/>
        <v>1241.5318255628206</v>
      </c>
      <c r="T310" s="22">
        <f t="shared" si="114"/>
        <v>866.94426388776458</v>
      </c>
      <c r="U310" s="3">
        <f t="shared" si="115"/>
        <v>374.58756167505601</v>
      </c>
      <c r="V310" s="3">
        <f t="shared" si="100"/>
        <v>1733.8885277755292</v>
      </c>
      <c r="W310" s="3">
        <f t="shared" si="117"/>
        <v>413.84394185427351</v>
      </c>
      <c r="X310" s="3">
        <f t="shared" si="95"/>
        <v>866.94426388776458</v>
      </c>
      <c r="Y310" s="5"/>
      <c r="Z310" s="3">
        <f t="shared" si="101"/>
        <v>0</v>
      </c>
      <c r="AA310" s="3">
        <f t="shared" si="102"/>
        <v>361366.56164308538</v>
      </c>
      <c r="AB310" s="26"/>
      <c r="AC310" s="3">
        <f t="shared" si="103"/>
        <v>-1.2372221365494469</v>
      </c>
      <c r="AD310" s="3">
        <f t="shared" si="104"/>
        <v>-3.5172480881983383</v>
      </c>
      <c r="AE310" s="3">
        <f t="shared" si="105"/>
        <v>-1317.5173851644679</v>
      </c>
      <c r="AF310" s="5"/>
      <c r="AG310" s="3" t="e">
        <f t="shared" si="106"/>
        <v>#NUM!</v>
      </c>
      <c r="AH310" s="3" t="e">
        <f t="shared" si="107"/>
        <v>#NUM!</v>
      </c>
      <c r="AI310" s="3" t="e">
        <f t="shared" si="108"/>
        <v>#NUM!</v>
      </c>
      <c r="AJ310" s="5"/>
      <c r="AK310" s="3">
        <v>144</v>
      </c>
      <c r="AL310" s="3" t="e">
        <f t="shared" si="109"/>
        <v>#NUM!</v>
      </c>
      <c r="AM310" s="3">
        <f t="shared" si="110"/>
        <v>8999408.2581243739</v>
      </c>
      <c r="AN310" s="5"/>
      <c r="AO310" s="3">
        <f t="shared" si="111"/>
        <v>8999408.2581243739</v>
      </c>
      <c r="AP310" s="3">
        <f t="shared" si="112"/>
        <v>4238721289.57658</v>
      </c>
      <c r="AQ310" s="14">
        <f t="shared" si="113"/>
        <v>3.7108850062829001E-4</v>
      </c>
      <c r="AR310" s="14"/>
      <c r="AS310" s="26"/>
      <c r="AX310" s="23">
        <v>144.01742689949</v>
      </c>
    </row>
    <row r="311" spans="1:50" s="3" customFormat="1">
      <c r="A311" s="3" t="str">
        <f>'S rescaled computation'!A311</f>
        <v>Storch et al. 2156</v>
      </c>
      <c r="B311" s="2" t="str">
        <f>'S rescaled computation'!B311</f>
        <v>Birds</v>
      </c>
      <c r="C311" s="3" t="str">
        <f>'S rescaled computation'!C311</f>
        <v>North America</v>
      </c>
      <c r="D311" s="2">
        <f>'S rescaled computation'!D311</f>
        <v>11</v>
      </c>
      <c r="E311" s="5"/>
      <c r="F311" s="2">
        <f t="shared" si="96"/>
        <v>2360000</v>
      </c>
      <c r="G311" s="2">
        <f>'S rescaled computation'!G311</f>
        <v>2360000</v>
      </c>
      <c r="H311" s="2">
        <f>'S rescaled computation'!H311</f>
        <v>4840000</v>
      </c>
      <c r="I311" s="5"/>
      <c r="J311" s="2">
        <f>'S rescaled computation'!J311</f>
        <v>324</v>
      </c>
      <c r="K311" s="2">
        <f>'S rescaled computation'!K311</f>
        <v>471</v>
      </c>
      <c r="L311" s="11">
        <f>'S rescaled computation'!L311</f>
        <v>364</v>
      </c>
      <c r="M311" s="5"/>
      <c r="N311" s="3">
        <f t="shared" si="97"/>
        <v>1</v>
      </c>
      <c r="O311" s="5"/>
      <c r="P311" s="3">
        <f t="shared" si="98"/>
        <v>0.89010989010989006</v>
      </c>
      <c r="Q311" s="3" t="e">
        <f t="shared" si="116"/>
        <v>#DIV/0!</v>
      </c>
      <c r="R311" s="5"/>
      <c r="S311" s="22">
        <f t="shared" si="99"/>
        <v>1241.5318255628206</v>
      </c>
      <c r="T311" s="22">
        <f t="shared" si="114"/>
        <v>866.94426388776458</v>
      </c>
      <c r="U311" s="3">
        <f t="shared" si="115"/>
        <v>374.58756167505601</v>
      </c>
      <c r="V311" s="3">
        <f t="shared" si="100"/>
        <v>1733.8885277755292</v>
      </c>
      <c r="W311" s="3">
        <f t="shared" si="117"/>
        <v>413.84394185427351</v>
      </c>
      <c r="X311" s="3">
        <f t="shared" si="95"/>
        <v>866.94426388776458</v>
      </c>
      <c r="Y311" s="5"/>
      <c r="Z311" s="3">
        <f t="shared" si="101"/>
        <v>0</v>
      </c>
      <c r="AA311" s="3">
        <f t="shared" si="102"/>
        <v>361366.56164308538</v>
      </c>
      <c r="AB311" s="26"/>
      <c r="AC311" s="3">
        <f t="shared" si="103"/>
        <v>-1.2372221365494469</v>
      </c>
      <c r="AD311" s="3">
        <f t="shared" si="104"/>
        <v>-3.5172480881983383</v>
      </c>
      <c r="AE311" s="3">
        <f t="shared" si="105"/>
        <v>-1317.5173851644679</v>
      </c>
      <c r="AF311" s="5"/>
      <c r="AG311" s="3" t="e">
        <f t="shared" si="106"/>
        <v>#NUM!</v>
      </c>
      <c r="AH311" s="3" t="e">
        <f t="shared" si="107"/>
        <v>#NUM!</v>
      </c>
      <c r="AI311" s="3" t="e">
        <f t="shared" si="108"/>
        <v>#NUM!</v>
      </c>
      <c r="AJ311" s="5"/>
      <c r="AK311" s="3">
        <v>145</v>
      </c>
      <c r="AL311" s="3" t="e">
        <f t="shared" si="109"/>
        <v>#NUM!</v>
      </c>
      <c r="AM311" s="3">
        <f t="shared" si="110"/>
        <v>8999408.2581243739</v>
      </c>
      <c r="AN311" s="5"/>
      <c r="AO311" s="3">
        <f t="shared" si="111"/>
        <v>8999408.2581243739</v>
      </c>
      <c r="AP311" s="3">
        <f t="shared" si="112"/>
        <v>4238721289.57658</v>
      </c>
      <c r="AQ311" s="14">
        <f t="shared" si="113"/>
        <v>3.7108850062829001E-4</v>
      </c>
      <c r="AR311" s="14"/>
      <c r="AS311" s="26"/>
      <c r="AX311" s="23">
        <v>145.01742689949</v>
      </c>
    </row>
    <row r="312" spans="1:50" s="3" customFormat="1">
      <c r="A312" s="3" t="str">
        <f>'S rescaled computation'!A312</f>
        <v>Storch et al. 2157</v>
      </c>
      <c r="B312" s="2" t="str">
        <f>'S rescaled computation'!B312</f>
        <v>Birds</v>
      </c>
      <c r="C312" s="3" t="str">
        <f>'S rescaled computation'!C312</f>
        <v>North America</v>
      </c>
      <c r="D312" s="2">
        <f>'S rescaled computation'!D312</f>
        <v>12</v>
      </c>
      <c r="E312" s="5"/>
      <c r="F312" s="2">
        <f t="shared" si="96"/>
        <v>2360000</v>
      </c>
      <c r="G312" s="2">
        <f>'S rescaled computation'!G312</f>
        <v>2360000</v>
      </c>
      <c r="H312" s="2">
        <f>'S rescaled computation'!H312</f>
        <v>4840000</v>
      </c>
      <c r="I312" s="5"/>
      <c r="J312" s="2">
        <f>'S rescaled computation'!J312</f>
        <v>340</v>
      </c>
      <c r="K312" s="2">
        <f>'S rescaled computation'!K312</f>
        <v>471</v>
      </c>
      <c r="L312" s="11">
        <f>'S rescaled computation'!L312</f>
        <v>364</v>
      </c>
      <c r="M312" s="5"/>
      <c r="N312" s="3">
        <f t="shared" si="97"/>
        <v>1</v>
      </c>
      <c r="O312" s="5"/>
      <c r="P312" s="3">
        <f t="shared" si="98"/>
        <v>0.93406593406593408</v>
      </c>
      <c r="Q312" s="3" t="e">
        <f t="shared" si="116"/>
        <v>#DIV/0!</v>
      </c>
      <c r="R312" s="5"/>
      <c r="S312" s="22">
        <f t="shared" si="99"/>
        <v>1241.5318255628206</v>
      </c>
      <c r="T312" s="22">
        <f t="shared" si="114"/>
        <v>866.94426388776458</v>
      </c>
      <c r="U312" s="3">
        <f t="shared" si="115"/>
        <v>374.58756167505601</v>
      </c>
      <c r="V312" s="3">
        <f t="shared" si="100"/>
        <v>1733.8885277755292</v>
      </c>
      <c r="W312" s="3">
        <f t="shared" si="117"/>
        <v>413.84394185427351</v>
      </c>
      <c r="X312" s="3">
        <f t="shared" si="95"/>
        <v>866.94426388776458</v>
      </c>
      <c r="Y312" s="5"/>
      <c r="Z312" s="3">
        <f t="shared" si="101"/>
        <v>0</v>
      </c>
      <c r="AA312" s="3">
        <f t="shared" si="102"/>
        <v>361366.56164308538</v>
      </c>
      <c r="AB312" s="26"/>
      <c r="AC312" s="3">
        <f t="shared" si="103"/>
        <v>-1.2372221365494469</v>
      </c>
      <c r="AD312" s="3">
        <f t="shared" si="104"/>
        <v>-3.5172480881983383</v>
      </c>
      <c r="AE312" s="3">
        <f t="shared" si="105"/>
        <v>-1317.5173851644679</v>
      </c>
      <c r="AF312" s="5"/>
      <c r="AG312" s="3" t="e">
        <f t="shared" si="106"/>
        <v>#NUM!</v>
      </c>
      <c r="AH312" s="3" t="e">
        <f t="shared" si="107"/>
        <v>#NUM!</v>
      </c>
      <c r="AI312" s="3" t="e">
        <f t="shared" si="108"/>
        <v>#NUM!</v>
      </c>
      <c r="AJ312" s="5"/>
      <c r="AK312" s="3">
        <v>146</v>
      </c>
      <c r="AL312" s="3" t="e">
        <f t="shared" si="109"/>
        <v>#NUM!</v>
      </c>
      <c r="AM312" s="3">
        <f t="shared" si="110"/>
        <v>8999408.2581243739</v>
      </c>
      <c r="AN312" s="5"/>
      <c r="AO312" s="3">
        <f t="shared" si="111"/>
        <v>8999408.2581243739</v>
      </c>
      <c r="AP312" s="3">
        <f t="shared" si="112"/>
        <v>4238721289.57658</v>
      </c>
      <c r="AQ312" s="14">
        <f t="shared" si="113"/>
        <v>3.7108850062829001E-4</v>
      </c>
      <c r="AR312" s="14"/>
      <c r="AS312" s="26"/>
      <c r="AX312" s="23">
        <v>146.01742689949</v>
      </c>
    </row>
    <row r="313" spans="1:50" s="3" customFormat="1">
      <c r="A313" s="3" t="str">
        <f>'S rescaled computation'!A313</f>
        <v>Storch et al. 2158</v>
      </c>
      <c r="B313" s="2" t="str">
        <f>'S rescaled computation'!B313</f>
        <v>Birds</v>
      </c>
      <c r="C313" s="3" t="str">
        <f>'S rescaled computation'!C313</f>
        <v>North America</v>
      </c>
      <c r="D313" s="2">
        <f>'S rescaled computation'!D313</f>
        <v>13</v>
      </c>
      <c r="E313" s="5"/>
      <c r="F313" s="2">
        <f t="shared" si="96"/>
        <v>2360000</v>
      </c>
      <c r="G313" s="2">
        <f>'S rescaled computation'!G313</f>
        <v>2360000</v>
      </c>
      <c r="H313" s="2">
        <f>'S rescaled computation'!H313</f>
        <v>4840000</v>
      </c>
      <c r="I313" s="5"/>
      <c r="J313" s="2">
        <f>'S rescaled computation'!J313</f>
        <v>360</v>
      </c>
      <c r="K313" s="2">
        <f>'S rescaled computation'!K313</f>
        <v>471</v>
      </c>
      <c r="L313" s="11">
        <f>'S rescaled computation'!L313</f>
        <v>364</v>
      </c>
      <c r="M313" s="5"/>
      <c r="N313" s="3">
        <f t="shared" si="97"/>
        <v>1</v>
      </c>
      <c r="O313" s="5"/>
      <c r="P313" s="3">
        <f t="shared" si="98"/>
        <v>0.98901098901098905</v>
      </c>
      <c r="Q313" s="3" t="e">
        <f t="shared" si="116"/>
        <v>#DIV/0!</v>
      </c>
      <c r="R313" s="5"/>
      <c r="S313" s="22">
        <f t="shared" si="99"/>
        <v>1241.5318255628206</v>
      </c>
      <c r="T313" s="22">
        <f t="shared" si="114"/>
        <v>866.94426388776458</v>
      </c>
      <c r="U313" s="3">
        <f t="shared" si="115"/>
        <v>374.58756167505601</v>
      </c>
      <c r="V313" s="3">
        <f t="shared" si="100"/>
        <v>1733.8885277755292</v>
      </c>
      <c r="W313" s="3">
        <f t="shared" si="117"/>
        <v>413.84394185427351</v>
      </c>
      <c r="X313" s="3">
        <f t="shared" si="95"/>
        <v>866.94426388776458</v>
      </c>
      <c r="Y313" s="5"/>
      <c r="Z313" s="3">
        <f t="shared" si="101"/>
        <v>0</v>
      </c>
      <c r="AA313" s="3">
        <f t="shared" si="102"/>
        <v>361366.56164308538</v>
      </c>
      <c r="AB313" s="26"/>
      <c r="AC313" s="3">
        <f t="shared" si="103"/>
        <v>-1.2372221365494469</v>
      </c>
      <c r="AD313" s="3">
        <f t="shared" si="104"/>
        <v>-3.5172480881983383</v>
      </c>
      <c r="AE313" s="3">
        <f t="shared" si="105"/>
        <v>-1317.5173851644679</v>
      </c>
      <c r="AF313" s="5"/>
      <c r="AG313" s="3" t="e">
        <f t="shared" si="106"/>
        <v>#NUM!</v>
      </c>
      <c r="AH313" s="3" t="e">
        <f t="shared" si="107"/>
        <v>#NUM!</v>
      </c>
      <c r="AI313" s="3" t="e">
        <f t="shared" si="108"/>
        <v>#NUM!</v>
      </c>
      <c r="AJ313" s="5"/>
      <c r="AK313" s="3">
        <v>147</v>
      </c>
      <c r="AL313" s="3" t="e">
        <f t="shared" si="109"/>
        <v>#NUM!</v>
      </c>
      <c r="AM313" s="3">
        <f t="shared" si="110"/>
        <v>8999408.2581243739</v>
      </c>
      <c r="AN313" s="5"/>
      <c r="AO313" s="3">
        <f t="shared" si="111"/>
        <v>8999408.2581243739</v>
      </c>
      <c r="AP313" s="3">
        <f t="shared" si="112"/>
        <v>4238721289.57658</v>
      </c>
      <c r="AQ313" s="14">
        <f t="shared" si="113"/>
        <v>3.7108850062829001E-4</v>
      </c>
      <c r="AR313" s="14"/>
      <c r="AS313" s="26"/>
      <c r="AX313" s="23">
        <v>147.01742689949</v>
      </c>
    </row>
    <row r="314" spans="1:50" s="3" customFormat="1">
      <c r="A314" s="3" t="str">
        <f>'S rescaled computation'!A314</f>
        <v>Storch et al. 2159</v>
      </c>
      <c r="B314" s="2" t="str">
        <f>'S rescaled computation'!B314</f>
        <v>Birds</v>
      </c>
      <c r="C314" s="3" t="str">
        <f>'S rescaled computation'!C314</f>
        <v>North America</v>
      </c>
      <c r="D314" s="2">
        <f>'S rescaled computation'!D314</f>
        <v>14</v>
      </c>
      <c r="E314" s="5"/>
      <c r="F314" s="2">
        <f t="shared" si="96"/>
        <v>2360000</v>
      </c>
      <c r="G314" s="2">
        <f>'S rescaled computation'!G314</f>
        <v>2360000</v>
      </c>
      <c r="H314" s="2">
        <f>'S rescaled computation'!H314</f>
        <v>4840000</v>
      </c>
      <c r="I314" s="5"/>
      <c r="J314" s="2">
        <f>'S rescaled computation'!J314</f>
        <v>373</v>
      </c>
      <c r="K314" s="2">
        <f>'S rescaled computation'!K314</f>
        <v>471</v>
      </c>
      <c r="L314" s="11">
        <f>'S rescaled computation'!L314</f>
        <v>364</v>
      </c>
      <c r="M314" s="5"/>
      <c r="N314" s="3">
        <f t="shared" si="97"/>
        <v>1</v>
      </c>
      <c r="O314" s="5"/>
      <c r="P314" s="3">
        <f t="shared" si="98"/>
        <v>1.0247252747252746</v>
      </c>
      <c r="Q314" s="3" t="e">
        <f t="shared" si="116"/>
        <v>#DIV/0!</v>
      </c>
      <c r="R314" s="5"/>
      <c r="S314" s="22">
        <f t="shared" si="99"/>
        <v>1241.5318255628206</v>
      </c>
      <c r="T314" s="22">
        <f t="shared" si="114"/>
        <v>866.94426388776458</v>
      </c>
      <c r="U314" s="3">
        <f t="shared" si="115"/>
        <v>374.58756167505601</v>
      </c>
      <c r="V314" s="3">
        <f t="shared" si="100"/>
        <v>1733.8885277755292</v>
      </c>
      <c r="W314" s="3">
        <f t="shared" si="117"/>
        <v>413.84394185427351</v>
      </c>
      <c r="X314" s="3">
        <f t="shared" si="95"/>
        <v>866.94426388776458</v>
      </c>
      <c r="Y314" s="5"/>
      <c r="Z314" s="3">
        <f t="shared" si="101"/>
        <v>0</v>
      </c>
      <c r="AA314" s="3">
        <f t="shared" si="102"/>
        <v>361366.56164308538</v>
      </c>
      <c r="AB314" s="26"/>
      <c r="AC314" s="3">
        <f t="shared" si="103"/>
        <v>-1.2372221365494469</v>
      </c>
      <c r="AD314" s="3">
        <f t="shared" si="104"/>
        <v>-3.5172480881983383</v>
      </c>
      <c r="AE314" s="3">
        <f t="shared" si="105"/>
        <v>-1317.5173851644679</v>
      </c>
      <c r="AF314" s="5"/>
      <c r="AG314" s="3" t="e">
        <f t="shared" si="106"/>
        <v>#NUM!</v>
      </c>
      <c r="AH314" s="3" t="e">
        <f t="shared" si="107"/>
        <v>#NUM!</v>
      </c>
      <c r="AI314" s="3" t="e">
        <f t="shared" si="108"/>
        <v>#NUM!</v>
      </c>
      <c r="AJ314" s="5"/>
      <c r="AK314" s="3">
        <v>148</v>
      </c>
      <c r="AL314" s="3" t="e">
        <f t="shared" si="109"/>
        <v>#NUM!</v>
      </c>
      <c r="AM314" s="3">
        <f t="shared" si="110"/>
        <v>8999408.2581243739</v>
      </c>
      <c r="AN314" s="5"/>
      <c r="AO314" s="3">
        <f t="shared" si="111"/>
        <v>8999408.2581243739</v>
      </c>
      <c r="AP314" s="3">
        <f t="shared" si="112"/>
        <v>4238721289.57658</v>
      </c>
      <c r="AQ314" s="14">
        <f t="shared" si="113"/>
        <v>3.7108850062829001E-4</v>
      </c>
      <c r="AR314" s="14"/>
      <c r="AS314" s="26"/>
      <c r="AX314" s="23">
        <v>148.01742689949</v>
      </c>
    </row>
    <row r="315" spans="1:50" s="3" customFormat="1">
      <c r="A315" s="3" t="str">
        <f>'S rescaled computation'!A315</f>
        <v>Storch et al. 2160</v>
      </c>
      <c r="B315" s="2" t="str">
        <f>'S rescaled computation'!B315</f>
        <v>Birds</v>
      </c>
      <c r="C315" s="3" t="str">
        <f>'S rescaled computation'!C315</f>
        <v>North America</v>
      </c>
      <c r="D315" s="2">
        <f>'S rescaled computation'!D315</f>
        <v>15</v>
      </c>
      <c r="E315" s="5"/>
      <c r="F315" s="2">
        <f t="shared" si="96"/>
        <v>2360000</v>
      </c>
      <c r="G315" s="2">
        <f>'S rescaled computation'!G315</f>
        <v>2360000</v>
      </c>
      <c r="H315" s="2">
        <f>'S rescaled computation'!H315</f>
        <v>4840000</v>
      </c>
      <c r="I315" s="5"/>
      <c r="J315" s="2">
        <f>'S rescaled computation'!J315</f>
        <v>391</v>
      </c>
      <c r="K315" s="2">
        <f>'S rescaled computation'!K315</f>
        <v>471</v>
      </c>
      <c r="L315" s="11">
        <f>'S rescaled computation'!L315</f>
        <v>364</v>
      </c>
      <c r="M315" s="5"/>
      <c r="N315" s="3">
        <f t="shared" si="97"/>
        <v>1</v>
      </c>
      <c r="O315" s="5"/>
      <c r="P315" s="3">
        <f t="shared" si="98"/>
        <v>1.0741758241758241</v>
      </c>
      <c r="Q315" s="3" t="e">
        <f t="shared" si="116"/>
        <v>#DIV/0!</v>
      </c>
      <c r="R315" s="5"/>
      <c r="S315" s="22">
        <f t="shared" si="99"/>
        <v>1241.5318255628206</v>
      </c>
      <c r="T315" s="22">
        <f t="shared" si="114"/>
        <v>866.94426388776458</v>
      </c>
      <c r="U315" s="3">
        <f t="shared" si="115"/>
        <v>374.58756167505601</v>
      </c>
      <c r="V315" s="3">
        <f t="shared" si="100"/>
        <v>1733.8885277755292</v>
      </c>
      <c r="W315" s="3">
        <f t="shared" si="117"/>
        <v>413.84394185427351</v>
      </c>
      <c r="X315" s="3">
        <f t="shared" si="95"/>
        <v>866.94426388776458</v>
      </c>
      <c r="Y315" s="5"/>
      <c r="Z315" s="3">
        <f t="shared" si="101"/>
        <v>0</v>
      </c>
      <c r="AA315" s="3">
        <f t="shared" si="102"/>
        <v>361366.56164308538</v>
      </c>
      <c r="AB315" s="26"/>
      <c r="AC315" s="3">
        <f t="shared" si="103"/>
        <v>-1.2372221365494469</v>
      </c>
      <c r="AD315" s="3">
        <f t="shared" si="104"/>
        <v>-3.5172480881983383</v>
      </c>
      <c r="AE315" s="3">
        <f t="shared" si="105"/>
        <v>-1317.5173851644679</v>
      </c>
      <c r="AF315" s="5"/>
      <c r="AG315" s="3" t="e">
        <f t="shared" si="106"/>
        <v>#NUM!</v>
      </c>
      <c r="AH315" s="3" t="e">
        <f t="shared" si="107"/>
        <v>#NUM!</v>
      </c>
      <c r="AI315" s="3" t="e">
        <f t="shared" si="108"/>
        <v>#NUM!</v>
      </c>
      <c r="AJ315" s="5"/>
      <c r="AK315" s="3">
        <v>149</v>
      </c>
      <c r="AL315" s="3" t="e">
        <f t="shared" si="109"/>
        <v>#NUM!</v>
      </c>
      <c r="AM315" s="3">
        <f t="shared" si="110"/>
        <v>8999408.2581243739</v>
      </c>
      <c r="AN315" s="5"/>
      <c r="AO315" s="3">
        <f t="shared" si="111"/>
        <v>8999408.2581243739</v>
      </c>
      <c r="AP315" s="3">
        <f t="shared" si="112"/>
        <v>4238721289.57658</v>
      </c>
      <c r="AQ315" s="14">
        <f t="shared" si="113"/>
        <v>3.7108850062829001E-4</v>
      </c>
      <c r="AR315" s="14"/>
      <c r="AS315" s="26"/>
      <c r="AX315" s="23">
        <v>149.01742689949</v>
      </c>
    </row>
    <row r="316" spans="1:50" s="3" customFormat="1">
      <c r="A316" s="3" t="str">
        <f>'S rescaled computation'!A316</f>
        <v>Storch et al. 2161</v>
      </c>
      <c r="B316" s="2" t="str">
        <f>'S rescaled computation'!B316</f>
        <v>Birds</v>
      </c>
      <c r="C316" s="3" t="str">
        <f>'S rescaled computation'!C316</f>
        <v>North America</v>
      </c>
      <c r="D316" s="2">
        <f>'S rescaled computation'!D316</f>
        <v>16</v>
      </c>
      <c r="E316" s="5"/>
      <c r="F316" s="2">
        <f t="shared" si="96"/>
        <v>2360000</v>
      </c>
      <c r="G316" s="2">
        <f>'S rescaled computation'!G316</f>
        <v>2360000</v>
      </c>
      <c r="H316" s="2">
        <f>'S rescaled computation'!H316</f>
        <v>4840000</v>
      </c>
      <c r="I316" s="5"/>
      <c r="J316" s="2">
        <f>'S rescaled computation'!J316</f>
        <v>405</v>
      </c>
      <c r="K316" s="2">
        <f>'S rescaled computation'!K316</f>
        <v>471</v>
      </c>
      <c r="L316" s="11">
        <f>'S rescaled computation'!L316</f>
        <v>364</v>
      </c>
      <c r="M316" s="5"/>
      <c r="N316" s="3">
        <f t="shared" si="97"/>
        <v>1</v>
      </c>
      <c r="O316" s="5"/>
      <c r="P316" s="3">
        <f t="shared" si="98"/>
        <v>1.1126373626373627</v>
      </c>
      <c r="Q316" s="3" t="e">
        <f t="shared" si="116"/>
        <v>#DIV/0!</v>
      </c>
      <c r="R316" s="5"/>
      <c r="S316" s="22">
        <f t="shared" si="99"/>
        <v>1241.5318255628206</v>
      </c>
      <c r="T316" s="22">
        <f t="shared" si="114"/>
        <v>866.94426388776458</v>
      </c>
      <c r="U316" s="3">
        <f t="shared" si="115"/>
        <v>374.58756167505601</v>
      </c>
      <c r="V316" s="3">
        <f t="shared" si="100"/>
        <v>1733.8885277755292</v>
      </c>
      <c r="W316" s="3">
        <f t="shared" si="117"/>
        <v>413.84394185427351</v>
      </c>
      <c r="X316" s="3">
        <f t="shared" si="95"/>
        <v>866.94426388776458</v>
      </c>
      <c r="Y316" s="5"/>
      <c r="Z316" s="3">
        <f t="shared" si="101"/>
        <v>0</v>
      </c>
      <c r="AA316" s="3">
        <f t="shared" si="102"/>
        <v>361366.56164308538</v>
      </c>
      <c r="AB316" s="26"/>
      <c r="AC316" s="3">
        <f t="shared" si="103"/>
        <v>-1.2372221365494469</v>
      </c>
      <c r="AD316" s="3">
        <f t="shared" si="104"/>
        <v>-3.5172480881983383</v>
      </c>
      <c r="AE316" s="3">
        <f t="shared" si="105"/>
        <v>-1317.5173851644679</v>
      </c>
      <c r="AF316" s="5"/>
      <c r="AG316" s="3" t="e">
        <f t="shared" si="106"/>
        <v>#NUM!</v>
      </c>
      <c r="AH316" s="3" t="e">
        <f t="shared" si="107"/>
        <v>#NUM!</v>
      </c>
      <c r="AI316" s="3" t="e">
        <f t="shared" si="108"/>
        <v>#NUM!</v>
      </c>
      <c r="AJ316" s="5"/>
      <c r="AK316" s="3">
        <v>150</v>
      </c>
      <c r="AL316" s="3" t="e">
        <f t="shared" si="109"/>
        <v>#NUM!</v>
      </c>
      <c r="AM316" s="3">
        <f t="shared" si="110"/>
        <v>8999408.2581243739</v>
      </c>
      <c r="AN316" s="5"/>
      <c r="AO316" s="3">
        <f t="shared" si="111"/>
        <v>8999408.2581243739</v>
      </c>
      <c r="AP316" s="3">
        <f t="shared" si="112"/>
        <v>4238721289.57658</v>
      </c>
      <c r="AQ316" s="14">
        <f t="shared" si="113"/>
        <v>3.7108850062829001E-4</v>
      </c>
      <c r="AR316" s="14"/>
      <c r="AS316" s="26"/>
      <c r="AX316" s="23">
        <v>150.01742689949</v>
      </c>
    </row>
    <row r="317" spans="1:50" s="3" customFormat="1">
      <c r="A317" s="3" t="str">
        <f>'S rescaled computation'!A317</f>
        <v>Storch et al. 2162</v>
      </c>
      <c r="B317" s="2" t="str">
        <f>'S rescaled computation'!B317</f>
        <v>Birds</v>
      </c>
      <c r="C317" s="3" t="str">
        <f>'S rescaled computation'!C317</f>
        <v>North America</v>
      </c>
      <c r="D317" s="2">
        <f>'S rescaled computation'!D317</f>
        <v>17</v>
      </c>
      <c r="E317" s="5"/>
      <c r="F317" s="2">
        <f t="shared" si="96"/>
        <v>2360000</v>
      </c>
      <c r="G317" s="2">
        <f>'S rescaled computation'!G317</f>
        <v>2360000</v>
      </c>
      <c r="H317" s="2">
        <f>'S rescaled computation'!H317</f>
        <v>4840000</v>
      </c>
      <c r="I317" s="5"/>
      <c r="J317" s="2">
        <f>'S rescaled computation'!J317</f>
        <v>424</v>
      </c>
      <c r="K317" s="2">
        <f>'S rescaled computation'!K317</f>
        <v>471</v>
      </c>
      <c r="L317" s="11">
        <f>'S rescaled computation'!L317</f>
        <v>364</v>
      </c>
      <c r="M317" s="5"/>
      <c r="N317" s="3">
        <f t="shared" si="97"/>
        <v>1</v>
      </c>
      <c r="O317" s="5"/>
      <c r="P317" s="3">
        <f t="shared" si="98"/>
        <v>1.1648351648351649</v>
      </c>
      <c r="Q317" s="3" t="e">
        <f t="shared" si="116"/>
        <v>#DIV/0!</v>
      </c>
      <c r="R317" s="5"/>
      <c r="S317" s="22">
        <f t="shared" si="99"/>
        <v>1241.5318255628206</v>
      </c>
      <c r="T317" s="22">
        <f t="shared" si="114"/>
        <v>866.94426388776458</v>
      </c>
      <c r="U317" s="3">
        <f t="shared" si="115"/>
        <v>374.58756167505601</v>
      </c>
      <c r="V317" s="3">
        <f t="shared" si="100"/>
        <v>1733.8885277755292</v>
      </c>
      <c r="W317" s="3">
        <f t="shared" si="117"/>
        <v>413.84394185427351</v>
      </c>
      <c r="X317" s="3">
        <f t="shared" si="95"/>
        <v>866.94426388776458</v>
      </c>
      <c r="Y317" s="5"/>
      <c r="Z317" s="3">
        <f t="shared" si="101"/>
        <v>0</v>
      </c>
      <c r="AA317" s="3">
        <f t="shared" si="102"/>
        <v>361366.56164308538</v>
      </c>
      <c r="AB317" s="26"/>
      <c r="AC317" s="3">
        <f t="shared" si="103"/>
        <v>-1.2372221365494469</v>
      </c>
      <c r="AD317" s="3">
        <f t="shared" si="104"/>
        <v>-3.5172480881983383</v>
      </c>
      <c r="AE317" s="3">
        <f t="shared" si="105"/>
        <v>-1317.5173851644679</v>
      </c>
      <c r="AF317" s="5"/>
      <c r="AG317" s="3" t="e">
        <f t="shared" si="106"/>
        <v>#NUM!</v>
      </c>
      <c r="AH317" s="3" t="e">
        <f t="shared" si="107"/>
        <v>#NUM!</v>
      </c>
      <c r="AI317" s="3" t="e">
        <f t="shared" si="108"/>
        <v>#NUM!</v>
      </c>
      <c r="AJ317" s="5"/>
      <c r="AK317" s="3">
        <v>151</v>
      </c>
      <c r="AL317" s="3" t="e">
        <f t="shared" si="109"/>
        <v>#NUM!</v>
      </c>
      <c r="AM317" s="3">
        <f t="shared" si="110"/>
        <v>8999408.2581243739</v>
      </c>
      <c r="AN317" s="5"/>
      <c r="AO317" s="3">
        <f t="shared" si="111"/>
        <v>8999408.2581243739</v>
      </c>
      <c r="AP317" s="3">
        <f t="shared" si="112"/>
        <v>4238721289.57658</v>
      </c>
      <c r="AQ317" s="14">
        <f t="shared" si="113"/>
        <v>3.7108850062829001E-4</v>
      </c>
      <c r="AR317" s="14"/>
      <c r="AS317" s="26"/>
      <c r="AX317" s="23">
        <v>151.01742689949</v>
      </c>
    </row>
    <row r="318" spans="1:50" s="3" customFormat="1">
      <c r="A318" s="3" t="str">
        <f>'S rescaled computation'!A318</f>
        <v>Storch et al. 2163</v>
      </c>
      <c r="B318" s="2" t="str">
        <f>'S rescaled computation'!B318</f>
        <v>Birds</v>
      </c>
      <c r="C318" s="3" t="str">
        <f>'S rescaled computation'!C318</f>
        <v>North America</v>
      </c>
      <c r="D318" s="2">
        <f>'S rescaled computation'!D318</f>
        <v>18</v>
      </c>
      <c r="E318" s="5"/>
      <c r="F318" s="2">
        <f t="shared" si="96"/>
        <v>2360000</v>
      </c>
      <c r="G318" s="2">
        <f>'S rescaled computation'!G318</f>
        <v>2360000</v>
      </c>
      <c r="H318" s="2">
        <f>'S rescaled computation'!H318</f>
        <v>4840000</v>
      </c>
      <c r="I318" s="5"/>
      <c r="J318" s="2">
        <f>'S rescaled computation'!J318</f>
        <v>434</v>
      </c>
      <c r="K318" s="2">
        <f>'S rescaled computation'!K318</f>
        <v>471</v>
      </c>
      <c r="L318" s="11">
        <f>'S rescaled computation'!L318</f>
        <v>364</v>
      </c>
      <c r="M318" s="5"/>
      <c r="N318" s="3">
        <f t="shared" si="97"/>
        <v>1</v>
      </c>
      <c r="O318" s="5"/>
      <c r="P318" s="3">
        <f t="shared" si="98"/>
        <v>1.1923076923076923</v>
      </c>
      <c r="Q318" s="3" t="e">
        <f t="shared" si="116"/>
        <v>#DIV/0!</v>
      </c>
      <c r="R318" s="5"/>
      <c r="S318" s="22">
        <f t="shared" si="99"/>
        <v>1241.5318255628206</v>
      </c>
      <c r="T318" s="22">
        <f t="shared" si="114"/>
        <v>866.94426388776458</v>
      </c>
      <c r="U318" s="3">
        <f t="shared" si="115"/>
        <v>374.58756167505601</v>
      </c>
      <c r="V318" s="3">
        <f t="shared" si="100"/>
        <v>1733.8885277755292</v>
      </c>
      <c r="W318" s="3">
        <f t="shared" si="117"/>
        <v>413.84394185427351</v>
      </c>
      <c r="X318" s="3">
        <f t="shared" si="95"/>
        <v>866.94426388776458</v>
      </c>
      <c r="Y318" s="5"/>
      <c r="Z318" s="3">
        <f t="shared" si="101"/>
        <v>0</v>
      </c>
      <c r="AA318" s="3">
        <f t="shared" si="102"/>
        <v>361366.56164308538</v>
      </c>
      <c r="AB318" s="26"/>
      <c r="AC318" s="3">
        <f t="shared" si="103"/>
        <v>-1.2372221365494469</v>
      </c>
      <c r="AD318" s="3">
        <f t="shared" si="104"/>
        <v>-3.5172480881983383</v>
      </c>
      <c r="AE318" s="3">
        <f t="shared" si="105"/>
        <v>-1317.5173851644679</v>
      </c>
      <c r="AF318" s="5"/>
      <c r="AG318" s="3" t="e">
        <f t="shared" si="106"/>
        <v>#NUM!</v>
      </c>
      <c r="AH318" s="3" t="e">
        <f t="shared" si="107"/>
        <v>#NUM!</v>
      </c>
      <c r="AI318" s="3" t="e">
        <f t="shared" si="108"/>
        <v>#NUM!</v>
      </c>
      <c r="AJ318" s="5"/>
      <c r="AK318" s="3">
        <v>152</v>
      </c>
      <c r="AL318" s="3" t="e">
        <f t="shared" si="109"/>
        <v>#NUM!</v>
      </c>
      <c r="AM318" s="3">
        <f t="shared" si="110"/>
        <v>8999408.2581243739</v>
      </c>
      <c r="AN318" s="5"/>
      <c r="AO318" s="3">
        <f t="shared" si="111"/>
        <v>8999408.2581243739</v>
      </c>
      <c r="AP318" s="3">
        <f t="shared" si="112"/>
        <v>4238721289.57658</v>
      </c>
      <c r="AQ318" s="14">
        <f t="shared" si="113"/>
        <v>3.7108850062829001E-4</v>
      </c>
      <c r="AR318" s="14"/>
      <c r="AS318" s="26"/>
      <c r="AX318" s="23">
        <v>152.01742689949</v>
      </c>
    </row>
    <row r="319" spans="1:50" s="3" customFormat="1">
      <c r="A319" s="3" t="str">
        <f>'S rescaled computation'!A319</f>
        <v>Storch et al. 2164</v>
      </c>
      <c r="B319" s="2" t="str">
        <f>'S rescaled computation'!B319</f>
        <v>Birds</v>
      </c>
      <c r="C319" s="3" t="str">
        <f>'S rescaled computation'!C319</f>
        <v>North America</v>
      </c>
      <c r="D319" s="2">
        <f>'S rescaled computation'!D319</f>
        <v>19</v>
      </c>
      <c r="E319" s="5"/>
      <c r="F319" s="2">
        <f t="shared" si="96"/>
        <v>2360000</v>
      </c>
      <c r="G319" s="2">
        <f>'S rescaled computation'!G319</f>
        <v>2360000</v>
      </c>
      <c r="H319" s="2">
        <f>'S rescaled computation'!H319</f>
        <v>4840000</v>
      </c>
      <c r="I319" s="5"/>
      <c r="J319" s="2">
        <f>'S rescaled computation'!J319</f>
        <v>449</v>
      </c>
      <c r="K319" s="2">
        <f>'S rescaled computation'!K319</f>
        <v>471</v>
      </c>
      <c r="L319" s="11">
        <f>'S rescaled computation'!L319</f>
        <v>364</v>
      </c>
      <c r="M319" s="5"/>
      <c r="N319" s="3">
        <f t="shared" si="97"/>
        <v>1</v>
      </c>
      <c r="O319" s="5"/>
      <c r="P319" s="3">
        <f t="shared" si="98"/>
        <v>1.2335164835164836</v>
      </c>
      <c r="Q319" s="3" t="e">
        <f t="shared" si="116"/>
        <v>#DIV/0!</v>
      </c>
      <c r="R319" s="5"/>
      <c r="S319" s="22">
        <f t="shared" si="99"/>
        <v>1241.5318255628206</v>
      </c>
      <c r="T319" s="22">
        <f t="shared" si="114"/>
        <v>866.94426388776458</v>
      </c>
      <c r="U319" s="3">
        <f t="shared" si="115"/>
        <v>374.58756167505601</v>
      </c>
      <c r="V319" s="3">
        <f t="shared" si="100"/>
        <v>1733.8885277755292</v>
      </c>
      <c r="W319" s="3">
        <f t="shared" si="117"/>
        <v>413.84394185427351</v>
      </c>
      <c r="X319" s="3">
        <f t="shared" si="95"/>
        <v>866.94426388776458</v>
      </c>
      <c r="Y319" s="5"/>
      <c r="Z319" s="3">
        <f t="shared" si="101"/>
        <v>0</v>
      </c>
      <c r="AA319" s="3">
        <f t="shared" si="102"/>
        <v>361366.56164308538</v>
      </c>
      <c r="AB319" s="26"/>
      <c r="AC319" s="3">
        <f t="shared" si="103"/>
        <v>-1.2372221365494469</v>
      </c>
      <c r="AD319" s="3">
        <f t="shared" si="104"/>
        <v>-3.5172480881983383</v>
      </c>
      <c r="AE319" s="3">
        <f t="shared" si="105"/>
        <v>-1317.5173851644679</v>
      </c>
      <c r="AF319" s="5"/>
      <c r="AG319" s="3" t="e">
        <f t="shared" si="106"/>
        <v>#NUM!</v>
      </c>
      <c r="AH319" s="3" t="e">
        <f t="shared" si="107"/>
        <v>#NUM!</v>
      </c>
      <c r="AI319" s="3" t="e">
        <f t="shared" si="108"/>
        <v>#NUM!</v>
      </c>
      <c r="AJ319" s="5"/>
      <c r="AK319" s="3">
        <v>153</v>
      </c>
      <c r="AL319" s="3" t="e">
        <f t="shared" si="109"/>
        <v>#NUM!</v>
      </c>
      <c r="AM319" s="3">
        <f t="shared" si="110"/>
        <v>8999408.2581243739</v>
      </c>
      <c r="AN319" s="5"/>
      <c r="AO319" s="3">
        <f t="shared" si="111"/>
        <v>8999408.2581243739</v>
      </c>
      <c r="AP319" s="3">
        <f t="shared" si="112"/>
        <v>4238721289.57658</v>
      </c>
      <c r="AQ319" s="14">
        <f t="shared" si="113"/>
        <v>3.7108850062829001E-4</v>
      </c>
      <c r="AR319" s="14"/>
      <c r="AS319" s="26"/>
      <c r="AX319" s="23">
        <v>153.01742689949</v>
      </c>
    </row>
    <row r="320" spans="1:50" s="3" customFormat="1">
      <c r="A320" s="3" t="str">
        <f>'S rescaled computation'!A320</f>
        <v>Storch et al. 2165</v>
      </c>
      <c r="B320" s="2" t="str">
        <f>'S rescaled computation'!B320</f>
        <v>Birds</v>
      </c>
      <c r="C320" s="3" t="str">
        <f>'S rescaled computation'!C320</f>
        <v>North America</v>
      </c>
      <c r="D320" s="2">
        <f>'S rescaled computation'!D320</f>
        <v>20</v>
      </c>
      <c r="E320" s="5"/>
      <c r="F320" s="2">
        <f t="shared" si="96"/>
        <v>2360000</v>
      </c>
      <c r="G320" s="2">
        <f>'S rescaled computation'!G320</f>
        <v>2360000</v>
      </c>
      <c r="H320" s="2">
        <f>'S rescaled computation'!H320</f>
        <v>4840000</v>
      </c>
      <c r="I320" s="5"/>
      <c r="J320" s="2">
        <f>'S rescaled computation'!J320</f>
        <v>471</v>
      </c>
      <c r="K320" s="2">
        <f>'S rescaled computation'!K320</f>
        <v>471</v>
      </c>
      <c r="L320" s="11">
        <f>'S rescaled computation'!L320</f>
        <v>364</v>
      </c>
      <c r="M320" s="5"/>
      <c r="N320" s="3">
        <f t="shared" si="97"/>
        <v>1</v>
      </c>
      <c r="O320" s="5"/>
      <c r="P320" s="3">
        <f t="shared" si="98"/>
        <v>1.293956043956044</v>
      </c>
      <c r="Q320" s="3" t="e">
        <f t="shared" si="116"/>
        <v>#DIV/0!</v>
      </c>
      <c r="R320" s="5"/>
      <c r="S320" s="22">
        <f t="shared" si="99"/>
        <v>1241.5318255628206</v>
      </c>
      <c r="T320" s="22">
        <f t="shared" si="114"/>
        <v>866.94426388776458</v>
      </c>
      <c r="U320" s="3">
        <f t="shared" si="115"/>
        <v>374.58756167505601</v>
      </c>
      <c r="V320" s="3">
        <f t="shared" si="100"/>
        <v>1733.8885277755292</v>
      </c>
      <c r="W320" s="3">
        <f t="shared" si="117"/>
        <v>413.84394185427351</v>
      </c>
      <c r="X320" s="3">
        <f t="shared" si="95"/>
        <v>866.94426388776458</v>
      </c>
      <c r="Y320" s="5"/>
      <c r="Z320" s="3">
        <f t="shared" si="101"/>
        <v>0</v>
      </c>
      <c r="AA320" s="3">
        <f t="shared" si="102"/>
        <v>361366.56164308538</v>
      </c>
      <c r="AB320" s="26"/>
      <c r="AC320" s="3">
        <f t="shared" si="103"/>
        <v>-1.2372221365494469</v>
      </c>
      <c r="AD320" s="3">
        <f t="shared" si="104"/>
        <v>-3.5172480881983383</v>
      </c>
      <c r="AE320" s="3">
        <f t="shared" si="105"/>
        <v>-1317.5173851644679</v>
      </c>
      <c r="AF320" s="5"/>
      <c r="AG320" s="3" t="e">
        <f t="shared" si="106"/>
        <v>#NUM!</v>
      </c>
      <c r="AH320" s="3" t="e">
        <f t="shared" si="107"/>
        <v>#NUM!</v>
      </c>
      <c r="AI320" s="3" t="e">
        <f t="shared" si="108"/>
        <v>#NUM!</v>
      </c>
      <c r="AJ320" s="5"/>
      <c r="AK320" s="3">
        <v>154</v>
      </c>
      <c r="AL320" s="3" t="e">
        <f t="shared" si="109"/>
        <v>#NUM!</v>
      </c>
      <c r="AM320" s="3">
        <f t="shared" si="110"/>
        <v>8999408.2581243739</v>
      </c>
      <c r="AN320" s="5"/>
      <c r="AO320" s="3">
        <f t="shared" si="111"/>
        <v>8999408.2581243739</v>
      </c>
      <c r="AP320" s="3">
        <f t="shared" si="112"/>
        <v>4238721289.57658</v>
      </c>
      <c r="AQ320" s="14">
        <f t="shared" si="113"/>
        <v>3.7108850062829001E-4</v>
      </c>
      <c r="AR320" s="14"/>
      <c r="AS320" s="26"/>
      <c r="AX320" s="23">
        <v>154.01742689949</v>
      </c>
    </row>
    <row r="321" spans="1:50">
      <c r="A321" s="7" t="str">
        <f>'S rescaled computation'!A321</f>
        <v>Storch et al. 2166</v>
      </c>
      <c r="B321" s="8" t="str">
        <f>'S rescaled computation'!B321</f>
        <v>Birds</v>
      </c>
      <c r="C321" s="7" t="str">
        <f>'S rescaled computation'!C321</f>
        <v>South America</v>
      </c>
      <c r="D321" s="8">
        <f>'S rescaled computation'!D321</f>
        <v>1</v>
      </c>
      <c r="F321" s="8">
        <f t="shared" si="96"/>
        <v>2290000</v>
      </c>
      <c r="G321" s="8">
        <f>'S rescaled computation'!G321</f>
        <v>2290000</v>
      </c>
      <c r="H321" s="8">
        <f>'S rescaled computation'!H321</f>
        <v>4880000</v>
      </c>
      <c r="J321" s="8">
        <f>'S rescaled computation'!J321</f>
        <v>442</v>
      </c>
      <c r="K321" s="8">
        <f>'S rescaled computation'!K321</f>
        <v>1720.0000000000002</v>
      </c>
      <c r="L321" s="10">
        <f>'S rescaled computation'!L321</f>
        <v>1190</v>
      </c>
      <c r="N321" s="7">
        <f t="shared" si="97"/>
        <v>1</v>
      </c>
      <c r="P321" s="7">
        <f t="shared" si="98"/>
        <v>0.37142857142857144</v>
      </c>
      <c r="Q321" s="7" t="e">
        <f t="shared" si="116"/>
        <v>#DIV/0!</v>
      </c>
      <c r="S321" s="12">
        <f t="shared" si="99"/>
        <v>1246.6515661517194</v>
      </c>
      <c r="T321" s="12">
        <f t="shared" si="114"/>
        <v>853.99025934569352</v>
      </c>
      <c r="U321" s="7">
        <f t="shared" si="115"/>
        <v>392.66130680602589</v>
      </c>
      <c r="V321" s="7">
        <f t="shared" si="100"/>
        <v>1707.980518691387</v>
      </c>
      <c r="W321" s="7">
        <f t="shared" si="117"/>
        <v>415.55052205057314</v>
      </c>
      <c r="X321" s="7">
        <f t="shared" si="95"/>
        <v>853.99025934569352</v>
      </c>
      <c r="Z321" s="7">
        <f t="shared" si="101"/>
        <v>0</v>
      </c>
      <c r="AA321" s="7">
        <f t="shared" si="102"/>
        <v>374398.57287446212</v>
      </c>
      <c r="AB321" s="6"/>
      <c r="AC321" s="7">
        <f t="shared" si="103"/>
        <v>-1.2165314578775368</v>
      </c>
      <c r="AD321" s="7">
        <f t="shared" si="104"/>
        <v>-3.1750288727704761</v>
      </c>
      <c r="AE321" s="7">
        <f t="shared" si="105"/>
        <v>-1246.7109863289186</v>
      </c>
      <c r="AG321" s="7" t="e">
        <f t="shared" si="106"/>
        <v>#NUM!</v>
      </c>
      <c r="AH321" s="7" t="e">
        <f t="shared" si="107"/>
        <v>#NUM!</v>
      </c>
      <c r="AI321" s="7" t="e">
        <f t="shared" si="108"/>
        <v>#NUM!</v>
      </c>
      <c r="AK321" s="7">
        <v>155</v>
      </c>
      <c r="AL321" s="7" t="e">
        <f t="shared" si="109"/>
        <v>#NUM!</v>
      </c>
      <c r="AM321" s="7">
        <f t="shared" si="110"/>
        <v>8675865.6881513856</v>
      </c>
      <c r="AO321" s="7">
        <f t="shared" si="111"/>
        <v>8675865.6881513856</v>
      </c>
      <c r="AP321" s="7">
        <f t="shared" si="112"/>
        <v>14922488983.620386</v>
      </c>
      <c r="AQ321" s="15">
        <f t="shared" si="113"/>
        <v>1.3353218719683215E-3</v>
      </c>
      <c r="AR321" s="15"/>
      <c r="AS321" s="6"/>
      <c r="AX321" s="21">
        <v>155.01742689949</v>
      </c>
    </row>
    <row r="322" spans="1:50">
      <c r="A322" s="7" t="str">
        <f>'S rescaled computation'!A322</f>
        <v>Storch et al. 2167</v>
      </c>
      <c r="B322" s="8" t="str">
        <f>'S rescaled computation'!B322</f>
        <v>Birds</v>
      </c>
      <c r="C322" s="7" t="str">
        <f>'S rescaled computation'!C322</f>
        <v>South America</v>
      </c>
      <c r="D322" s="8">
        <f>'S rescaled computation'!D322</f>
        <v>2</v>
      </c>
      <c r="F322" s="8">
        <f t="shared" si="96"/>
        <v>2290000</v>
      </c>
      <c r="G322" s="8">
        <f>'S rescaled computation'!G322</f>
        <v>2290000</v>
      </c>
      <c r="H322" s="8">
        <f>'S rescaled computation'!H322</f>
        <v>4880000</v>
      </c>
      <c r="J322" s="8">
        <f>'S rescaled computation'!J322</f>
        <v>527</v>
      </c>
      <c r="K322" s="8">
        <f>'S rescaled computation'!K322</f>
        <v>1720.0000000000002</v>
      </c>
      <c r="L322" s="10">
        <f>'S rescaled computation'!L322</f>
        <v>1190</v>
      </c>
      <c r="N322" s="7">
        <f t="shared" si="97"/>
        <v>1</v>
      </c>
      <c r="P322" s="7">
        <f t="shared" si="98"/>
        <v>0.44285714285714284</v>
      </c>
      <c r="Q322" s="7" t="e">
        <f t="shared" si="116"/>
        <v>#DIV/0!</v>
      </c>
      <c r="S322" s="12">
        <f t="shared" si="99"/>
        <v>1246.6515661517194</v>
      </c>
      <c r="T322" s="12">
        <f t="shared" si="114"/>
        <v>853.99025934569352</v>
      </c>
      <c r="U322" s="7">
        <f t="shared" si="115"/>
        <v>392.66130680602589</v>
      </c>
      <c r="V322" s="7">
        <f t="shared" si="100"/>
        <v>1707.980518691387</v>
      </c>
      <c r="W322" s="7">
        <f t="shared" si="117"/>
        <v>415.55052205057314</v>
      </c>
      <c r="X322" s="7">
        <f t="shared" ref="X322:X385" si="118">(F322/3.14)^0.5</f>
        <v>853.99025934569352</v>
      </c>
      <c r="Z322" s="7">
        <f t="shared" si="101"/>
        <v>0</v>
      </c>
      <c r="AA322" s="7">
        <f t="shared" si="102"/>
        <v>374398.57287446212</v>
      </c>
      <c r="AB322" s="6"/>
      <c r="AC322" s="7">
        <f t="shared" si="103"/>
        <v>-1.2165314578775368</v>
      </c>
      <c r="AD322" s="7">
        <f t="shared" si="104"/>
        <v>-3.1750288727704761</v>
      </c>
      <c r="AE322" s="7">
        <f t="shared" si="105"/>
        <v>-1246.7109863289186</v>
      </c>
      <c r="AG322" s="7" t="e">
        <f t="shared" si="106"/>
        <v>#NUM!</v>
      </c>
      <c r="AH322" s="7" t="e">
        <f t="shared" si="107"/>
        <v>#NUM!</v>
      </c>
      <c r="AI322" s="7" t="e">
        <f t="shared" si="108"/>
        <v>#NUM!</v>
      </c>
      <c r="AK322" s="7">
        <v>156</v>
      </c>
      <c r="AL322" s="7" t="e">
        <f t="shared" si="109"/>
        <v>#NUM!</v>
      </c>
      <c r="AM322" s="7">
        <f t="shared" si="110"/>
        <v>8675865.6881513856</v>
      </c>
      <c r="AO322" s="7">
        <f t="shared" si="111"/>
        <v>8675865.6881513856</v>
      </c>
      <c r="AP322" s="7">
        <f t="shared" si="112"/>
        <v>14922488983.620386</v>
      </c>
      <c r="AQ322" s="15">
        <f t="shared" si="113"/>
        <v>1.3353218719683215E-3</v>
      </c>
      <c r="AR322" s="15"/>
      <c r="AS322" s="6"/>
      <c r="AX322" s="21">
        <v>156.01742689949</v>
      </c>
    </row>
    <row r="323" spans="1:50">
      <c r="A323" s="7" t="str">
        <f>'S rescaled computation'!A323</f>
        <v>Storch et al. 2168</v>
      </c>
      <c r="B323" s="8" t="str">
        <f>'S rescaled computation'!B323</f>
        <v>Birds</v>
      </c>
      <c r="C323" s="7" t="str">
        <f>'S rescaled computation'!C323</f>
        <v>South America</v>
      </c>
      <c r="D323" s="8">
        <f>'S rescaled computation'!D323</f>
        <v>3</v>
      </c>
      <c r="F323" s="8">
        <f t="shared" ref="F323:F386" si="119">G323</f>
        <v>2290000</v>
      </c>
      <c r="G323" s="8">
        <f>'S rescaled computation'!G323</f>
        <v>2290000</v>
      </c>
      <c r="H323" s="8">
        <f>'S rescaled computation'!H323</f>
        <v>4880000</v>
      </c>
      <c r="J323" s="8">
        <f>'S rescaled computation'!J323</f>
        <v>587</v>
      </c>
      <c r="K323" s="8">
        <f>'S rescaled computation'!K323</f>
        <v>1720.0000000000002</v>
      </c>
      <c r="L323" s="10">
        <f>'S rescaled computation'!L323</f>
        <v>1190</v>
      </c>
      <c r="N323" s="7">
        <f t="shared" ref="N323:N386" si="120">F323/G323</f>
        <v>1</v>
      </c>
      <c r="P323" s="7">
        <f t="shared" ref="P323:P386" si="121">J323/L323</f>
        <v>0.49327731092436977</v>
      </c>
      <c r="Q323" s="7" t="e">
        <f t="shared" si="116"/>
        <v>#DIV/0!</v>
      </c>
      <c r="S323" s="12">
        <f t="shared" ref="S323:S386" si="122">(H323/3.14)^0.5</f>
        <v>1246.6515661517194</v>
      </c>
      <c r="T323" s="12">
        <f t="shared" si="114"/>
        <v>853.99025934569352</v>
      </c>
      <c r="U323" s="7">
        <f t="shared" si="115"/>
        <v>392.66130680602589</v>
      </c>
      <c r="V323" s="7">
        <f t="shared" ref="V323:V386" si="123">T323+X323</f>
        <v>1707.980518691387</v>
      </c>
      <c r="W323" s="7">
        <f t="shared" si="117"/>
        <v>415.55052205057314</v>
      </c>
      <c r="X323" s="7">
        <f t="shared" si="118"/>
        <v>853.99025934569352</v>
      </c>
      <c r="Z323" s="7">
        <f t="shared" ref="Z323:Z386" si="124">MAX(0,SIGN(W323-T323)*((W323-T323)/2)^2)</f>
        <v>0</v>
      </c>
      <c r="AA323" s="7">
        <f t="shared" ref="AA323:AA386" si="125">MAX(0,SIGN(2*S323-T323-W323)*((2*S323-T323-W323)/2)^2)</f>
        <v>374398.57287446212</v>
      </c>
      <c r="AB323" s="6"/>
      <c r="AC323" s="7">
        <f t="shared" ref="AC323:AC386" si="126">(U323^2-V323^2-(U323+X323-W323)^2)/(2*(U323+X323-W323)*V323)</f>
        <v>-1.2165314578775368</v>
      </c>
      <c r="AD323" s="7">
        <f t="shared" ref="AD323:AD386" si="127">(U323^2-V323^2+(U323+X323-W323)^2)/(2*(U323+X323-W323)*U323)</f>
        <v>-3.1750288727704761</v>
      </c>
      <c r="AE323" s="7">
        <f t="shared" ref="AE323:AE386" si="128">(U323^2-V323^2+(U323+X323-W323)^2)/(2*(U323+X323-W323))</f>
        <v>-1246.7109863289186</v>
      </c>
      <c r="AG323" s="7" t="e">
        <f t="shared" ref="AG323:AG386" si="129">V323^2*ACOS(AC323)</f>
        <v>#NUM!</v>
      </c>
      <c r="AH323" s="7" t="e">
        <f t="shared" ref="AH323:AH386" si="130">U323^2*ACOS(AD323)</f>
        <v>#NUM!</v>
      </c>
      <c r="AI323" s="7" t="e">
        <f t="shared" ref="AI323:AI386" si="131">(S323-W323)*(U323^2-AE323^2)^0.5</f>
        <v>#NUM!</v>
      </c>
      <c r="AK323" s="7">
        <v>157</v>
      </c>
      <c r="AL323" s="7" t="e">
        <f t="shared" ref="AL323:AL386" si="132">AG323-AH323+AI323</f>
        <v>#NUM!</v>
      </c>
      <c r="AM323" s="7">
        <f t="shared" ref="AM323:AM386" si="133">3.14*(V323^2-U323^2)</f>
        <v>8675865.6881513856</v>
      </c>
      <c r="AO323" s="7">
        <f t="shared" ref="AO323:AO386" si="134">IF(X323^2&lt;=Z323,AK323,IF(X323^2&lt;=AA323,AL323,AM323))</f>
        <v>8675865.6881513856</v>
      </c>
      <c r="AP323" s="7">
        <f t="shared" ref="AP323:AP386" si="135">AO323*K323</f>
        <v>14922488983.620386</v>
      </c>
      <c r="AQ323" s="15">
        <f t="shared" ref="AQ323:AQ386" si="136">AP323/(H323*G323)</f>
        <v>1.3353218719683215E-3</v>
      </c>
      <c r="AR323" s="15"/>
      <c r="AS323" s="6"/>
      <c r="AX323" s="21">
        <v>157.01742689949</v>
      </c>
    </row>
    <row r="324" spans="1:50">
      <c r="A324" s="7" t="str">
        <f>'S rescaled computation'!A324</f>
        <v>Storch et al. 2169</v>
      </c>
      <c r="B324" s="8" t="str">
        <f>'S rescaled computation'!B324</f>
        <v>Birds</v>
      </c>
      <c r="C324" s="7" t="str">
        <f>'S rescaled computation'!C324</f>
        <v>South America</v>
      </c>
      <c r="D324" s="8">
        <f>'S rescaled computation'!D324</f>
        <v>4</v>
      </c>
      <c r="F324" s="8">
        <f t="shared" si="119"/>
        <v>2290000</v>
      </c>
      <c r="G324" s="8">
        <f>'S rescaled computation'!G324</f>
        <v>2290000</v>
      </c>
      <c r="H324" s="8">
        <f>'S rescaled computation'!H324</f>
        <v>4880000</v>
      </c>
      <c r="J324" s="8">
        <f>'S rescaled computation'!J324</f>
        <v>660</v>
      </c>
      <c r="K324" s="8">
        <f>'S rescaled computation'!K324</f>
        <v>1720.0000000000002</v>
      </c>
      <c r="L324" s="10">
        <f>'S rescaled computation'!L324</f>
        <v>1190</v>
      </c>
      <c r="N324" s="7">
        <f t="shared" si="120"/>
        <v>1</v>
      </c>
      <c r="P324" s="7">
        <f t="shared" si="121"/>
        <v>0.55462184873949583</v>
      </c>
      <c r="Q324" s="7" t="e">
        <f t="shared" si="116"/>
        <v>#DIV/0!</v>
      </c>
      <c r="S324" s="12">
        <f t="shared" si="122"/>
        <v>1246.6515661517194</v>
      </c>
      <c r="T324" s="12">
        <f t="shared" ref="T324:T387" si="137">(G324/3.14)^0.5</f>
        <v>853.99025934569352</v>
      </c>
      <c r="U324" s="7">
        <f t="shared" ref="U324:U387" si="138">S324-X324</f>
        <v>392.66130680602589</v>
      </c>
      <c r="V324" s="7">
        <f t="shared" si="123"/>
        <v>1707.980518691387</v>
      </c>
      <c r="W324" s="7">
        <f t="shared" si="117"/>
        <v>415.55052205057314</v>
      </c>
      <c r="X324" s="7">
        <f t="shared" si="118"/>
        <v>853.99025934569352</v>
      </c>
      <c r="Z324" s="7">
        <f t="shared" si="124"/>
        <v>0</v>
      </c>
      <c r="AA324" s="7">
        <f t="shared" si="125"/>
        <v>374398.57287446212</v>
      </c>
      <c r="AB324" s="6"/>
      <c r="AC324" s="7">
        <f t="shared" si="126"/>
        <v>-1.2165314578775368</v>
      </c>
      <c r="AD324" s="7">
        <f t="shared" si="127"/>
        <v>-3.1750288727704761</v>
      </c>
      <c r="AE324" s="7">
        <f t="shared" si="128"/>
        <v>-1246.7109863289186</v>
      </c>
      <c r="AG324" s="7" t="e">
        <f t="shared" si="129"/>
        <v>#NUM!</v>
      </c>
      <c r="AH324" s="7" t="e">
        <f t="shared" si="130"/>
        <v>#NUM!</v>
      </c>
      <c r="AI324" s="7" t="e">
        <f t="shared" si="131"/>
        <v>#NUM!</v>
      </c>
      <c r="AK324" s="7">
        <v>158</v>
      </c>
      <c r="AL324" s="7" t="e">
        <f t="shared" si="132"/>
        <v>#NUM!</v>
      </c>
      <c r="AM324" s="7">
        <f t="shared" si="133"/>
        <v>8675865.6881513856</v>
      </c>
      <c r="AO324" s="7">
        <f t="shared" si="134"/>
        <v>8675865.6881513856</v>
      </c>
      <c r="AP324" s="7">
        <f t="shared" si="135"/>
        <v>14922488983.620386</v>
      </c>
      <c r="AQ324" s="15">
        <f t="shared" si="136"/>
        <v>1.3353218719683215E-3</v>
      </c>
      <c r="AR324" s="15"/>
      <c r="AS324" s="6"/>
      <c r="AX324" s="21">
        <v>158.01742689949</v>
      </c>
    </row>
    <row r="325" spans="1:50">
      <c r="A325" s="7" t="str">
        <f>'S rescaled computation'!A325</f>
        <v>Storch et al. 2170</v>
      </c>
      <c r="B325" s="8" t="str">
        <f>'S rescaled computation'!B325</f>
        <v>Birds</v>
      </c>
      <c r="C325" s="7" t="str">
        <f>'S rescaled computation'!C325</f>
        <v>South America</v>
      </c>
      <c r="D325" s="8">
        <f>'S rescaled computation'!D325</f>
        <v>5</v>
      </c>
      <c r="F325" s="8">
        <f t="shared" si="119"/>
        <v>2290000</v>
      </c>
      <c r="G325" s="8">
        <f>'S rescaled computation'!G325</f>
        <v>2290000</v>
      </c>
      <c r="H325" s="8">
        <f>'S rescaled computation'!H325</f>
        <v>4880000</v>
      </c>
      <c r="J325" s="8">
        <f>'S rescaled computation'!J325</f>
        <v>708</v>
      </c>
      <c r="K325" s="8">
        <f>'S rescaled computation'!K325</f>
        <v>1720.0000000000002</v>
      </c>
      <c r="L325" s="10">
        <f>'S rescaled computation'!L325</f>
        <v>1190</v>
      </c>
      <c r="N325" s="7">
        <f t="shared" si="120"/>
        <v>1</v>
      </c>
      <c r="P325" s="7">
        <f t="shared" si="121"/>
        <v>0.59495798319327731</v>
      </c>
      <c r="Q325" s="7" t="e">
        <f t="shared" si="116"/>
        <v>#DIV/0!</v>
      </c>
      <c r="S325" s="12">
        <f t="shared" si="122"/>
        <v>1246.6515661517194</v>
      </c>
      <c r="T325" s="12">
        <f t="shared" si="137"/>
        <v>853.99025934569352</v>
      </c>
      <c r="U325" s="7">
        <f t="shared" si="138"/>
        <v>392.66130680602589</v>
      </c>
      <c r="V325" s="7">
        <f t="shared" si="123"/>
        <v>1707.980518691387</v>
      </c>
      <c r="W325" s="7">
        <f t="shared" si="117"/>
        <v>415.55052205057314</v>
      </c>
      <c r="X325" s="7">
        <f t="shared" si="118"/>
        <v>853.99025934569352</v>
      </c>
      <c r="Z325" s="7">
        <f t="shared" si="124"/>
        <v>0</v>
      </c>
      <c r="AA325" s="7">
        <f t="shared" si="125"/>
        <v>374398.57287446212</v>
      </c>
      <c r="AB325" s="6"/>
      <c r="AC325" s="7">
        <f t="shared" si="126"/>
        <v>-1.2165314578775368</v>
      </c>
      <c r="AD325" s="7">
        <f t="shared" si="127"/>
        <v>-3.1750288727704761</v>
      </c>
      <c r="AE325" s="7">
        <f t="shared" si="128"/>
        <v>-1246.7109863289186</v>
      </c>
      <c r="AG325" s="7" t="e">
        <f t="shared" si="129"/>
        <v>#NUM!</v>
      </c>
      <c r="AH325" s="7" t="e">
        <f t="shared" si="130"/>
        <v>#NUM!</v>
      </c>
      <c r="AI325" s="7" t="e">
        <f t="shared" si="131"/>
        <v>#NUM!</v>
      </c>
      <c r="AK325" s="7">
        <v>159</v>
      </c>
      <c r="AL325" s="7" t="e">
        <f t="shared" si="132"/>
        <v>#NUM!</v>
      </c>
      <c r="AM325" s="7">
        <f t="shared" si="133"/>
        <v>8675865.6881513856</v>
      </c>
      <c r="AO325" s="7">
        <f t="shared" si="134"/>
        <v>8675865.6881513856</v>
      </c>
      <c r="AP325" s="7">
        <f t="shared" si="135"/>
        <v>14922488983.620386</v>
      </c>
      <c r="AQ325" s="15">
        <f t="shared" si="136"/>
        <v>1.3353218719683215E-3</v>
      </c>
      <c r="AR325" s="15"/>
      <c r="AS325" s="6"/>
      <c r="AX325" s="21">
        <v>159.01742689949</v>
      </c>
    </row>
    <row r="326" spans="1:50">
      <c r="A326" s="7" t="str">
        <f>'S rescaled computation'!A326</f>
        <v>Storch et al. 2171</v>
      </c>
      <c r="B326" s="8" t="str">
        <f>'S rescaled computation'!B326</f>
        <v>Birds</v>
      </c>
      <c r="C326" s="7" t="str">
        <f>'S rescaled computation'!C326</f>
        <v>South America</v>
      </c>
      <c r="D326" s="8">
        <f>'S rescaled computation'!D326</f>
        <v>6</v>
      </c>
      <c r="F326" s="8">
        <f t="shared" si="119"/>
        <v>2290000</v>
      </c>
      <c r="G326" s="8">
        <f>'S rescaled computation'!G326</f>
        <v>2290000</v>
      </c>
      <c r="H326" s="8">
        <f>'S rescaled computation'!H326</f>
        <v>4880000</v>
      </c>
      <c r="J326" s="8">
        <f>'S rescaled computation'!J326</f>
        <v>777</v>
      </c>
      <c r="K326" s="8">
        <f>'S rescaled computation'!K326</f>
        <v>1720.0000000000002</v>
      </c>
      <c r="L326" s="10">
        <f>'S rescaled computation'!L326</f>
        <v>1190</v>
      </c>
      <c r="N326" s="7">
        <f t="shared" si="120"/>
        <v>1</v>
      </c>
      <c r="P326" s="7">
        <f t="shared" si="121"/>
        <v>0.65294117647058825</v>
      </c>
      <c r="Q326" s="7" t="e">
        <f t="shared" si="116"/>
        <v>#DIV/0!</v>
      </c>
      <c r="S326" s="12">
        <f t="shared" si="122"/>
        <v>1246.6515661517194</v>
      </c>
      <c r="T326" s="12">
        <f t="shared" si="137"/>
        <v>853.99025934569352</v>
      </c>
      <c r="U326" s="7">
        <f t="shared" si="138"/>
        <v>392.66130680602589</v>
      </c>
      <c r="V326" s="7">
        <f t="shared" si="123"/>
        <v>1707.980518691387</v>
      </c>
      <c r="W326" s="7">
        <f t="shared" si="117"/>
        <v>415.55052205057314</v>
      </c>
      <c r="X326" s="7">
        <f t="shared" si="118"/>
        <v>853.99025934569352</v>
      </c>
      <c r="Z326" s="7">
        <f t="shared" si="124"/>
        <v>0</v>
      </c>
      <c r="AA326" s="7">
        <f t="shared" si="125"/>
        <v>374398.57287446212</v>
      </c>
      <c r="AB326" s="6"/>
      <c r="AC326" s="7">
        <f t="shared" si="126"/>
        <v>-1.2165314578775368</v>
      </c>
      <c r="AD326" s="7">
        <f t="shared" si="127"/>
        <v>-3.1750288727704761</v>
      </c>
      <c r="AE326" s="7">
        <f t="shared" si="128"/>
        <v>-1246.7109863289186</v>
      </c>
      <c r="AG326" s="7" t="e">
        <f t="shared" si="129"/>
        <v>#NUM!</v>
      </c>
      <c r="AH326" s="7" t="e">
        <f t="shared" si="130"/>
        <v>#NUM!</v>
      </c>
      <c r="AI326" s="7" t="e">
        <f t="shared" si="131"/>
        <v>#NUM!</v>
      </c>
      <c r="AK326" s="7">
        <v>160</v>
      </c>
      <c r="AL326" s="7" t="e">
        <f t="shared" si="132"/>
        <v>#NUM!</v>
      </c>
      <c r="AM326" s="7">
        <f t="shared" si="133"/>
        <v>8675865.6881513856</v>
      </c>
      <c r="AO326" s="7">
        <f t="shared" si="134"/>
        <v>8675865.6881513856</v>
      </c>
      <c r="AP326" s="7">
        <f t="shared" si="135"/>
        <v>14922488983.620386</v>
      </c>
      <c r="AQ326" s="15">
        <f t="shared" si="136"/>
        <v>1.3353218719683215E-3</v>
      </c>
      <c r="AR326" s="15"/>
      <c r="AS326" s="6"/>
      <c r="AX326" s="21">
        <v>160.01742689949</v>
      </c>
    </row>
    <row r="327" spans="1:50">
      <c r="A327" s="7" t="str">
        <f>'S rescaled computation'!A327</f>
        <v>Storch et al. 2172</v>
      </c>
      <c r="B327" s="8" t="str">
        <f>'S rescaled computation'!B327</f>
        <v>Birds</v>
      </c>
      <c r="C327" s="7" t="str">
        <f>'S rescaled computation'!C327</f>
        <v>South America</v>
      </c>
      <c r="D327" s="8">
        <f>'S rescaled computation'!D327</f>
        <v>7</v>
      </c>
      <c r="F327" s="8">
        <f t="shared" si="119"/>
        <v>2290000</v>
      </c>
      <c r="G327" s="8">
        <f>'S rescaled computation'!G327</f>
        <v>2290000</v>
      </c>
      <c r="H327" s="8">
        <f>'S rescaled computation'!H327</f>
        <v>4880000</v>
      </c>
      <c r="J327" s="8">
        <f>'S rescaled computation'!J327</f>
        <v>824</v>
      </c>
      <c r="K327" s="8">
        <f>'S rescaled computation'!K327</f>
        <v>1720.0000000000002</v>
      </c>
      <c r="L327" s="10">
        <f>'S rescaled computation'!L327</f>
        <v>1190</v>
      </c>
      <c r="N327" s="7">
        <f t="shared" si="120"/>
        <v>1</v>
      </c>
      <c r="P327" s="7">
        <f t="shared" si="121"/>
        <v>0.69243697478991595</v>
      </c>
      <c r="Q327" s="7" t="e">
        <f t="shared" si="116"/>
        <v>#DIV/0!</v>
      </c>
      <c r="S327" s="12">
        <f t="shared" si="122"/>
        <v>1246.6515661517194</v>
      </c>
      <c r="T327" s="12">
        <f t="shared" si="137"/>
        <v>853.99025934569352</v>
      </c>
      <c r="U327" s="7">
        <f t="shared" si="138"/>
        <v>392.66130680602589</v>
      </c>
      <c r="V327" s="7">
        <f t="shared" si="123"/>
        <v>1707.980518691387</v>
      </c>
      <c r="W327" s="7">
        <f t="shared" si="117"/>
        <v>415.55052205057314</v>
      </c>
      <c r="X327" s="7">
        <f t="shared" si="118"/>
        <v>853.99025934569352</v>
      </c>
      <c r="Z327" s="7">
        <f t="shared" si="124"/>
        <v>0</v>
      </c>
      <c r="AA327" s="7">
        <f t="shared" si="125"/>
        <v>374398.57287446212</v>
      </c>
      <c r="AB327" s="6"/>
      <c r="AC327" s="7">
        <f t="shared" si="126"/>
        <v>-1.2165314578775368</v>
      </c>
      <c r="AD327" s="7">
        <f t="shared" si="127"/>
        <v>-3.1750288727704761</v>
      </c>
      <c r="AE327" s="7">
        <f t="shared" si="128"/>
        <v>-1246.7109863289186</v>
      </c>
      <c r="AG327" s="7" t="e">
        <f t="shared" si="129"/>
        <v>#NUM!</v>
      </c>
      <c r="AH327" s="7" t="e">
        <f t="shared" si="130"/>
        <v>#NUM!</v>
      </c>
      <c r="AI327" s="7" t="e">
        <f t="shared" si="131"/>
        <v>#NUM!</v>
      </c>
      <c r="AK327" s="7">
        <v>161</v>
      </c>
      <c r="AL327" s="7" t="e">
        <f t="shared" si="132"/>
        <v>#NUM!</v>
      </c>
      <c r="AM327" s="7">
        <f t="shared" si="133"/>
        <v>8675865.6881513856</v>
      </c>
      <c r="AO327" s="7">
        <f t="shared" si="134"/>
        <v>8675865.6881513856</v>
      </c>
      <c r="AP327" s="7">
        <f t="shared" si="135"/>
        <v>14922488983.620386</v>
      </c>
      <c r="AQ327" s="15">
        <f t="shared" si="136"/>
        <v>1.3353218719683215E-3</v>
      </c>
      <c r="AR327" s="15"/>
      <c r="AS327" s="6"/>
      <c r="AX327" s="21">
        <v>161.01742689949</v>
      </c>
    </row>
    <row r="328" spans="1:50">
      <c r="A328" s="7" t="str">
        <f>'S rescaled computation'!A328</f>
        <v>Storch et al. 2173</v>
      </c>
      <c r="B328" s="8" t="str">
        <f>'S rescaled computation'!B328</f>
        <v>Birds</v>
      </c>
      <c r="C328" s="7" t="str">
        <f>'S rescaled computation'!C328</f>
        <v>South America</v>
      </c>
      <c r="D328" s="8">
        <f>'S rescaled computation'!D328</f>
        <v>8</v>
      </c>
      <c r="F328" s="8">
        <f t="shared" si="119"/>
        <v>2290000</v>
      </c>
      <c r="G328" s="8">
        <f>'S rescaled computation'!G328</f>
        <v>2290000</v>
      </c>
      <c r="H328" s="8">
        <f>'S rescaled computation'!H328</f>
        <v>4880000</v>
      </c>
      <c r="J328" s="8">
        <f>'S rescaled computation'!J328</f>
        <v>874</v>
      </c>
      <c r="K328" s="8">
        <f>'S rescaled computation'!K328</f>
        <v>1720.0000000000002</v>
      </c>
      <c r="L328" s="10">
        <f>'S rescaled computation'!L328</f>
        <v>1190</v>
      </c>
      <c r="N328" s="7">
        <f t="shared" si="120"/>
        <v>1</v>
      </c>
      <c r="P328" s="7">
        <f t="shared" si="121"/>
        <v>0.7344537815126051</v>
      </c>
      <c r="Q328" s="7" t="e">
        <f t="shared" si="116"/>
        <v>#DIV/0!</v>
      </c>
      <c r="S328" s="12">
        <f t="shared" si="122"/>
        <v>1246.6515661517194</v>
      </c>
      <c r="T328" s="12">
        <f t="shared" si="137"/>
        <v>853.99025934569352</v>
      </c>
      <c r="U328" s="7">
        <f t="shared" si="138"/>
        <v>392.66130680602589</v>
      </c>
      <c r="V328" s="7">
        <f t="shared" si="123"/>
        <v>1707.980518691387</v>
      </c>
      <c r="W328" s="7">
        <f t="shared" si="117"/>
        <v>415.55052205057314</v>
      </c>
      <c r="X328" s="7">
        <f t="shared" si="118"/>
        <v>853.99025934569352</v>
      </c>
      <c r="Z328" s="7">
        <f t="shared" si="124"/>
        <v>0</v>
      </c>
      <c r="AA328" s="7">
        <f t="shared" si="125"/>
        <v>374398.57287446212</v>
      </c>
      <c r="AB328" s="6"/>
      <c r="AC328" s="7">
        <f t="shared" si="126"/>
        <v>-1.2165314578775368</v>
      </c>
      <c r="AD328" s="7">
        <f t="shared" si="127"/>
        <v>-3.1750288727704761</v>
      </c>
      <c r="AE328" s="7">
        <f t="shared" si="128"/>
        <v>-1246.7109863289186</v>
      </c>
      <c r="AG328" s="7" t="e">
        <f t="shared" si="129"/>
        <v>#NUM!</v>
      </c>
      <c r="AH328" s="7" t="e">
        <f t="shared" si="130"/>
        <v>#NUM!</v>
      </c>
      <c r="AI328" s="7" t="e">
        <f t="shared" si="131"/>
        <v>#NUM!</v>
      </c>
      <c r="AK328" s="7">
        <v>162</v>
      </c>
      <c r="AL328" s="7" t="e">
        <f t="shared" si="132"/>
        <v>#NUM!</v>
      </c>
      <c r="AM328" s="7">
        <f t="shared" si="133"/>
        <v>8675865.6881513856</v>
      </c>
      <c r="AO328" s="7">
        <f t="shared" si="134"/>
        <v>8675865.6881513856</v>
      </c>
      <c r="AP328" s="7">
        <f t="shared" si="135"/>
        <v>14922488983.620386</v>
      </c>
      <c r="AQ328" s="15">
        <f t="shared" si="136"/>
        <v>1.3353218719683215E-3</v>
      </c>
      <c r="AR328" s="15"/>
      <c r="AS328" s="6"/>
      <c r="AX328" s="21">
        <v>162.01742689949</v>
      </c>
    </row>
    <row r="329" spans="1:50">
      <c r="A329" s="7" t="str">
        <f>'S rescaled computation'!A329</f>
        <v>Storch et al. 2174</v>
      </c>
      <c r="B329" s="8" t="str">
        <f>'S rescaled computation'!B329</f>
        <v>Birds</v>
      </c>
      <c r="C329" s="7" t="str">
        <f>'S rescaled computation'!C329</f>
        <v>South America</v>
      </c>
      <c r="D329" s="8">
        <f>'S rescaled computation'!D329</f>
        <v>9</v>
      </c>
      <c r="F329" s="8">
        <f t="shared" si="119"/>
        <v>2290000</v>
      </c>
      <c r="G329" s="8">
        <f>'S rescaled computation'!G329</f>
        <v>2290000</v>
      </c>
      <c r="H329" s="8">
        <f>'S rescaled computation'!H329</f>
        <v>4880000</v>
      </c>
      <c r="J329" s="8">
        <f>'S rescaled computation'!J329</f>
        <v>936.99999999999989</v>
      </c>
      <c r="K329" s="8">
        <f>'S rescaled computation'!K329</f>
        <v>1720.0000000000002</v>
      </c>
      <c r="L329" s="10">
        <f>'S rescaled computation'!L329</f>
        <v>1190</v>
      </c>
      <c r="N329" s="7">
        <f t="shared" si="120"/>
        <v>1</v>
      </c>
      <c r="P329" s="7">
        <f t="shared" si="121"/>
        <v>0.78739495798319314</v>
      </c>
      <c r="Q329" s="7" t="e">
        <f t="shared" si="116"/>
        <v>#DIV/0!</v>
      </c>
      <c r="S329" s="12">
        <f t="shared" si="122"/>
        <v>1246.6515661517194</v>
      </c>
      <c r="T329" s="12">
        <f t="shared" si="137"/>
        <v>853.99025934569352</v>
      </c>
      <c r="U329" s="7">
        <f t="shared" si="138"/>
        <v>392.66130680602589</v>
      </c>
      <c r="V329" s="7">
        <f t="shared" si="123"/>
        <v>1707.980518691387</v>
      </c>
      <c r="W329" s="7">
        <f t="shared" si="117"/>
        <v>415.55052205057314</v>
      </c>
      <c r="X329" s="7">
        <f t="shared" si="118"/>
        <v>853.99025934569352</v>
      </c>
      <c r="Z329" s="7">
        <f t="shared" si="124"/>
        <v>0</v>
      </c>
      <c r="AA329" s="7">
        <f t="shared" si="125"/>
        <v>374398.57287446212</v>
      </c>
      <c r="AB329" s="6"/>
      <c r="AC329" s="7">
        <f t="shared" si="126"/>
        <v>-1.2165314578775368</v>
      </c>
      <c r="AD329" s="7">
        <f t="shared" si="127"/>
        <v>-3.1750288727704761</v>
      </c>
      <c r="AE329" s="7">
        <f t="shared" si="128"/>
        <v>-1246.7109863289186</v>
      </c>
      <c r="AG329" s="7" t="e">
        <f t="shared" si="129"/>
        <v>#NUM!</v>
      </c>
      <c r="AH329" s="7" t="e">
        <f t="shared" si="130"/>
        <v>#NUM!</v>
      </c>
      <c r="AI329" s="7" t="e">
        <f t="shared" si="131"/>
        <v>#NUM!</v>
      </c>
      <c r="AK329" s="7">
        <v>163</v>
      </c>
      <c r="AL329" s="7" t="e">
        <f t="shared" si="132"/>
        <v>#NUM!</v>
      </c>
      <c r="AM329" s="7">
        <f t="shared" si="133"/>
        <v>8675865.6881513856</v>
      </c>
      <c r="AO329" s="7">
        <f t="shared" si="134"/>
        <v>8675865.6881513856</v>
      </c>
      <c r="AP329" s="7">
        <f t="shared" si="135"/>
        <v>14922488983.620386</v>
      </c>
      <c r="AQ329" s="15">
        <f t="shared" si="136"/>
        <v>1.3353218719683215E-3</v>
      </c>
      <c r="AR329" s="15"/>
      <c r="AS329" s="6"/>
      <c r="AX329" s="21">
        <v>163.01742689949</v>
      </c>
    </row>
    <row r="330" spans="1:50">
      <c r="A330" s="7" t="str">
        <f>'S rescaled computation'!A330</f>
        <v>Storch et al. 2175</v>
      </c>
      <c r="B330" s="8" t="str">
        <f>'S rescaled computation'!B330</f>
        <v>Birds</v>
      </c>
      <c r="C330" s="7" t="str">
        <f>'S rescaled computation'!C330</f>
        <v>South America</v>
      </c>
      <c r="D330" s="8">
        <f>'S rescaled computation'!D330</f>
        <v>10</v>
      </c>
      <c r="F330" s="8">
        <f t="shared" si="119"/>
        <v>2290000</v>
      </c>
      <c r="G330" s="8">
        <f>'S rescaled computation'!G330</f>
        <v>2290000</v>
      </c>
      <c r="H330" s="8">
        <f>'S rescaled computation'!H330</f>
        <v>4880000</v>
      </c>
      <c r="J330" s="8">
        <f>'S rescaled computation'!J330</f>
        <v>994</v>
      </c>
      <c r="K330" s="8">
        <f>'S rescaled computation'!K330</f>
        <v>1720.0000000000002</v>
      </c>
      <c r="L330" s="10">
        <f>'S rescaled computation'!L330</f>
        <v>1190</v>
      </c>
      <c r="N330" s="7">
        <f t="shared" si="120"/>
        <v>1</v>
      </c>
      <c r="P330" s="7">
        <f t="shared" si="121"/>
        <v>0.83529411764705885</v>
      </c>
      <c r="Q330" s="7" t="e">
        <f t="shared" si="116"/>
        <v>#DIV/0!</v>
      </c>
      <c r="S330" s="12">
        <f t="shared" si="122"/>
        <v>1246.6515661517194</v>
      </c>
      <c r="T330" s="12">
        <f t="shared" si="137"/>
        <v>853.99025934569352</v>
      </c>
      <c r="U330" s="7">
        <f t="shared" si="138"/>
        <v>392.66130680602589</v>
      </c>
      <c r="V330" s="7">
        <f t="shared" si="123"/>
        <v>1707.980518691387</v>
      </c>
      <c r="W330" s="7">
        <f t="shared" si="117"/>
        <v>415.55052205057314</v>
      </c>
      <c r="X330" s="7">
        <f t="shared" si="118"/>
        <v>853.99025934569352</v>
      </c>
      <c r="Z330" s="7">
        <f t="shared" si="124"/>
        <v>0</v>
      </c>
      <c r="AA330" s="7">
        <f t="shared" si="125"/>
        <v>374398.57287446212</v>
      </c>
      <c r="AB330" s="6"/>
      <c r="AC330" s="7">
        <f t="shared" si="126"/>
        <v>-1.2165314578775368</v>
      </c>
      <c r="AD330" s="7">
        <f t="shared" si="127"/>
        <v>-3.1750288727704761</v>
      </c>
      <c r="AE330" s="7">
        <f t="shared" si="128"/>
        <v>-1246.7109863289186</v>
      </c>
      <c r="AG330" s="7" t="e">
        <f t="shared" si="129"/>
        <v>#NUM!</v>
      </c>
      <c r="AH330" s="7" t="e">
        <f t="shared" si="130"/>
        <v>#NUM!</v>
      </c>
      <c r="AI330" s="7" t="e">
        <f t="shared" si="131"/>
        <v>#NUM!</v>
      </c>
      <c r="AK330" s="7">
        <v>164</v>
      </c>
      <c r="AL330" s="7" t="e">
        <f t="shared" si="132"/>
        <v>#NUM!</v>
      </c>
      <c r="AM330" s="7">
        <f t="shared" si="133"/>
        <v>8675865.6881513856</v>
      </c>
      <c r="AO330" s="7">
        <f t="shared" si="134"/>
        <v>8675865.6881513856</v>
      </c>
      <c r="AP330" s="7">
        <f t="shared" si="135"/>
        <v>14922488983.620386</v>
      </c>
      <c r="AQ330" s="15">
        <f t="shared" si="136"/>
        <v>1.3353218719683215E-3</v>
      </c>
      <c r="AR330" s="15"/>
      <c r="AS330" s="6"/>
      <c r="AX330" s="21">
        <v>164.01742689949</v>
      </c>
    </row>
    <row r="331" spans="1:50">
      <c r="A331" s="7" t="str">
        <f>'S rescaled computation'!A331</f>
        <v>Storch et al. 2176</v>
      </c>
      <c r="B331" s="8" t="str">
        <f>'S rescaled computation'!B331</f>
        <v>Birds</v>
      </c>
      <c r="C331" s="7" t="str">
        <f>'S rescaled computation'!C331</f>
        <v>South America</v>
      </c>
      <c r="D331" s="8">
        <f>'S rescaled computation'!D331</f>
        <v>11</v>
      </c>
      <c r="F331" s="8">
        <f t="shared" si="119"/>
        <v>2290000</v>
      </c>
      <c r="G331" s="8">
        <f>'S rescaled computation'!G331</f>
        <v>2290000</v>
      </c>
      <c r="H331" s="8">
        <f>'S rescaled computation'!H331</f>
        <v>4880000</v>
      </c>
      <c r="J331" s="8">
        <f>'S rescaled computation'!J331</f>
        <v>1040</v>
      </c>
      <c r="K331" s="8">
        <f>'S rescaled computation'!K331</f>
        <v>1720.0000000000002</v>
      </c>
      <c r="L331" s="10">
        <f>'S rescaled computation'!L331</f>
        <v>1190</v>
      </c>
      <c r="N331" s="7">
        <f t="shared" si="120"/>
        <v>1</v>
      </c>
      <c r="P331" s="7">
        <f t="shared" si="121"/>
        <v>0.87394957983193278</v>
      </c>
      <c r="Q331" s="7" t="e">
        <f t="shared" si="116"/>
        <v>#DIV/0!</v>
      </c>
      <c r="S331" s="12">
        <f t="shared" si="122"/>
        <v>1246.6515661517194</v>
      </c>
      <c r="T331" s="12">
        <f t="shared" si="137"/>
        <v>853.99025934569352</v>
      </c>
      <c r="U331" s="7">
        <f t="shared" si="138"/>
        <v>392.66130680602589</v>
      </c>
      <c r="V331" s="7">
        <f t="shared" si="123"/>
        <v>1707.980518691387</v>
      </c>
      <c r="W331" s="7">
        <f t="shared" si="117"/>
        <v>415.55052205057314</v>
      </c>
      <c r="X331" s="7">
        <f t="shared" si="118"/>
        <v>853.99025934569352</v>
      </c>
      <c r="Z331" s="7">
        <f t="shared" si="124"/>
        <v>0</v>
      </c>
      <c r="AA331" s="7">
        <f t="shared" si="125"/>
        <v>374398.57287446212</v>
      </c>
      <c r="AB331" s="6"/>
      <c r="AC331" s="7">
        <f t="shared" si="126"/>
        <v>-1.2165314578775368</v>
      </c>
      <c r="AD331" s="7">
        <f t="shared" si="127"/>
        <v>-3.1750288727704761</v>
      </c>
      <c r="AE331" s="7">
        <f t="shared" si="128"/>
        <v>-1246.7109863289186</v>
      </c>
      <c r="AG331" s="7" t="e">
        <f t="shared" si="129"/>
        <v>#NUM!</v>
      </c>
      <c r="AH331" s="7" t="e">
        <f t="shared" si="130"/>
        <v>#NUM!</v>
      </c>
      <c r="AI331" s="7" t="e">
        <f t="shared" si="131"/>
        <v>#NUM!</v>
      </c>
      <c r="AK331" s="7">
        <v>165</v>
      </c>
      <c r="AL331" s="7" t="e">
        <f t="shared" si="132"/>
        <v>#NUM!</v>
      </c>
      <c r="AM331" s="7">
        <f t="shared" si="133"/>
        <v>8675865.6881513856</v>
      </c>
      <c r="AO331" s="7">
        <f t="shared" si="134"/>
        <v>8675865.6881513856</v>
      </c>
      <c r="AP331" s="7">
        <f t="shared" si="135"/>
        <v>14922488983.620386</v>
      </c>
      <c r="AQ331" s="15">
        <f t="shared" si="136"/>
        <v>1.3353218719683215E-3</v>
      </c>
      <c r="AR331" s="15"/>
      <c r="AS331" s="6"/>
      <c r="AX331" s="21">
        <v>165.01742689949</v>
      </c>
    </row>
    <row r="332" spans="1:50">
      <c r="A332" s="7" t="str">
        <f>'S rescaled computation'!A332</f>
        <v>Storch et al. 2177</v>
      </c>
      <c r="B332" s="8" t="str">
        <f>'S rescaled computation'!B332</f>
        <v>Birds</v>
      </c>
      <c r="C332" s="7" t="str">
        <f>'S rescaled computation'!C332</f>
        <v>South America</v>
      </c>
      <c r="D332" s="8">
        <f>'S rescaled computation'!D332</f>
        <v>12</v>
      </c>
      <c r="F332" s="8">
        <f t="shared" si="119"/>
        <v>2290000</v>
      </c>
      <c r="G332" s="8">
        <f>'S rescaled computation'!G332</f>
        <v>2290000</v>
      </c>
      <c r="H332" s="8">
        <f>'S rescaled computation'!H332</f>
        <v>4880000</v>
      </c>
      <c r="J332" s="8">
        <f>'S rescaled computation'!J332</f>
        <v>1120</v>
      </c>
      <c r="K332" s="8">
        <f>'S rescaled computation'!K332</f>
        <v>1720.0000000000002</v>
      </c>
      <c r="L332" s="10">
        <f>'S rescaled computation'!L332</f>
        <v>1190</v>
      </c>
      <c r="N332" s="7">
        <f t="shared" si="120"/>
        <v>1</v>
      </c>
      <c r="P332" s="7">
        <f t="shared" si="121"/>
        <v>0.94117647058823528</v>
      </c>
      <c r="Q332" s="7" t="e">
        <f t="shared" si="116"/>
        <v>#DIV/0!</v>
      </c>
      <c r="S332" s="12">
        <f t="shared" si="122"/>
        <v>1246.6515661517194</v>
      </c>
      <c r="T332" s="12">
        <f t="shared" si="137"/>
        <v>853.99025934569352</v>
      </c>
      <c r="U332" s="7">
        <f t="shared" si="138"/>
        <v>392.66130680602589</v>
      </c>
      <c r="V332" s="7">
        <f t="shared" si="123"/>
        <v>1707.980518691387</v>
      </c>
      <c r="W332" s="7">
        <f t="shared" si="117"/>
        <v>415.55052205057314</v>
      </c>
      <c r="X332" s="7">
        <f t="shared" si="118"/>
        <v>853.99025934569352</v>
      </c>
      <c r="Z332" s="7">
        <f t="shared" si="124"/>
        <v>0</v>
      </c>
      <c r="AA332" s="7">
        <f t="shared" si="125"/>
        <v>374398.57287446212</v>
      </c>
      <c r="AB332" s="6"/>
      <c r="AC332" s="7">
        <f t="shared" si="126"/>
        <v>-1.2165314578775368</v>
      </c>
      <c r="AD332" s="7">
        <f t="shared" si="127"/>
        <v>-3.1750288727704761</v>
      </c>
      <c r="AE332" s="7">
        <f t="shared" si="128"/>
        <v>-1246.7109863289186</v>
      </c>
      <c r="AG332" s="7" t="e">
        <f t="shared" si="129"/>
        <v>#NUM!</v>
      </c>
      <c r="AH332" s="7" t="e">
        <f t="shared" si="130"/>
        <v>#NUM!</v>
      </c>
      <c r="AI332" s="7" t="e">
        <f t="shared" si="131"/>
        <v>#NUM!</v>
      </c>
      <c r="AK332" s="7">
        <v>166</v>
      </c>
      <c r="AL332" s="7" t="e">
        <f t="shared" si="132"/>
        <v>#NUM!</v>
      </c>
      <c r="AM332" s="7">
        <f t="shared" si="133"/>
        <v>8675865.6881513856</v>
      </c>
      <c r="AO332" s="7">
        <f t="shared" si="134"/>
        <v>8675865.6881513856</v>
      </c>
      <c r="AP332" s="7">
        <f t="shared" si="135"/>
        <v>14922488983.620386</v>
      </c>
      <c r="AQ332" s="15">
        <f t="shared" si="136"/>
        <v>1.3353218719683215E-3</v>
      </c>
      <c r="AR332" s="15"/>
      <c r="AS332" s="6"/>
      <c r="AX332" s="21">
        <v>166.01742689949</v>
      </c>
    </row>
    <row r="333" spans="1:50">
      <c r="A333" s="7" t="str">
        <f>'S rescaled computation'!A333</f>
        <v>Storch et al. 2178</v>
      </c>
      <c r="B333" s="8" t="str">
        <f>'S rescaled computation'!B333</f>
        <v>Birds</v>
      </c>
      <c r="C333" s="7" t="str">
        <f>'S rescaled computation'!C333</f>
        <v>South America</v>
      </c>
      <c r="D333" s="8">
        <f>'S rescaled computation'!D333</f>
        <v>13</v>
      </c>
      <c r="F333" s="8">
        <f t="shared" si="119"/>
        <v>2290000</v>
      </c>
      <c r="G333" s="8">
        <f>'S rescaled computation'!G333</f>
        <v>2290000</v>
      </c>
      <c r="H333" s="8">
        <f>'S rescaled computation'!H333</f>
        <v>4880000</v>
      </c>
      <c r="J333" s="8">
        <f>'S rescaled computation'!J333</f>
        <v>1180</v>
      </c>
      <c r="K333" s="8">
        <f>'S rescaled computation'!K333</f>
        <v>1720.0000000000002</v>
      </c>
      <c r="L333" s="10">
        <f>'S rescaled computation'!L333</f>
        <v>1190</v>
      </c>
      <c r="N333" s="7">
        <f t="shared" si="120"/>
        <v>1</v>
      </c>
      <c r="P333" s="7">
        <f t="shared" si="121"/>
        <v>0.99159663865546221</v>
      </c>
      <c r="Q333" s="7" t="e">
        <f t="shared" si="116"/>
        <v>#DIV/0!</v>
      </c>
      <c r="S333" s="12">
        <f t="shared" si="122"/>
        <v>1246.6515661517194</v>
      </c>
      <c r="T333" s="12">
        <f t="shared" si="137"/>
        <v>853.99025934569352</v>
      </c>
      <c r="U333" s="7">
        <f t="shared" si="138"/>
        <v>392.66130680602589</v>
      </c>
      <c r="V333" s="7">
        <f t="shared" si="123"/>
        <v>1707.980518691387</v>
      </c>
      <c r="W333" s="7">
        <f t="shared" si="117"/>
        <v>415.55052205057314</v>
      </c>
      <c r="X333" s="7">
        <f t="shared" si="118"/>
        <v>853.99025934569352</v>
      </c>
      <c r="Z333" s="7">
        <f t="shared" si="124"/>
        <v>0</v>
      </c>
      <c r="AA333" s="7">
        <f t="shared" si="125"/>
        <v>374398.57287446212</v>
      </c>
      <c r="AB333" s="6"/>
      <c r="AC333" s="7">
        <f t="shared" si="126"/>
        <v>-1.2165314578775368</v>
      </c>
      <c r="AD333" s="7">
        <f t="shared" si="127"/>
        <v>-3.1750288727704761</v>
      </c>
      <c r="AE333" s="7">
        <f t="shared" si="128"/>
        <v>-1246.7109863289186</v>
      </c>
      <c r="AG333" s="7" t="e">
        <f t="shared" si="129"/>
        <v>#NUM!</v>
      </c>
      <c r="AH333" s="7" t="e">
        <f t="shared" si="130"/>
        <v>#NUM!</v>
      </c>
      <c r="AI333" s="7" t="e">
        <f t="shared" si="131"/>
        <v>#NUM!</v>
      </c>
      <c r="AK333" s="7">
        <v>167</v>
      </c>
      <c r="AL333" s="7" t="e">
        <f t="shared" si="132"/>
        <v>#NUM!</v>
      </c>
      <c r="AM333" s="7">
        <f t="shared" si="133"/>
        <v>8675865.6881513856</v>
      </c>
      <c r="AO333" s="7">
        <f t="shared" si="134"/>
        <v>8675865.6881513856</v>
      </c>
      <c r="AP333" s="7">
        <f t="shared" si="135"/>
        <v>14922488983.620386</v>
      </c>
      <c r="AQ333" s="15">
        <f t="shared" si="136"/>
        <v>1.3353218719683215E-3</v>
      </c>
      <c r="AR333" s="15"/>
      <c r="AS333" s="6"/>
      <c r="AX333" s="21">
        <v>167.01742689949</v>
      </c>
    </row>
    <row r="334" spans="1:50">
      <c r="A334" s="7" t="str">
        <f>'S rescaled computation'!A334</f>
        <v>Storch et al. 2179</v>
      </c>
      <c r="B334" s="8" t="str">
        <f>'S rescaled computation'!B334</f>
        <v>Birds</v>
      </c>
      <c r="C334" s="7" t="str">
        <f>'S rescaled computation'!C334</f>
        <v>South America</v>
      </c>
      <c r="D334" s="8">
        <f>'S rescaled computation'!D334</f>
        <v>14</v>
      </c>
      <c r="F334" s="8">
        <f t="shared" si="119"/>
        <v>2290000</v>
      </c>
      <c r="G334" s="8">
        <f>'S rescaled computation'!G334</f>
        <v>2290000</v>
      </c>
      <c r="H334" s="8">
        <f>'S rescaled computation'!H334</f>
        <v>4880000</v>
      </c>
      <c r="J334" s="8">
        <f>'S rescaled computation'!J334</f>
        <v>1270</v>
      </c>
      <c r="K334" s="8">
        <f>'S rescaled computation'!K334</f>
        <v>1720.0000000000002</v>
      </c>
      <c r="L334" s="10">
        <f>'S rescaled computation'!L334</f>
        <v>1190</v>
      </c>
      <c r="N334" s="7">
        <f t="shared" si="120"/>
        <v>1</v>
      </c>
      <c r="P334" s="7">
        <f t="shared" si="121"/>
        <v>1.0672268907563025</v>
      </c>
      <c r="Q334" s="7" t="e">
        <f t="shared" si="116"/>
        <v>#DIV/0!</v>
      </c>
      <c r="S334" s="12">
        <f t="shared" si="122"/>
        <v>1246.6515661517194</v>
      </c>
      <c r="T334" s="12">
        <f t="shared" si="137"/>
        <v>853.99025934569352</v>
      </c>
      <c r="U334" s="7">
        <f t="shared" si="138"/>
        <v>392.66130680602589</v>
      </c>
      <c r="V334" s="7">
        <f t="shared" si="123"/>
        <v>1707.980518691387</v>
      </c>
      <c r="W334" s="7">
        <f t="shared" si="117"/>
        <v>415.55052205057314</v>
      </c>
      <c r="X334" s="7">
        <f t="shared" si="118"/>
        <v>853.99025934569352</v>
      </c>
      <c r="Z334" s="7">
        <f t="shared" si="124"/>
        <v>0</v>
      </c>
      <c r="AA334" s="7">
        <f t="shared" si="125"/>
        <v>374398.57287446212</v>
      </c>
      <c r="AB334" s="6"/>
      <c r="AC334" s="7">
        <f t="shared" si="126"/>
        <v>-1.2165314578775368</v>
      </c>
      <c r="AD334" s="7">
        <f t="shared" si="127"/>
        <v>-3.1750288727704761</v>
      </c>
      <c r="AE334" s="7">
        <f t="shared" si="128"/>
        <v>-1246.7109863289186</v>
      </c>
      <c r="AG334" s="7" t="e">
        <f t="shared" si="129"/>
        <v>#NUM!</v>
      </c>
      <c r="AH334" s="7" t="e">
        <f t="shared" si="130"/>
        <v>#NUM!</v>
      </c>
      <c r="AI334" s="7" t="e">
        <f t="shared" si="131"/>
        <v>#NUM!</v>
      </c>
      <c r="AK334" s="7">
        <v>168</v>
      </c>
      <c r="AL334" s="7" t="e">
        <f t="shared" si="132"/>
        <v>#NUM!</v>
      </c>
      <c r="AM334" s="7">
        <f t="shared" si="133"/>
        <v>8675865.6881513856</v>
      </c>
      <c r="AO334" s="7">
        <f t="shared" si="134"/>
        <v>8675865.6881513856</v>
      </c>
      <c r="AP334" s="7">
        <f t="shared" si="135"/>
        <v>14922488983.620386</v>
      </c>
      <c r="AQ334" s="15">
        <f t="shared" si="136"/>
        <v>1.3353218719683215E-3</v>
      </c>
      <c r="AR334" s="15"/>
      <c r="AS334" s="6"/>
      <c r="AX334" s="21">
        <v>168.01742689949</v>
      </c>
    </row>
    <row r="335" spans="1:50">
      <c r="A335" s="7" t="str">
        <f>'S rescaled computation'!A335</f>
        <v>Storch et al. 2180</v>
      </c>
      <c r="B335" s="8" t="str">
        <f>'S rescaled computation'!B335</f>
        <v>Birds</v>
      </c>
      <c r="C335" s="7" t="str">
        <f>'S rescaled computation'!C335</f>
        <v>South America</v>
      </c>
      <c r="D335" s="8">
        <f>'S rescaled computation'!D335</f>
        <v>15</v>
      </c>
      <c r="F335" s="8">
        <f t="shared" si="119"/>
        <v>2290000</v>
      </c>
      <c r="G335" s="8">
        <f>'S rescaled computation'!G335</f>
        <v>2290000</v>
      </c>
      <c r="H335" s="8">
        <f>'S rescaled computation'!H335</f>
        <v>4880000</v>
      </c>
      <c r="J335" s="8">
        <f>'S rescaled computation'!J335</f>
        <v>1330</v>
      </c>
      <c r="K335" s="8">
        <f>'S rescaled computation'!K335</f>
        <v>1720.0000000000002</v>
      </c>
      <c r="L335" s="10">
        <f>'S rescaled computation'!L335</f>
        <v>1190</v>
      </c>
      <c r="N335" s="7">
        <f t="shared" si="120"/>
        <v>1</v>
      </c>
      <c r="P335" s="7">
        <f t="shared" si="121"/>
        <v>1.1176470588235294</v>
      </c>
      <c r="Q335" s="7" t="e">
        <f t="shared" si="116"/>
        <v>#DIV/0!</v>
      </c>
      <c r="S335" s="12">
        <f t="shared" si="122"/>
        <v>1246.6515661517194</v>
      </c>
      <c r="T335" s="12">
        <f t="shared" si="137"/>
        <v>853.99025934569352</v>
      </c>
      <c r="U335" s="7">
        <f t="shared" si="138"/>
        <v>392.66130680602589</v>
      </c>
      <c r="V335" s="7">
        <f t="shared" si="123"/>
        <v>1707.980518691387</v>
      </c>
      <c r="W335" s="7">
        <f t="shared" si="117"/>
        <v>415.55052205057314</v>
      </c>
      <c r="X335" s="7">
        <f t="shared" si="118"/>
        <v>853.99025934569352</v>
      </c>
      <c r="Z335" s="7">
        <f t="shared" si="124"/>
        <v>0</v>
      </c>
      <c r="AA335" s="7">
        <f t="shared" si="125"/>
        <v>374398.57287446212</v>
      </c>
      <c r="AB335" s="6"/>
      <c r="AC335" s="7">
        <f t="shared" si="126"/>
        <v>-1.2165314578775368</v>
      </c>
      <c r="AD335" s="7">
        <f t="shared" si="127"/>
        <v>-3.1750288727704761</v>
      </c>
      <c r="AE335" s="7">
        <f t="shared" si="128"/>
        <v>-1246.7109863289186</v>
      </c>
      <c r="AG335" s="7" t="e">
        <f t="shared" si="129"/>
        <v>#NUM!</v>
      </c>
      <c r="AH335" s="7" t="e">
        <f t="shared" si="130"/>
        <v>#NUM!</v>
      </c>
      <c r="AI335" s="7" t="e">
        <f t="shared" si="131"/>
        <v>#NUM!</v>
      </c>
      <c r="AK335" s="7">
        <v>169</v>
      </c>
      <c r="AL335" s="7" t="e">
        <f t="shared" si="132"/>
        <v>#NUM!</v>
      </c>
      <c r="AM335" s="7">
        <f t="shared" si="133"/>
        <v>8675865.6881513856</v>
      </c>
      <c r="AO335" s="7">
        <f t="shared" si="134"/>
        <v>8675865.6881513856</v>
      </c>
      <c r="AP335" s="7">
        <f t="shared" si="135"/>
        <v>14922488983.620386</v>
      </c>
      <c r="AQ335" s="15">
        <f t="shared" si="136"/>
        <v>1.3353218719683215E-3</v>
      </c>
      <c r="AR335" s="15"/>
      <c r="AS335" s="6"/>
      <c r="AX335" s="21">
        <v>169.01742689949</v>
      </c>
    </row>
    <row r="336" spans="1:50">
      <c r="A336" s="7" t="str">
        <f>'S rescaled computation'!A336</f>
        <v>Storch et al. 2181</v>
      </c>
      <c r="B336" s="8" t="str">
        <f>'S rescaled computation'!B336</f>
        <v>Birds</v>
      </c>
      <c r="C336" s="7" t="str">
        <f>'S rescaled computation'!C336</f>
        <v>South America</v>
      </c>
      <c r="D336" s="8">
        <f>'S rescaled computation'!D336</f>
        <v>16</v>
      </c>
      <c r="F336" s="8">
        <f t="shared" si="119"/>
        <v>2290000</v>
      </c>
      <c r="G336" s="8">
        <f>'S rescaled computation'!G336</f>
        <v>2290000</v>
      </c>
      <c r="H336" s="8">
        <f>'S rescaled computation'!H336</f>
        <v>4880000</v>
      </c>
      <c r="J336" s="8">
        <f>'S rescaled computation'!J336</f>
        <v>1390.0000000000002</v>
      </c>
      <c r="K336" s="8">
        <f>'S rescaled computation'!K336</f>
        <v>1720.0000000000002</v>
      </c>
      <c r="L336" s="10">
        <f>'S rescaled computation'!L336</f>
        <v>1190</v>
      </c>
      <c r="N336" s="7">
        <f t="shared" si="120"/>
        <v>1</v>
      </c>
      <c r="P336" s="7">
        <f t="shared" si="121"/>
        <v>1.1680672268907566</v>
      </c>
      <c r="Q336" s="7" t="e">
        <f t="shared" si="116"/>
        <v>#DIV/0!</v>
      </c>
      <c r="S336" s="12">
        <f t="shared" si="122"/>
        <v>1246.6515661517194</v>
      </c>
      <c r="T336" s="12">
        <f t="shared" si="137"/>
        <v>853.99025934569352</v>
      </c>
      <c r="U336" s="7">
        <f t="shared" si="138"/>
        <v>392.66130680602589</v>
      </c>
      <c r="V336" s="7">
        <f t="shared" si="123"/>
        <v>1707.980518691387</v>
      </c>
      <c r="W336" s="7">
        <f t="shared" si="117"/>
        <v>415.55052205057314</v>
      </c>
      <c r="X336" s="7">
        <f t="shared" si="118"/>
        <v>853.99025934569352</v>
      </c>
      <c r="Z336" s="7">
        <f t="shared" si="124"/>
        <v>0</v>
      </c>
      <c r="AA336" s="7">
        <f t="shared" si="125"/>
        <v>374398.57287446212</v>
      </c>
      <c r="AB336" s="6"/>
      <c r="AC336" s="7">
        <f t="shared" si="126"/>
        <v>-1.2165314578775368</v>
      </c>
      <c r="AD336" s="7">
        <f t="shared" si="127"/>
        <v>-3.1750288727704761</v>
      </c>
      <c r="AE336" s="7">
        <f t="shared" si="128"/>
        <v>-1246.7109863289186</v>
      </c>
      <c r="AG336" s="7" t="e">
        <f t="shared" si="129"/>
        <v>#NUM!</v>
      </c>
      <c r="AH336" s="7" t="e">
        <f t="shared" si="130"/>
        <v>#NUM!</v>
      </c>
      <c r="AI336" s="7" t="e">
        <f t="shared" si="131"/>
        <v>#NUM!</v>
      </c>
      <c r="AK336" s="7">
        <v>170</v>
      </c>
      <c r="AL336" s="7" t="e">
        <f t="shared" si="132"/>
        <v>#NUM!</v>
      </c>
      <c r="AM336" s="7">
        <f t="shared" si="133"/>
        <v>8675865.6881513856</v>
      </c>
      <c r="AO336" s="7">
        <f t="shared" si="134"/>
        <v>8675865.6881513856</v>
      </c>
      <c r="AP336" s="7">
        <f t="shared" si="135"/>
        <v>14922488983.620386</v>
      </c>
      <c r="AQ336" s="15">
        <f t="shared" si="136"/>
        <v>1.3353218719683215E-3</v>
      </c>
      <c r="AR336" s="15"/>
      <c r="AS336" s="6"/>
      <c r="AX336" s="21">
        <v>170.01742689949</v>
      </c>
    </row>
    <row r="337" spans="1:50">
      <c r="A337" s="7" t="str">
        <f>'S rescaled computation'!A337</f>
        <v>Storch et al. 2182</v>
      </c>
      <c r="B337" s="8" t="str">
        <f>'S rescaled computation'!B337</f>
        <v>Birds</v>
      </c>
      <c r="C337" s="7" t="str">
        <f>'S rescaled computation'!C337</f>
        <v>South America</v>
      </c>
      <c r="D337" s="8">
        <f>'S rescaled computation'!D337</f>
        <v>17</v>
      </c>
      <c r="F337" s="8">
        <f t="shared" si="119"/>
        <v>2290000</v>
      </c>
      <c r="G337" s="8">
        <f>'S rescaled computation'!G337</f>
        <v>2290000</v>
      </c>
      <c r="H337" s="8">
        <f>'S rescaled computation'!H337</f>
        <v>4880000</v>
      </c>
      <c r="J337" s="8">
        <f>'S rescaled computation'!J337</f>
        <v>1480</v>
      </c>
      <c r="K337" s="8">
        <f>'S rescaled computation'!K337</f>
        <v>1720.0000000000002</v>
      </c>
      <c r="L337" s="10">
        <f>'S rescaled computation'!L337</f>
        <v>1190</v>
      </c>
      <c r="N337" s="7">
        <f t="shared" si="120"/>
        <v>1</v>
      </c>
      <c r="P337" s="7">
        <f t="shared" si="121"/>
        <v>1.2436974789915967</v>
      </c>
      <c r="Q337" s="7" t="e">
        <f t="shared" si="116"/>
        <v>#DIV/0!</v>
      </c>
      <c r="S337" s="12">
        <f t="shared" si="122"/>
        <v>1246.6515661517194</v>
      </c>
      <c r="T337" s="12">
        <f t="shared" si="137"/>
        <v>853.99025934569352</v>
      </c>
      <c r="U337" s="7">
        <f t="shared" si="138"/>
        <v>392.66130680602589</v>
      </c>
      <c r="V337" s="7">
        <f t="shared" si="123"/>
        <v>1707.980518691387</v>
      </c>
      <c r="W337" s="7">
        <f t="shared" si="117"/>
        <v>415.55052205057314</v>
      </c>
      <c r="X337" s="7">
        <f t="shared" si="118"/>
        <v>853.99025934569352</v>
      </c>
      <c r="Z337" s="7">
        <f t="shared" si="124"/>
        <v>0</v>
      </c>
      <c r="AA337" s="7">
        <f t="shared" si="125"/>
        <v>374398.57287446212</v>
      </c>
      <c r="AB337" s="6"/>
      <c r="AC337" s="7">
        <f t="shared" si="126"/>
        <v>-1.2165314578775368</v>
      </c>
      <c r="AD337" s="7">
        <f t="shared" si="127"/>
        <v>-3.1750288727704761</v>
      </c>
      <c r="AE337" s="7">
        <f t="shared" si="128"/>
        <v>-1246.7109863289186</v>
      </c>
      <c r="AG337" s="7" t="e">
        <f t="shared" si="129"/>
        <v>#NUM!</v>
      </c>
      <c r="AH337" s="7" t="e">
        <f t="shared" si="130"/>
        <v>#NUM!</v>
      </c>
      <c r="AI337" s="7" t="e">
        <f t="shared" si="131"/>
        <v>#NUM!</v>
      </c>
      <c r="AK337" s="7">
        <v>171</v>
      </c>
      <c r="AL337" s="7" t="e">
        <f t="shared" si="132"/>
        <v>#NUM!</v>
      </c>
      <c r="AM337" s="7">
        <f t="shared" si="133"/>
        <v>8675865.6881513856</v>
      </c>
      <c r="AO337" s="7">
        <f t="shared" si="134"/>
        <v>8675865.6881513856</v>
      </c>
      <c r="AP337" s="7">
        <f t="shared" si="135"/>
        <v>14922488983.620386</v>
      </c>
      <c r="AQ337" s="15">
        <f t="shared" si="136"/>
        <v>1.3353218719683215E-3</v>
      </c>
      <c r="AR337" s="15"/>
      <c r="AS337" s="6"/>
      <c r="AX337" s="21">
        <v>171.01742689949</v>
      </c>
    </row>
    <row r="338" spans="1:50">
      <c r="A338" s="7" t="str">
        <f>'S rescaled computation'!A338</f>
        <v>Storch et al. 2183</v>
      </c>
      <c r="B338" s="8" t="str">
        <f>'S rescaled computation'!B338</f>
        <v>Birds</v>
      </c>
      <c r="C338" s="7" t="str">
        <f>'S rescaled computation'!C338</f>
        <v>South America</v>
      </c>
      <c r="D338" s="8">
        <f>'S rescaled computation'!D338</f>
        <v>18</v>
      </c>
      <c r="F338" s="8">
        <f t="shared" si="119"/>
        <v>2290000</v>
      </c>
      <c r="G338" s="8">
        <f>'S rescaled computation'!G338</f>
        <v>2290000</v>
      </c>
      <c r="H338" s="8">
        <f>'S rescaled computation'!H338</f>
        <v>4880000</v>
      </c>
      <c r="J338" s="8">
        <f>'S rescaled computation'!J338</f>
        <v>1560</v>
      </c>
      <c r="K338" s="8">
        <f>'S rescaled computation'!K338</f>
        <v>1720.0000000000002</v>
      </c>
      <c r="L338" s="10">
        <f>'S rescaled computation'!L338</f>
        <v>1190</v>
      </c>
      <c r="N338" s="7">
        <f t="shared" si="120"/>
        <v>1</v>
      </c>
      <c r="P338" s="7">
        <f t="shared" si="121"/>
        <v>1.3109243697478992</v>
      </c>
      <c r="Q338" s="7" t="e">
        <f t="shared" si="116"/>
        <v>#DIV/0!</v>
      </c>
      <c r="S338" s="12">
        <f t="shared" si="122"/>
        <v>1246.6515661517194</v>
      </c>
      <c r="T338" s="12">
        <f t="shared" si="137"/>
        <v>853.99025934569352</v>
      </c>
      <c r="U338" s="7">
        <f t="shared" si="138"/>
        <v>392.66130680602589</v>
      </c>
      <c r="V338" s="7">
        <f t="shared" si="123"/>
        <v>1707.980518691387</v>
      </c>
      <c r="W338" s="7">
        <f t="shared" si="117"/>
        <v>415.55052205057314</v>
      </c>
      <c r="X338" s="7">
        <f t="shared" si="118"/>
        <v>853.99025934569352</v>
      </c>
      <c r="Z338" s="7">
        <f t="shared" si="124"/>
        <v>0</v>
      </c>
      <c r="AA338" s="7">
        <f t="shared" si="125"/>
        <v>374398.57287446212</v>
      </c>
      <c r="AB338" s="6"/>
      <c r="AC338" s="7">
        <f t="shared" si="126"/>
        <v>-1.2165314578775368</v>
      </c>
      <c r="AD338" s="7">
        <f t="shared" si="127"/>
        <v>-3.1750288727704761</v>
      </c>
      <c r="AE338" s="7">
        <f t="shared" si="128"/>
        <v>-1246.7109863289186</v>
      </c>
      <c r="AG338" s="7" t="e">
        <f t="shared" si="129"/>
        <v>#NUM!</v>
      </c>
      <c r="AH338" s="7" t="e">
        <f t="shared" si="130"/>
        <v>#NUM!</v>
      </c>
      <c r="AI338" s="7" t="e">
        <f t="shared" si="131"/>
        <v>#NUM!</v>
      </c>
      <c r="AK338" s="7">
        <v>172</v>
      </c>
      <c r="AL338" s="7" t="e">
        <f t="shared" si="132"/>
        <v>#NUM!</v>
      </c>
      <c r="AM338" s="7">
        <f t="shared" si="133"/>
        <v>8675865.6881513856</v>
      </c>
      <c r="AO338" s="7">
        <f t="shared" si="134"/>
        <v>8675865.6881513856</v>
      </c>
      <c r="AP338" s="7">
        <f t="shared" si="135"/>
        <v>14922488983.620386</v>
      </c>
      <c r="AQ338" s="15">
        <f t="shared" si="136"/>
        <v>1.3353218719683215E-3</v>
      </c>
      <c r="AR338" s="15"/>
      <c r="AS338" s="6"/>
      <c r="AX338" s="21">
        <v>172.01742689949</v>
      </c>
    </row>
    <row r="339" spans="1:50">
      <c r="A339" s="7" t="str">
        <f>'S rescaled computation'!A339</f>
        <v>Storch et al. 2184</v>
      </c>
      <c r="B339" s="8" t="str">
        <f>'S rescaled computation'!B339</f>
        <v>Birds</v>
      </c>
      <c r="C339" s="7" t="str">
        <f>'S rescaled computation'!C339</f>
        <v>South America</v>
      </c>
      <c r="D339" s="8">
        <f>'S rescaled computation'!D339</f>
        <v>19</v>
      </c>
      <c r="F339" s="8">
        <f t="shared" si="119"/>
        <v>2290000</v>
      </c>
      <c r="G339" s="8">
        <f>'S rescaled computation'!G339</f>
        <v>2290000</v>
      </c>
      <c r="H339" s="8">
        <f>'S rescaled computation'!H339</f>
        <v>4880000</v>
      </c>
      <c r="J339" s="8">
        <f>'S rescaled computation'!J339</f>
        <v>1640.0000000000002</v>
      </c>
      <c r="K339" s="8">
        <f>'S rescaled computation'!K339</f>
        <v>1720.0000000000002</v>
      </c>
      <c r="L339" s="10">
        <f>'S rescaled computation'!L339</f>
        <v>1190</v>
      </c>
      <c r="N339" s="7">
        <f t="shared" si="120"/>
        <v>1</v>
      </c>
      <c r="P339" s="7">
        <f t="shared" si="121"/>
        <v>1.3781512605042019</v>
      </c>
      <c r="Q339" s="7" t="e">
        <f t="shared" si="116"/>
        <v>#DIV/0!</v>
      </c>
      <c r="S339" s="12">
        <f t="shared" si="122"/>
        <v>1246.6515661517194</v>
      </c>
      <c r="T339" s="12">
        <f t="shared" si="137"/>
        <v>853.99025934569352</v>
      </c>
      <c r="U339" s="7">
        <f t="shared" si="138"/>
        <v>392.66130680602589</v>
      </c>
      <c r="V339" s="7">
        <f t="shared" si="123"/>
        <v>1707.980518691387</v>
      </c>
      <c r="W339" s="7">
        <f t="shared" si="117"/>
        <v>415.55052205057314</v>
      </c>
      <c r="X339" s="7">
        <f t="shared" si="118"/>
        <v>853.99025934569352</v>
      </c>
      <c r="Z339" s="7">
        <f t="shared" si="124"/>
        <v>0</v>
      </c>
      <c r="AA339" s="7">
        <f t="shared" si="125"/>
        <v>374398.57287446212</v>
      </c>
      <c r="AB339" s="6"/>
      <c r="AC339" s="7">
        <f t="shared" si="126"/>
        <v>-1.2165314578775368</v>
      </c>
      <c r="AD339" s="7">
        <f t="shared" si="127"/>
        <v>-3.1750288727704761</v>
      </c>
      <c r="AE339" s="7">
        <f t="shared" si="128"/>
        <v>-1246.7109863289186</v>
      </c>
      <c r="AG339" s="7" t="e">
        <f t="shared" si="129"/>
        <v>#NUM!</v>
      </c>
      <c r="AH339" s="7" t="e">
        <f t="shared" si="130"/>
        <v>#NUM!</v>
      </c>
      <c r="AI339" s="7" t="e">
        <f t="shared" si="131"/>
        <v>#NUM!</v>
      </c>
      <c r="AK339" s="7">
        <v>173</v>
      </c>
      <c r="AL339" s="7" t="e">
        <f t="shared" si="132"/>
        <v>#NUM!</v>
      </c>
      <c r="AM339" s="7">
        <f t="shared" si="133"/>
        <v>8675865.6881513856</v>
      </c>
      <c r="AO339" s="7">
        <f t="shared" si="134"/>
        <v>8675865.6881513856</v>
      </c>
      <c r="AP339" s="7">
        <f t="shared" si="135"/>
        <v>14922488983.620386</v>
      </c>
      <c r="AQ339" s="15">
        <f t="shared" si="136"/>
        <v>1.3353218719683215E-3</v>
      </c>
      <c r="AR339" s="15"/>
      <c r="AS339" s="6"/>
      <c r="AX339" s="21">
        <v>173.01742689949</v>
      </c>
    </row>
    <row r="340" spans="1:50">
      <c r="A340" s="7" t="str">
        <f>'S rescaled computation'!A340</f>
        <v>Storch et al. 2185</v>
      </c>
      <c r="B340" s="8" t="str">
        <f>'S rescaled computation'!B340</f>
        <v>Birds</v>
      </c>
      <c r="C340" s="7" t="str">
        <f>'S rescaled computation'!C340</f>
        <v>South America</v>
      </c>
      <c r="D340" s="8">
        <f>'S rescaled computation'!D340</f>
        <v>20</v>
      </c>
      <c r="F340" s="8">
        <f t="shared" si="119"/>
        <v>2290000</v>
      </c>
      <c r="G340" s="8">
        <f>'S rescaled computation'!G340</f>
        <v>2290000</v>
      </c>
      <c r="H340" s="8">
        <f>'S rescaled computation'!H340</f>
        <v>4880000</v>
      </c>
      <c r="J340" s="8">
        <f>'S rescaled computation'!J340</f>
        <v>1720.0000000000002</v>
      </c>
      <c r="K340" s="8">
        <f>'S rescaled computation'!K340</f>
        <v>1720.0000000000002</v>
      </c>
      <c r="L340" s="10">
        <f>'S rescaled computation'!L340</f>
        <v>1190</v>
      </c>
      <c r="N340" s="7">
        <f t="shared" si="120"/>
        <v>1</v>
      </c>
      <c r="P340" s="7">
        <f t="shared" si="121"/>
        <v>1.4453781512605044</v>
      </c>
      <c r="Q340" s="7" t="e">
        <f t="shared" si="116"/>
        <v>#DIV/0!</v>
      </c>
      <c r="S340" s="12">
        <f t="shared" si="122"/>
        <v>1246.6515661517194</v>
      </c>
      <c r="T340" s="12">
        <f t="shared" si="137"/>
        <v>853.99025934569352</v>
      </c>
      <c r="U340" s="7">
        <f t="shared" si="138"/>
        <v>392.66130680602589</v>
      </c>
      <c r="V340" s="7">
        <f t="shared" si="123"/>
        <v>1707.980518691387</v>
      </c>
      <c r="W340" s="7">
        <f t="shared" si="117"/>
        <v>415.55052205057314</v>
      </c>
      <c r="X340" s="7">
        <f t="shared" si="118"/>
        <v>853.99025934569352</v>
      </c>
      <c r="Z340" s="7">
        <f t="shared" si="124"/>
        <v>0</v>
      </c>
      <c r="AA340" s="7">
        <f t="shared" si="125"/>
        <v>374398.57287446212</v>
      </c>
      <c r="AB340" s="6"/>
      <c r="AC340" s="7">
        <f t="shared" si="126"/>
        <v>-1.2165314578775368</v>
      </c>
      <c r="AD340" s="7">
        <f t="shared" si="127"/>
        <v>-3.1750288727704761</v>
      </c>
      <c r="AE340" s="7">
        <f t="shared" si="128"/>
        <v>-1246.7109863289186</v>
      </c>
      <c r="AG340" s="7" t="e">
        <f t="shared" si="129"/>
        <v>#NUM!</v>
      </c>
      <c r="AH340" s="7" t="e">
        <f t="shared" si="130"/>
        <v>#NUM!</v>
      </c>
      <c r="AI340" s="7" t="e">
        <f t="shared" si="131"/>
        <v>#NUM!</v>
      </c>
      <c r="AK340" s="7">
        <v>174</v>
      </c>
      <c r="AL340" s="7" t="e">
        <f t="shared" si="132"/>
        <v>#NUM!</v>
      </c>
      <c r="AM340" s="7">
        <f t="shared" si="133"/>
        <v>8675865.6881513856</v>
      </c>
      <c r="AO340" s="7">
        <f t="shared" si="134"/>
        <v>8675865.6881513856</v>
      </c>
      <c r="AP340" s="7">
        <f t="shared" si="135"/>
        <v>14922488983.620386</v>
      </c>
      <c r="AQ340" s="15">
        <f t="shared" si="136"/>
        <v>1.3353218719683215E-3</v>
      </c>
      <c r="AR340" s="15"/>
      <c r="AS340" s="6"/>
      <c r="AX340" s="21">
        <v>174.01742689949</v>
      </c>
    </row>
    <row r="341" spans="1:50" s="3" customFormat="1">
      <c r="A341" s="3" t="str">
        <f>'S rescaled computation'!A341</f>
        <v>Storch et al. 2186</v>
      </c>
      <c r="B341" s="2" t="str">
        <f>'S rescaled computation'!B341</f>
        <v>Birds</v>
      </c>
      <c r="C341" s="3" t="str">
        <f>'S rescaled computation'!C341</f>
        <v>Australia</v>
      </c>
      <c r="D341" s="2">
        <f>'S rescaled computation'!D341</f>
        <v>1</v>
      </c>
      <c r="E341" s="5"/>
      <c r="F341" s="2">
        <f t="shared" si="119"/>
        <v>1510000</v>
      </c>
      <c r="G341" s="2">
        <f>'S rescaled computation'!G341</f>
        <v>1510000</v>
      </c>
      <c r="H341" s="2">
        <f>'S rescaled computation'!H341</f>
        <v>2380000</v>
      </c>
      <c r="I341" s="5"/>
      <c r="J341" s="2">
        <f>'S rescaled computation'!J341</f>
        <v>141</v>
      </c>
      <c r="K341" s="2">
        <f>'S rescaled computation'!K341</f>
        <v>364</v>
      </c>
      <c r="L341" s="11">
        <f>'S rescaled computation'!L341</f>
        <v>305</v>
      </c>
      <c r="M341" s="5"/>
      <c r="N341" s="3">
        <f t="shared" si="120"/>
        <v>1</v>
      </c>
      <c r="O341" s="5"/>
      <c r="P341" s="3">
        <f t="shared" si="121"/>
        <v>0.46229508196721314</v>
      </c>
      <c r="Q341" s="3" t="e">
        <f t="shared" si="116"/>
        <v>#DIV/0!</v>
      </c>
      <c r="R341" s="5"/>
      <c r="S341" s="22">
        <f t="shared" si="122"/>
        <v>870.61000651238226</v>
      </c>
      <c r="T341" s="22">
        <f t="shared" si="137"/>
        <v>693.46356771298588</v>
      </c>
      <c r="U341" s="3">
        <f t="shared" si="138"/>
        <v>177.14643879939638</v>
      </c>
      <c r="V341" s="3">
        <f t="shared" si="123"/>
        <v>1386.9271354259718</v>
      </c>
      <c r="W341" s="3">
        <f t="shared" si="117"/>
        <v>290.20333550412738</v>
      </c>
      <c r="X341" s="3">
        <f t="shared" si="118"/>
        <v>693.46356771298588</v>
      </c>
      <c r="Y341" s="5"/>
      <c r="Z341" s="3">
        <f t="shared" si="124"/>
        <v>0</v>
      </c>
      <c r="AA341" s="3">
        <f t="shared" si="125"/>
        <v>143471.67854481083</v>
      </c>
      <c r="AB341" s="26"/>
      <c r="AC341" s="3">
        <f t="shared" si="126"/>
        <v>-1.3845393947261391</v>
      </c>
      <c r="AD341" s="3">
        <f t="shared" si="127"/>
        <v>-7.563508443547911</v>
      </c>
      <c r="AE341" s="3">
        <f t="shared" si="128"/>
        <v>-1339.8485856036777</v>
      </c>
      <c r="AF341" s="5"/>
      <c r="AG341" s="3" t="e">
        <f t="shared" si="129"/>
        <v>#NUM!</v>
      </c>
      <c r="AH341" s="3" t="e">
        <f t="shared" si="130"/>
        <v>#NUM!</v>
      </c>
      <c r="AI341" s="3" t="e">
        <f t="shared" si="131"/>
        <v>#NUM!</v>
      </c>
      <c r="AJ341" s="5"/>
      <c r="AK341" s="3">
        <v>175</v>
      </c>
      <c r="AL341" s="3" t="e">
        <f t="shared" si="132"/>
        <v>#NUM!</v>
      </c>
      <c r="AM341" s="3">
        <f t="shared" si="133"/>
        <v>5941464.0971529726</v>
      </c>
      <c r="AN341" s="5"/>
      <c r="AO341" s="3">
        <f t="shared" si="134"/>
        <v>5941464.0971529726</v>
      </c>
      <c r="AP341" s="3">
        <f t="shared" si="135"/>
        <v>2162692931.3636818</v>
      </c>
      <c r="AQ341" s="14">
        <f t="shared" si="136"/>
        <v>6.0178444303068664E-4</v>
      </c>
      <c r="AR341" s="14"/>
      <c r="AS341" s="26"/>
      <c r="AX341" s="23">
        <v>175.01742689949</v>
      </c>
    </row>
    <row r="342" spans="1:50" s="3" customFormat="1">
      <c r="A342" s="3" t="str">
        <f>'S rescaled computation'!A342</f>
        <v>Storch et al. 2187</v>
      </c>
      <c r="B342" s="2" t="str">
        <f>'S rescaled computation'!B342</f>
        <v>Birds</v>
      </c>
      <c r="C342" s="3" t="str">
        <f>'S rescaled computation'!C342</f>
        <v>Australia</v>
      </c>
      <c r="D342" s="2">
        <f>'S rescaled computation'!D342</f>
        <v>2</v>
      </c>
      <c r="E342" s="5"/>
      <c r="F342" s="2">
        <f t="shared" si="119"/>
        <v>1510000</v>
      </c>
      <c r="G342" s="2">
        <f>'S rescaled computation'!G342</f>
        <v>1510000</v>
      </c>
      <c r="H342" s="2">
        <f>'S rescaled computation'!H342</f>
        <v>2380000</v>
      </c>
      <c r="I342" s="5"/>
      <c r="J342" s="2">
        <f>'S rescaled computation'!J342</f>
        <v>162</v>
      </c>
      <c r="K342" s="2">
        <f>'S rescaled computation'!K342</f>
        <v>364</v>
      </c>
      <c r="L342" s="11">
        <f>'S rescaled computation'!L342</f>
        <v>305</v>
      </c>
      <c r="M342" s="5"/>
      <c r="N342" s="3">
        <f t="shared" si="120"/>
        <v>1</v>
      </c>
      <c r="O342" s="5"/>
      <c r="P342" s="3">
        <f t="shared" si="121"/>
        <v>0.5311475409836065</v>
      </c>
      <c r="Q342" s="3" t="e">
        <f t="shared" si="116"/>
        <v>#DIV/0!</v>
      </c>
      <c r="R342" s="5"/>
      <c r="S342" s="22">
        <f t="shared" si="122"/>
        <v>870.61000651238226</v>
      </c>
      <c r="T342" s="22">
        <f t="shared" si="137"/>
        <v>693.46356771298588</v>
      </c>
      <c r="U342" s="3">
        <f t="shared" si="138"/>
        <v>177.14643879939638</v>
      </c>
      <c r="V342" s="3">
        <f t="shared" si="123"/>
        <v>1386.9271354259718</v>
      </c>
      <c r="W342" s="3">
        <f t="shared" si="117"/>
        <v>290.20333550412738</v>
      </c>
      <c r="X342" s="3">
        <f t="shared" si="118"/>
        <v>693.46356771298588</v>
      </c>
      <c r="Y342" s="5"/>
      <c r="Z342" s="3">
        <f t="shared" si="124"/>
        <v>0</v>
      </c>
      <c r="AA342" s="3">
        <f t="shared" si="125"/>
        <v>143471.67854481083</v>
      </c>
      <c r="AB342" s="26"/>
      <c r="AC342" s="3">
        <f t="shared" si="126"/>
        <v>-1.3845393947261391</v>
      </c>
      <c r="AD342" s="3">
        <f t="shared" si="127"/>
        <v>-7.563508443547911</v>
      </c>
      <c r="AE342" s="3">
        <f t="shared" si="128"/>
        <v>-1339.8485856036777</v>
      </c>
      <c r="AF342" s="5"/>
      <c r="AG342" s="3" t="e">
        <f t="shared" si="129"/>
        <v>#NUM!</v>
      </c>
      <c r="AH342" s="3" t="e">
        <f t="shared" si="130"/>
        <v>#NUM!</v>
      </c>
      <c r="AI342" s="3" t="e">
        <f t="shared" si="131"/>
        <v>#NUM!</v>
      </c>
      <c r="AJ342" s="5"/>
      <c r="AK342" s="3">
        <v>176</v>
      </c>
      <c r="AL342" s="3" t="e">
        <f t="shared" si="132"/>
        <v>#NUM!</v>
      </c>
      <c r="AM342" s="3">
        <f t="shared" si="133"/>
        <v>5941464.0971529726</v>
      </c>
      <c r="AN342" s="5"/>
      <c r="AO342" s="3">
        <f t="shared" si="134"/>
        <v>5941464.0971529726</v>
      </c>
      <c r="AP342" s="3">
        <f t="shared" si="135"/>
        <v>2162692931.3636818</v>
      </c>
      <c r="AQ342" s="14">
        <f t="shared" si="136"/>
        <v>6.0178444303068664E-4</v>
      </c>
      <c r="AR342" s="14"/>
      <c r="AS342" s="26"/>
      <c r="AX342" s="23">
        <v>176.01742689949</v>
      </c>
    </row>
    <row r="343" spans="1:50" s="3" customFormat="1">
      <c r="A343" s="3" t="str">
        <f>'S rescaled computation'!A343</f>
        <v>Storch et al. 2188</v>
      </c>
      <c r="B343" s="2" t="str">
        <f>'S rescaled computation'!B343</f>
        <v>Birds</v>
      </c>
      <c r="C343" s="3" t="str">
        <f>'S rescaled computation'!C343</f>
        <v>Australia</v>
      </c>
      <c r="D343" s="2">
        <f>'S rescaled computation'!D343</f>
        <v>3</v>
      </c>
      <c r="E343" s="5"/>
      <c r="F343" s="2">
        <f t="shared" si="119"/>
        <v>1510000</v>
      </c>
      <c r="G343" s="2">
        <f>'S rescaled computation'!G343</f>
        <v>1510000</v>
      </c>
      <c r="H343" s="2">
        <f>'S rescaled computation'!H343</f>
        <v>2380000</v>
      </c>
      <c r="I343" s="5"/>
      <c r="J343" s="2">
        <f>'S rescaled computation'!J343</f>
        <v>178</v>
      </c>
      <c r="K343" s="2">
        <f>'S rescaled computation'!K343</f>
        <v>364</v>
      </c>
      <c r="L343" s="11">
        <f>'S rescaled computation'!L343</f>
        <v>305</v>
      </c>
      <c r="M343" s="5"/>
      <c r="N343" s="3">
        <f t="shared" si="120"/>
        <v>1</v>
      </c>
      <c r="O343" s="5"/>
      <c r="P343" s="3">
        <f t="shared" si="121"/>
        <v>0.58360655737704914</v>
      </c>
      <c r="Q343" s="3" t="e">
        <f t="shared" si="116"/>
        <v>#DIV/0!</v>
      </c>
      <c r="R343" s="5"/>
      <c r="S343" s="22">
        <f t="shared" si="122"/>
        <v>870.61000651238226</v>
      </c>
      <c r="T343" s="22">
        <f t="shared" si="137"/>
        <v>693.46356771298588</v>
      </c>
      <c r="U343" s="3">
        <f t="shared" si="138"/>
        <v>177.14643879939638</v>
      </c>
      <c r="V343" s="3">
        <f t="shared" si="123"/>
        <v>1386.9271354259718</v>
      </c>
      <c r="W343" s="3">
        <f t="shared" si="117"/>
        <v>290.20333550412738</v>
      </c>
      <c r="X343" s="3">
        <f t="shared" si="118"/>
        <v>693.46356771298588</v>
      </c>
      <c r="Y343" s="5"/>
      <c r="Z343" s="3">
        <f t="shared" si="124"/>
        <v>0</v>
      </c>
      <c r="AA343" s="3">
        <f t="shared" si="125"/>
        <v>143471.67854481083</v>
      </c>
      <c r="AB343" s="26"/>
      <c r="AC343" s="3">
        <f t="shared" si="126"/>
        <v>-1.3845393947261391</v>
      </c>
      <c r="AD343" s="3">
        <f t="shared" si="127"/>
        <v>-7.563508443547911</v>
      </c>
      <c r="AE343" s="3">
        <f t="shared" si="128"/>
        <v>-1339.8485856036777</v>
      </c>
      <c r="AF343" s="5"/>
      <c r="AG343" s="3" t="e">
        <f t="shared" si="129"/>
        <v>#NUM!</v>
      </c>
      <c r="AH343" s="3" t="e">
        <f t="shared" si="130"/>
        <v>#NUM!</v>
      </c>
      <c r="AI343" s="3" t="e">
        <f t="shared" si="131"/>
        <v>#NUM!</v>
      </c>
      <c r="AJ343" s="5"/>
      <c r="AK343" s="3">
        <v>177</v>
      </c>
      <c r="AL343" s="3" t="e">
        <f t="shared" si="132"/>
        <v>#NUM!</v>
      </c>
      <c r="AM343" s="3">
        <f t="shared" si="133"/>
        <v>5941464.0971529726</v>
      </c>
      <c r="AN343" s="5"/>
      <c r="AO343" s="3">
        <f t="shared" si="134"/>
        <v>5941464.0971529726</v>
      </c>
      <c r="AP343" s="3">
        <f t="shared" si="135"/>
        <v>2162692931.3636818</v>
      </c>
      <c r="AQ343" s="14">
        <f t="shared" si="136"/>
        <v>6.0178444303068664E-4</v>
      </c>
      <c r="AR343" s="14"/>
      <c r="AS343" s="26"/>
      <c r="AX343" s="23">
        <v>177.01742689949</v>
      </c>
    </row>
    <row r="344" spans="1:50" s="3" customFormat="1">
      <c r="A344" s="3" t="str">
        <f>'S rescaled computation'!A344</f>
        <v>Storch et al. 2189</v>
      </c>
      <c r="B344" s="2" t="str">
        <f>'S rescaled computation'!B344</f>
        <v>Birds</v>
      </c>
      <c r="C344" s="3" t="str">
        <f>'S rescaled computation'!C344</f>
        <v>Australia</v>
      </c>
      <c r="D344" s="2">
        <f>'S rescaled computation'!D344</f>
        <v>4</v>
      </c>
      <c r="E344" s="5"/>
      <c r="F344" s="2">
        <f t="shared" si="119"/>
        <v>1510000</v>
      </c>
      <c r="G344" s="2">
        <f>'S rescaled computation'!G344</f>
        <v>1510000</v>
      </c>
      <c r="H344" s="2">
        <f>'S rescaled computation'!H344</f>
        <v>2380000</v>
      </c>
      <c r="I344" s="5"/>
      <c r="J344" s="2">
        <f>'S rescaled computation'!J344</f>
        <v>196</v>
      </c>
      <c r="K344" s="2">
        <f>'S rescaled computation'!K344</f>
        <v>364</v>
      </c>
      <c r="L344" s="11">
        <f>'S rescaled computation'!L344</f>
        <v>305</v>
      </c>
      <c r="M344" s="5"/>
      <c r="N344" s="3">
        <f t="shared" si="120"/>
        <v>1</v>
      </c>
      <c r="O344" s="5"/>
      <c r="P344" s="3">
        <f t="shared" si="121"/>
        <v>0.64262295081967213</v>
      </c>
      <c r="Q344" s="3" t="e">
        <f t="shared" si="116"/>
        <v>#DIV/0!</v>
      </c>
      <c r="R344" s="5"/>
      <c r="S344" s="22">
        <f t="shared" si="122"/>
        <v>870.61000651238226</v>
      </c>
      <c r="T344" s="22">
        <f t="shared" si="137"/>
        <v>693.46356771298588</v>
      </c>
      <c r="U344" s="3">
        <f t="shared" si="138"/>
        <v>177.14643879939638</v>
      </c>
      <c r="V344" s="3">
        <f t="shared" si="123"/>
        <v>1386.9271354259718</v>
      </c>
      <c r="W344" s="3">
        <f t="shared" si="117"/>
        <v>290.20333550412738</v>
      </c>
      <c r="X344" s="3">
        <f t="shared" si="118"/>
        <v>693.46356771298588</v>
      </c>
      <c r="Y344" s="5"/>
      <c r="Z344" s="3">
        <f t="shared" si="124"/>
        <v>0</v>
      </c>
      <c r="AA344" s="3">
        <f t="shared" si="125"/>
        <v>143471.67854481083</v>
      </c>
      <c r="AB344" s="26"/>
      <c r="AC344" s="3">
        <f t="shared" si="126"/>
        <v>-1.3845393947261391</v>
      </c>
      <c r="AD344" s="3">
        <f t="shared" si="127"/>
        <v>-7.563508443547911</v>
      </c>
      <c r="AE344" s="3">
        <f t="shared" si="128"/>
        <v>-1339.8485856036777</v>
      </c>
      <c r="AF344" s="5"/>
      <c r="AG344" s="3" t="e">
        <f t="shared" si="129"/>
        <v>#NUM!</v>
      </c>
      <c r="AH344" s="3" t="e">
        <f t="shared" si="130"/>
        <v>#NUM!</v>
      </c>
      <c r="AI344" s="3" t="e">
        <f t="shared" si="131"/>
        <v>#NUM!</v>
      </c>
      <c r="AJ344" s="5"/>
      <c r="AK344" s="3">
        <v>178</v>
      </c>
      <c r="AL344" s="3" t="e">
        <f t="shared" si="132"/>
        <v>#NUM!</v>
      </c>
      <c r="AM344" s="3">
        <f t="shared" si="133"/>
        <v>5941464.0971529726</v>
      </c>
      <c r="AN344" s="5"/>
      <c r="AO344" s="3">
        <f t="shared" si="134"/>
        <v>5941464.0971529726</v>
      </c>
      <c r="AP344" s="3">
        <f t="shared" si="135"/>
        <v>2162692931.3636818</v>
      </c>
      <c r="AQ344" s="14">
        <f t="shared" si="136"/>
        <v>6.0178444303068664E-4</v>
      </c>
      <c r="AR344" s="14"/>
      <c r="AS344" s="26"/>
      <c r="AX344" s="23">
        <v>178.01742689949</v>
      </c>
    </row>
    <row r="345" spans="1:50" s="3" customFormat="1">
      <c r="A345" s="3" t="str">
        <f>'S rescaled computation'!A345</f>
        <v>Storch et al. 2190</v>
      </c>
      <c r="B345" s="2" t="str">
        <f>'S rescaled computation'!B345</f>
        <v>Birds</v>
      </c>
      <c r="C345" s="3" t="str">
        <f>'S rescaled computation'!C345</f>
        <v>Australia</v>
      </c>
      <c r="D345" s="2">
        <f>'S rescaled computation'!D345</f>
        <v>5</v>
      </c>
      <c r="E345" s="5"/>
      <c r="F345" s="2">
        <f t="shared" si="119"/>
        <v>1510000</v>
      </c>
      <c r="G345" s="2">
        <f>'S rescaled computation'!G345</f>
        <v>1510000</v>
      </c>
      <c r="H345" s="2">
        <f>'S rescaled computation'!H345</f>
        <v>2380000</v>
      </c>
      <c r="I345" s="5"/>
      <c r="J345" s="2">
        <f>'S rescaled computation'!J345</f>
        <v>208</v>
      </c>
      <c r="K345" s="2">
        <f>'S rescaled computation'!K345</f>
        <v>364</v>
      </c>
      <c r="L345" s="11">
        <f>'S rescaled computation'!L345</f>
        <v>305</v>
      </c>
      <c r="M345" s="5"/>
      <c r="N345" s="3">
        <f t="shared" si="120"/>
        <v>1</v>
      </c>
      <c r="O345" s="5"/>
      <c r="P345" s="3">
        <f t="shared" si="121"/>
        <v>0.68196721311475406</v>
      </c>
      <c r="Q345" s="3" t="e">
        <f t="shared" si="116"/>
        <v>#DIV/0!</v>
      </c>
      <c r="R345" s="5"/>
      <c r="S345" s="22">
        <f t="shared" si="122"/>
        <v>870.61000651238226</v>
      </c>
      <c r="T345" s="22">
        <f t="shared" si="137"/>
        <v>693.46356771298588</v>
      </c>
      <c r="U345" s="3">
        <f t="shared" si="138"/>
        <v>177.14643879939638</v>
      </c>
      <c r="V345" s="3">
        <f t="shared" si="123"/>
        <v>1386.9271354259718</v>
      </c>
      <c r="W345" s="3">
        <f t="shared" si="117"/>
        <v>290.20333550412738</v>
      </c>
      <c r="X345" s="3">
        <f t="shared" si="118"/>
        <v>693.46356771298588</v>
      </c>
      <c r="Y345" s="5"/>
      <c r="Z345" s="3">
        <f t="shared" si="124"/>
        <v>0</v>
      </c>
      <c r="AA345" s="3">
        <f t="shared" si="125"/>
        <v>143471.67854481083</v>
      </c>
      <c r="AB345" s="26"/>
      <c r="AC345" s="3">
        <f t="shared" si="126"/>
        <v>-1.3845393947261391</v>
      </c>
      <c r="AD345" s="3">
        <f t="shared" si="127"/>
        <v>-7.563508443547911</v>
      </c>
      <c r="AE345" s="3">
        <f t="shared" si="128"/>
        <v>-1339.8485856036777</v>
      </c>
      <c r="AF345" s="5"/>
      <c r="AG345" s="3" t="e">
        <f t="shared" si="129"/>
        <v>#NUM!</v>
      </c>
      <c r="AH345" s="3" t="e">
        <f t="shared" si="130"/>
        <v>#NUM!</v>
      </c>
      <c r="AI345" s="3" t="e">
        <f t="shared" si="131"/>
        <v>#NUM!</v>
      </c>
      <c r="AJ345" s="5"/>
      <c r="AK345" s="3">
        <v>179</v>
      </c>
      <c r="AL345" s="3" t="e">
        <f t="shared" si="132"/>
        <v>#NUM!</v>
      </c>
      <c r="AM345" s="3">
        <f t="shared" si="133"/>
        <v>5941464.0971529726</v>
      </c>
      <c r="AN345" s="5"/>
      <c r="AO345" s="3">
        <f t="shared" si="134"/>
        <v>5941464.0971529726</v>
      </c>
      <c r="AP345" s="3">
        <f t="shared" si="135"/>
        <v>2162692931.3636818</v>
      </c>
      <c r="AQ345" s="14">
        <f t="shared" si="136"/>
        <v>6.0178444303068664E-4</v>
      </c>
      <c r="AR345" s="14"/>
      <c r="AS345" s="26"/>
      <c r="AX345" s="23">
        <v>179.01742689949</v>
      </c>
    </row>
    <row r="346" spans="1:50" s="3" customFormat="1">
      <c r="A346" s="3" t="str">
        <f>'S rescaled computation'!A346</f>
        <v>Storch et al. 2191</v>
      </c>
      <c r="B346" s="2" t="str">
        <f>'S rescaled computation'!B346</f>
        <v>Birds</v>
      </c>
      <c r="C346" s="3" t="str">
        <f>'S rescaled computation'!C346</f>
        <v>Australia</v>
      </c>
      <c r="D346" s="2">
        <f>'S rescaled computation'!D346</f>
        <v>6</v>
      </c>
      <c r="E346" s="5"/>
      <c r="F346" s="2">
        <f t="shared" si="119"/>
        <v>1510000</v>
      </c>
      <c r="G346" s="2">
        <f>'S rescaled computation'!G346</f>
        <v>1510000</v>
      </c>
      <c r="H346" s="2">
        <f>'S rescaled computation'!H346</f>
        <v>2380000</v>
      </c>
      <c r="I346" s="5"/>
      <c r="J346" s="2">
        <f>'S rescaled computation'!J346</f>
        <v>223</v>
      </c>
      <c r="K346" s="2">
        <f>'S rescaled computation'!K346</f>
        <v>364</v>
      </c>
      <c r="L346" s="11">
        <f>'S rescaled computation'!L346</f>
        <v>305</v>
      </c>
      <c r="M346" s="5"/>
      <c r="N346" s="3">
        <f t="shared" si="120"/>
        <v>1</v>
      </c>
      <c r="O346" s="5"/>
      <c r="P346" s="3">
        <f t="shared" si="121"/>
        <v>0.73114754098360657</v>
      </c>
      <c r="Q346" s="3" t="e">
        <f t="shared" si="116"/>
        <v>#DIV/0!</v>
      </c>
      <c r="R346" s="5"/>
      <c r="S346" s="22">
        <f t="shared" si="122"/>
        <v>870.61000651238226</v>
      </c>
      <c r="T346" s="22">
        <f t="shared" si="137"/>
        <v>693.46356771298588</v>
      </c>
      <c r="U346" s="3">
        <f t="shared" si="138"/>
        <v>177.14643879939638</v>
      </c>
      <c r="V346" s="3">
        <f t="shared" si="123"/>
        <v>1386.9271354259718</v>
      </c>
      <c r="W346" s="3">
        <f t="shared" si="117"/>
        <v>290.20333550412738</v>
      </c>
      <c r="X346" s="3">
        <f t="shared" si="118"/>
        <v>693.46356771298588</v>
      </c>
      <c r="Y346" s="5"/>
      <c r="Z346" s="3">
        <f t="shared" si="124"/>
        <v>0</v>
      </c>
      <c r="AA346" s="3">
        <f t="shared" si="125"/>
        <v>143471.67854481083</v>
      </c>
      <c r="AB346" s="26"/>
      <c r="AC346" s="3">
        <f t="shared" si="126"/>
        <v>-1.3845393947261391</v>
      </c>
      <c r="AD346" s="3">
        <f t="shared" si="127"/>
        <v>-7.563508443547911</v>
      </c>
      <c r="AE346" s="3">
        <f t="shared" si="128"/>
        <v>-1339.8485856036777</v>
      </c>
      <c r="AF346" s="5"/>
      <c r="AG346" s="3" t="e">
        <f t="shared" si="129"/>
        <v>#NUM!</v>
      </c>
      <c r="AH346" s="3" t="e">
        <f t="shared" si="130"/>
        <v>#NUM!</v>
      </c>
      <c r="AI346" s="3" t="e">
        <f t="shared" si="131"/>
        <v>#NUM!</v>
      </c>
      <c r="AJ346" s="5"/>
      <c r="AK346" s="3">
        <v>180</v>
      </c>
      <c r="AL346" s="3" t="e">
        <f t="shared" si="132"/>
        <v>#NUM!</v>
      </c>
      <c r="AM346" s="3">
        <f t="shared" si="133"/>
        <v>5941464.0971529726</v>
      </c>
      <c r="AN346" s="5"/>
      <c r="AO346" s="3">
        <f t="shared" si="134"/>
        <v>5941464.0971529726</v>
      </c>
      <c r="AP346" s="3">
        <f t="shared" si="135"/>
        <v>2162692931.3636818</v>
      </c>
      <c r="AQ346" s="14">
        <f t="shared" si="136"/>
        <v>6.0178444303068664E-4</v>
      </c>
      <c r="AR346" s="14"/>
      <c r="AS346" s="26"/>
      <c r="AX346" s="23">
        <v>180.01742689949</v>
      </c>
    </row>
    <row r="347" spans="1:50" s="3" customFormat="1">
      <c r="A347" s="3" t="str">
        <f>'S rescaled computation'!A347</f>
        <v>Storch et al. 2192</v>
      </c>
      <c r="B347" s="2" t="str">
        <f>'S rescaled computation'!B347</f>
        <v>Birds</v>
      </c>
      <c r="C347" s="3" t="str">
        <f>'S rescaled computation'!C347</f>
        <v>Australia</v>
      </c>
      <c r="D347" s="2">
        <f>'S rescaled computation'!D347</f>
        <v>7</v>
      </c>
      <c r="E347" s="5"/>
      <c r="F347" s="2">
        <f t="shared" si="119"/>
        <v>1510000</v>
      </c>
      <c r="G347" s="2">
        <f>'S rescaled computation'!G347</f>
        <v>1510000</v>
      </c>
      <c r="H347" s="2">
        <f>'S rescaled computation'!H347</f>
        <v>2380000</v>
      </c>
      <c r="I347" s="5"/>
      <c r="J347" s="2">
        <f>'S rescaled computation'!J347</f>
        <v>237</v>
      </c>
      <c r="K347" s="2">
        <f>'S rescaled computation'!K347</f>
        <v>364</v>
      </c>
      <c r="L347" s="11">
        <f>'S rescaled computation'!L347</f>
        <v>305</v>
      </c>
      <c r="M347" s="5"/>
      <c r="N347" s="3">
        <f t="shared" si="120"/>
        <v>1</v>
      </c>
      <c r="O347" s="5"/>
      <c r="P347" s="3">
        <f t="shared" si="121"/>
        <v>0.77704918032786885</v>
      </c>
      <c r="Q347" s="3" t="e">
        <f t="shared" si="116"/>
        <v>#DIV/0!</v>
      </c>
      <c r="R347" s="5"/>
      <c r="S347" s="22">
        <f t="shared" si="122"/>
        <v>870.61000651238226</v>
      </c>
      <c r="T347" s="22">
        <f t="shared" si="137"/>
        <v>693.46356771298588</v>
      </c>
      <c r="U347" s="3">
        <f t="shared" si="138"/>
        <v>177.14643879939638</v>
      </c>
      <c r="V347" s="3">
        <f t="shared" si="123"/>
        <v>1386.9271354259718</v>
      </c>
      <c r="W347" s="3">
        <f t="shared" si="117"/>
        <v>290.20333550412738</v>
      </c>
      <c r="X347" s="3">
        <f t="shared" si="118"/>
        <v>693.46356771298588</v>
      </c>
      <c r="Y347" s="5"/>
      <c r="Z347" s="3">
        <f t="shared" si="124"/>
        <v>0</v>
      </c>
      <c r="AA347" s="3">
        <f t="shared" si="125"/>
        <v>143471.67854481083</v>
      </c>
      <c r="AB347" s="26"/>
      <c r="AC347" s="3">
        <f t="shared" si="126"/>
        <v>-1.3845393947261391</v>
      </c>
      <c r="AD347" s="3">
        <f t="shared" si="127"/>
        <v>-7.563508443547911</v>
      </c>
      <c r="AE347" s="3">
        <f t="shared" si="128"/>
        <v>-1339.8485856036777</v>
      </c>
      <c r="AF347" s="5"/>
      <c r="AG347" s="3" t="e">
        <f t="shared" si="129"/>
        <v>#NUM!</v>
      </c>
      <c r="AH347" s="3" t="e">
        <f t="shared" si="130"/>
        <v>#NUM!</v>
      </c>
      <c r="AI347" s="3" t="e">
        <f t="shared" si="131"/>
        <v>#NUM!</v>
      </c>
      <c r="AJ347" s="5"/>
      <c r="AK347" s="3">
        <v>181</v>
      </c>
      <c r="AL347" s="3" t="e">
        <f t="shared" si="132"/>
        <v>#NUM!</v>
      </c>
      <c r="AM347" s="3">
        <f t="shared" si="133"/>
        <v>5941464.0971529726</v>
      </c>
      <c r="AN347" s="5"/>
      <c r="AO347" s="3">
        <f t="shared" si="134"/>
        <v>5941464.0971529726</v>
      </c>
      <c r="AP347" s="3">
        <f t="shared" si="135"/>
        <v>2162692931.3636818</v>
      </c>
      <c r="AQ347" s="14">
        <f t="shared" si="136"/>
        <v>6.0178444303068664E-4</v>
      </c>
      <c r="AR347" s="14"/>
      <c r="AS347" s="26"/>
      <c r="AX347" s="23">
        <v>181.01742689949</v>
      </c>
    </row>
    <row r="348" spans="1:50" s="3" customFormat="1">
      <c r="A348" s="3" t="str">
        <f>'S rescaled computation'!A348</f>
        <v>Storch et al. 2193</v>
      </c>
      <c r="B348" s="2" t="str">
        <f>'S rescaled computation'!B348</f>
        <v>Birds</v>
      </c>
      <c r="C348" s="3" t="str">
        <f>'S rescaled computation'!C348</f>
        <v>Australia</v>
      </c>
      <c r="D348" s="2">
        <f>'S rescaled computation'!D348</f>
        <v>8</v>
      </c>
      <c r="E348" s="5"/>
      <c r="F348" s="2">
        <f t="shared" si="119"/>
        <v>1510000</v>
      </c>
      <c r="G348" s="2">
        <f>'S rescaled computation'!G348</f>
        <v>1510000</v>
      </c>
      <c r="H348" s="2">
        <f>'S rescaled computation'!H348</f>
        <v>2380000</v>
      </c>
      <c r="I348" s="5"/>
      <c r="J348" s="2">
        <f>'S rescaled computation'!J348</f>
        <v>254</v>
      </c>
      <c r="K348" s="2">
        <f>'S rescaled computation'!K348</f>
        <v>364</v>
      </c>
      <c r="L348" s="11">
        <f>'S rescaled computation'!L348</f>
        <v>305</v>
      </c>
      <c r="M348" s="5"/>
      <c r="N348" s="3">
        <f t="shared" si="120"/>
        <v>1</v>
      </c>
      <c r="O348" s="5"/>
      <c r="P348" s="3">
        <f t="shared" si="121"/>
        <v>0.83278688524590161</v>
      </c>
      <c r="Q348" s="3" t="e">
        <f t="shared" si="116"/>
        <v>#DIV/0!</v>
      </c>
      <c r="R348" s="5"/>
      <c r="S348" s="22">
        <f t="shared" si="122"/>
        <v>870.61000651238226</v>
      </c>
      <c r="T348" s="22">
        <f t="shared" si="137"/>
        <v>693.46356771298588</v>
      </c>
      <c r="U348" s="3">
        <f t="shared" si="138"/>
        <v>177.14643879939638</v>
      </c>
      <c r="V348" s="3">
        <f t="shared" si="123"/>
        <v>1386.9271354259718</v>
      </c>
      <c r="W348" s="3">
        <f t="shared" si="117"/>
        <v>290.20333550412738</v>
      </c>
      <c r="X348" s="3">
        <f t="shared" si="118"/>
        <v>693.46356771298588</v>
      </c>
      <c r="Y348" s="5"/>
      <c r="Z348" s="3">
        <f t="shared" si="124"/>
        <v>0</v>
      </c>
      <c r="AA348" s="3">
        <f t="shared" si="125"/>
        <v>143471.67854481083</v>
      </c>
      <c r="AB348" s="26"/>
      <c r="AC348" s="3">
        <f t="shared" si="126"/>
        <v>-1.3845393947261391</v>
      </c>
      <c r="AD348" s="3">
        <f t="shared" si="127"/>
        <v>-7.563508443547911</v>
      </c>
      <c r="AE348" s="3">
        <f t="shared" si="128"/>
        <v>-1339.8485856036777</v>
      </c>
      <c r="AF348" s="5"/>
      <c r="AG348" s="3" t="e">
        <f t="shared" si="129"/>
        <v>#NUM!</v>
      </c>
      <c r="AH348" s="3" t="e">
        <f t="shared" si="130"/>
        <v>#NUM!</v>
      </c>
      <c r="AI348" s="3" t="e">
        <f t="shared" si="131"/>
        <v>#NUM!</v>
      </c>
      <c r="AJ348" s="5"/>
      <c r="AK348" s="3">
        <v>182</v>
      </c>
      <c r="AL348" s="3" t="e">
        <f t="shared" si="132"/>
        <v>#NUM!</v>
      </c>
      <c r="AM348" s="3">
        <f t="shared" si="133"/>
        <v>5941464.0971529726</v>
      </c>
      <c r="AN348" s="5"/>
      <c r="AO348" s="3">
        <f t="shared" si="134"/>
        <v>5941464.0971529726</v>
      </c>
      <c r="AP348" s="3">
        <f t="shared" si="135"/>
        <v>2162692931.3636818</v>
      </c>
      <c r="AQ348" s="14">
        <f t="shared" si="136"/>
        <v>6.0178444303068664E-4</v>
      </c>
      <c r="AR348" s="14"/>
      <c r="AS348" s="26"/>
      <c r="AX348" s="23">
        <v>182.01742689949</v>
      </c>
    </row>
    <row r="349" spans="1:50" s="3" customFormat="1">
      <c r="A349" s="3" t="str">
        <f>'S rescaled computation'!A349</f>
        <v>Storch et al. 2194</v>
      </c>
      <c r="B349" s="2" t="str">
        <f>'S rescaled computation'!B349</f>
        <v>Birds</v>
      </c>
      <c r="C349" s="3" t="str">
        <f>'S rescaled computation'!C349</f>
        <v>Australia</v>
      </c>
      <c r="D349" s="2">
        <f>'S rescaled computation'!D349</f>
        <v>9</v>
      </c>
      <c r="E349" s="5"/>
      <c r="F349" s="2">
        <f t="shared" si="119"/>
        <v>1510000</v>
      </c>
      <c r="G349" s="2">
        <f>'S rescaled computation'!G349</f>
        <v>1510000</v>
      </c>
      <c r="H349" s="2">
        <f>'S rescaled computation'!H349</f>
        <v>2380000</v>
      </c>
      <c r="I349" s="5"/>
      <c r="J349" s="2">
        <f>'S rescaled computation'!J349</f>
        <v>269.00000000000006</v>
      </c>
      <c r="K349" s="2">
        <f>'S rescaled computation'!K349</f>
        <v>364</v>
      </c>
      <c r="L349" s="11">
        <f>'S rescaled computation'!L349</f>
        <v>305</v>
      </c>
      <c r="M349" s="5"/>
      <c r="N349" s="3">
        <f t="shared" si="120"/>
        <v>1</v>
      </c>
      <c r="O349" s="5"/>
      <c r="P349" s="3">
        <f t="shared" si="121"/>
        <v>0.88196721311475423</v>
      </c>
      <c r="Q349" s="3" t="e">
        <f t="shared" si="116"/>
        <v>#DIV/0!</v>
      </c>
      <c r="R349" s="5"/>
      <c r="S349" s="22">
        <f t="shared" si="122"/>
        <v>870.61000651238226</v>
      </c>
      <c r="T349" s="22">
        <f t="shared" si="137"/>
        <v>693.46356771298588</v>
      </c>
      <c r="U349" s="3">
        <f t="shared" si="138"/>
        <v>177.14643879939638</v>
      </c>
      <c r="V349" s="3">
        <f t="shared" si="123"/>
        <v>1386.9271354259718</v>
      </c>
      <c r="W349" s="3">
        <f t="shared" si="117"/>
        <v>290.20333550412738</v>
      </c>
      <c r="X349" s="3">
        <f t="shared" si="118"/>
        <v>693.46356771298588</v>
      </c>
      <c r="Y349" s="5"/>
      <c r="Z349" s="3">
        <f t="shared" si="124"/>
        <v>0</v>
      </c>
      <c r="AA349" s="3">
        <f t="shared" si="125"/>
        <v>143471.67854481083</v>
      </c>
      <c r="AB349" s="26"/>
      <c r="AC349" s="3">
        <f t="shared" si="126"/>
        <v>-1.3845393947261391</v>
      </c>
      <c r="AD349" s="3">
        <f t="shared" si="127"/>
        <v>-7.563508443547911</v>
      </c>
      <c r="AE349" s="3">
        <f t="shared" si="128"/>
        <v>-1339.8485856036777</v>
      </c>
      <c r="AF349" s="5"/>
      <c r="AG349" s="3" t="e">
        <f t="shared" si="129"/>
        <v>#NUM!</v>
      </c>
      <c r="AH349" s="3" t="e">
        <f t="shared" si="130"/>
        <v>#NUM!</v>
      </c>
      <c r="AI349" s="3" t="e">
        <f t="shared" si="131"/>
        <v>#NUM!</v>
      </c>
      <c r="AJ349" s="5"/>
      <c r="AK349" s="3">
        <v>183</v>
      </c>
      <c r="AL349" s="3" t="e">
        <f t="shared" si="132"/>
        <v>#NUM!</v>
      </c>
      <c r="AM349" s="3">
        <f t="shared" si="133"/>
        <v>5941464.0971529726</v>
      </c>
      <c r="AN349" s="5"/>
      <c r="AO349" s="3">
        <f t="shared" si="134"/>
        <v>5941464.0971529726</v>
      </c>
      <c r="AP349" s="3">
        <f t="shared" si="135"/>
        <v>2162692931.3636818</v>
      </c>
      <c r="AQ349" s="14">
        <f t="shared" si="136"/>
        <v>6.0178444303068664E-4</v>
      </c>
      <c r="AR349" s="14"/>
      <c r="AS349" s="26"/>
      <c r="AX349" s="23">
        <v>183.01742689949</v>
      </c>
    </row>
    <row r="350" spans="1:50" s="3" customFormat="1">
      <c r="A350" s="3" t="str">
        <f>'S rescaled computation'!A350</f>
        <v>Storch et al. 2195</v>
      </c>
      <c r="B350" s="2" t="str">
        <f>'S rescaled computation'!B350</f>
        <v>Birds</v>
      </c>
      <c r="C350" s="3" t="str">
        <f>'S rescaled computation'!C350</f>
        <v>Australia</v>
      </c>
      <c r="D350" s="2">
        <f>'S rescaled computation'!D350</f>
        <v>10</v>
      </c>
      <c r="E350" s="5"/>
      <c r="F350" s="2">
        <f t="shared" si="119"/>
        <v>1510000</v>
      </c>
      <c r="G350" s="2">
        <f>'S rescaled computation'!G350</f>
        <v>1510000</v>
      </c>
      <c r="H350" s="2">
        <f>'S rescaled computation'!H350</f>
        <v>2380000</v>
      </c>
      <c r="I350" s="5"/>
      <c r="J350" s="2">
        <f>'S rescaled computation'!J350</f>
        <v>285</v>
      </c>
      <c r="K350" s="2">
        <f>'S rescaled computation'!K350</f>
        <v>364</v>
      </c>
      <c r="L350" s="11">
        <f>'S rescaled computation'!L350</f>
        <v>305</v>
      </c>
      <c r="M350" s="5"/>
      <c r="N350" s="3">
        <f t="shared" si="120"/>
        <v>1</v>
      </c>
      <c r="O350" s="5"/>
      <c r="P350" s="3">
        <f t="shared" si="121"/>
        <v>0.93442622950819676</v>
      </c>
      <c r="Q350" s="3" t="e">
        <f t="shared" si="116"/>
        <v>#DIV/0!</v>
      </c>
      <c r="R350" s="5"/>
      <c r="S350" s="22">
        <f t="shared" si="122"/>
        <v>870.61000651238226</v>
      </c>
      <c r="T350" s="22">
        <f t="shared" si="137"/>
        <v>693.46356771298588</v>
      </c>
      <c r="U350" s="3">
        <f t="shared" si="138"/>
        <v>177.14643879939638</v>
      </c>
      <c r="V350" s="3">
        <f t="shared" si="123"/>
        <v>1386.9271354259718</v>
      </c>
      <c r="W350" s="3">
        <f t="shared" si="117"/>
        <v>290.20333550412738</v>
      </c>
      <c r="X350" s="3">
        <f t="shared" si="118"/>
        <v>693.46356771298588</v>
      </c>
      <c r="Y350" s="5"/>
      <c r="Z350" s="3">
        <f t="shared" si="124"/>
        <v>0</v>
      </c>
      <c r="AA350" s="3">
        <f t="shared" si="125"/>
        <v>143471.67854481083</v>
      </c>
      <c r="AB350" s="26"/>
      <c r="AC350" s="3">
        <f t="shared" si="126"/>
        <v>-1.3845393947261391</v>
      </c>
      <c r="AD350" s="3">
        <f t="shared" si="127"/>
        <v>-7.563508443547911</v>
      </c>
      <c r="AE350" s="3">
        <f t="shared" si="128"/>
        <v>-1339.8485856036777</v>
      </c>
      <c r="AF350" s="5"/>
      <c r="AG350" s="3" t="e">
        <f t="shared" si="129"/>
        <v>#NUM!</v>
      </c>
      <c r="AH350" s="3" t="e">
        <f t="shared" si="130"/>
        <v>#NUM!</v>
      </c>
      <c r="AI350" s="3" t="e">
        <f t="shared" si="131"/>
        <v>#NUM!</v>
      </c>
      <c r="AJ350" s="5"/>
      <c r="AK350" s="3">
        <v>184</v>
      </c>
      <c r="AL350" s="3" t="e">
        <f t="shared" si="132"/>
        <v>#NUM!</v>
      </c>
      <c r="AM350" s="3">
        <f t="shared" si="133"/>
        <v>5941464.0971529726</v>
      </c>
      <c r="AN350" s="5"/>
      <c r="AO350" s="3">
        <f t="shared" si="134"/>
        <v>5941464.0971529726</v>
      </c>
      <c r="AP350" s="3">
        <f t="shared" si="135"/>
        <v>2162692931.3636818</v>
      </c>
      <c r="AQ350" s="14">
        <f t="shared" si="136"/>
        <v>6.0178444303068664E-4</v>
      </c>
      <c r="AR350" s="14"/>
      <c r="AS350" s="26"/>
      <c r="AX350" s="23">
        <v>184.01742689949</v>
      </c>
    </row>
    <row r="351" spans="1:50" s="3" customFormat="1">
      <c r="A351" s="3" t="str">
        <f>'S rescaled computation'!A351</f>
        <v>Storch et al. 2196</v>
      </c>
      <c r="B351" s="2" t="str">
        <f>'S rescaled computation'!B351</f>
        <v>Birds</v>
      </c>
      <c r="C351" s="3" t="str">
        <f>'S rescaled computation'!C351</f>
        <v>Australia</v>
      </c>
      <c r="D351" s="2">
        <f>'S rescaled computation'!D351</f>
        <v>11</v>
      </c>
      <c r="E351" s="5"/>
      <c r="F351" s="2">
        <f t="shared" si="119"/>
        <v>1510000</v>
      </c>
      <c r="G351" s="2">
        <f>'S rescaled computation'!G351</f>
        <v>1510000</v>
      </c>
      <c r="H351" s="2">
        <f>'S rescaled computation'!H351</f>
        <v>2380000</v>
      </c>
      <c r="I351" s="5"/>
      <c r="J351" s="2">
        <f>'S rescaled computation'!J351</f>
        <v>302</v>
      </c>
      <c r="K351" s="2">
        <f>'S rescaled computation'!K351</f>
        <v>364</v>
      </c>
      <c r="L351" s="11">
        <f>'S rescaled computation'!L351</f>
        <v>305</v>
      </c>
      <c r="M351" s="5"/>
      <c r="N351" s="3">
        <f t="shared" si="120"/>
        <v>1</v>
      </c>
      <c r="O351" s="5"/>
      <c r="P351" s="3">
        <f t="shared" si="121"/>
        <v>0.99016393442622952</v>
      </c>
      <c r="Q351" s="3" t="e">
        <f t="shared" si="116"/>
        <v>#DIV/0!</v>
      </c>
      <c r="R351" s="5"/>
      <c r="S351" s="22">
        <f t="shared" si="122"/>
        <v>870.61000651238226</v>
      </c>
      <c r="T351" s="22">
        <f t="shared" si="137"/>
        <v>693.46356771298588</v>
      </c>
      <c r="U351" s="3">
        <f t="shared" si="138"/>
        <v>177.14643879939638</v>
      </c>
      <c r="V351" s="3">
        <f t="shared" si="123"/>
        <v>1386.9271354259718</v>
      </c>
      <c r="W351" s="3">
        <f t="shared" si="117"/>
        <v>290.20333550412738</v>
      </c>
      <c r="X351" s="3">
        <f t="shared" si="118"/>
        <v>693.46356771298588</v>
      </c>
      <c r="Y351" s="5"/>
      <c r="Z351" s="3">
        <f t="shared" si="124"/>
        <v>0</v>
      </c>
      <c r="AA351" s="3">
        <f t="shared" si="125"/>
        <v>143471.67854481083</v>
      </c>
      <c r="AB351" s="26"/>
      <c r="AC351" s="3">
        <f t="shared" si="126"/>
        <v>-1.3845393947261391</v>
      </c>
      <c r="AD351" s="3">
        <f t="shared" si="127"/>
        <v>-7.563508443547911</v>
      </c>
      <c r="AE351" s="3">
        <f t="shared" si="128"/>
        <v>-1339.8485856036777</v>
      </c>
      <c r="AF351" s="5"/>
      <c r="AG351" s="3" t="e">
        <f t="shared" si="129"/>
        <v>#NUM!</v>
      </c>
      <c r="AH351" s="3" t="e">
        <f t="shared" si="130"/>
        <v>#NUM!</v>
      </c>
      <c r="AI351" s="3" t="e">
        <f t="shared" si="131"/>
        <v>#NUM!</v>
      </c>
      <c r="AJ351" s="5"/>
      <c r="AK351" s="3">
        <v>185</v>
      </c>
      <c r="AL351" s="3" t="e">
        <f t="shared" si="132"/>
        <v>#NUM!</v>
      </c>
      <c r="AM351" s="3">
        <f t="shared" si="133"/>
        <v>5941464.0971529726</v>
      </c>
      <c r="AN351" s="5"/>
      <c r="AO351" s="3">
        <f t="shared" si="134"/>
        <v>5941464.0971529726</v>
      </c>
      <c r="AP351" s="3">
        <f t="shared" si="135"/>
        <v>2162692931.3636818</v>
      </c>
      <c r="AQ351" s="14">
        <f t="shared" si="136"/>
        <v>6.0178444303068664E-4</v>
      </c>
      <c r="AR351" s="14"/>
      <c r="AS351" s="26"/>
      <c r="AX351" s="23">
        <v>185.01742689949</v>
      </c>
    </row>
    <row r="352" spans="1:50" s="3" customFormat="1">
      <c r="A352" s="3" t="str">
        <f>'S rescaled computation'!A352</f>
        <v>Storch et al. 2197</v>
      </c>
      <c r="B352" s="2" t="str">
        <f>'S rescaled computation'!B352</f>
        <v>Birds</v>
      </c>
      <c r="C352" s="3" t="str">
        <f>'S rescaled computation'!C352</f>
        <v>Australia</v>
      </c>
      <c r="D352" s="2">
        <f>'S rescaled computation'!D352</f>
        <v>12</v>
      </c>
      <c r="E352" s="5"/>
      <c r="F352" s="2">
        <f t="shared" si="119"/>
        <v>1510000</v>
      </c>
      <c r="G352" s="2">
        <f>'S rescaled computation'!G352</f>
        <v>1510000</v>
      </c>
      <c r="H352" s="2">
        <f>'S rescaled computation'!H352</f>
        <v>2380000</v>
      </c>
      <c r="I352" s="5"/>
      <c r="J352" s="2">
        <f>'S rescaled computation'!J352</f>
        <v>324</v>
      </c>
      <c r="K352" s="2">
        <f>'S rescaled computation'!K352</f>
        <v>364</v>
      </c>
      <c r="L352" s="11">
        <f>'S rescaled computation'!L352</f>
        <v>305</v>
      </c>
      <c r="M352" s="5"/>
      <c r="N352" s="3">
        <f t="shared" si="120"/>
        <v>1</v>
      </c>
      <c r="O352" s="5"/>
      <c r="P352" s="3">
        <f t="shared" si="121"/>
        <v>1.062295081967213</v>
      </c>
      <c r="Q352" s="3" t="e">
        <f t="shared" si="116"/>
        <v>#DIV/0!</v>
      </c>
      <c r="R352" s="5"/>
      <c r="S352" s="22">
        <f t="shared" si="122"/>
        <v>870.61000651238226</v>
      </c>
      <c r="T352" s="22">
        <f t="shared" si="137"/>
        <v>693.46356771298588</v>
      </c>
      <c r="U352" s="3">
        <f t="shared" si="138"/>
        <v>177.14643879939638</v>
      </c>
      <c r="V352" s="3">
        <f t="shared" si="123"/>
        <v>1386.9271354259718</v>
      </c>
      <c r="W352" s="3">
        <f t="shared" si="117"/>
        <v>290.20333550412738</v>
      </c>
      <c r="X352" s="3">
        <f t="shared" si="118"/>
        <v>693.46356771298588</v>
      </c>
      <c r="Y352" s="5"/>
      <c r="Z352" s="3">
        <f t="shared" si="124"/>
        <v>0</v>
      </c>
      <c r="AA352" s="3">
        <f t="shared" si="125"/>
        <v>143471.67854481083</v>
      </c>
      <c r="AB352" s="26"/>
      <c r="AC352" s="3">
        <f t="shared" si="126"/>
        <v>-1.3845393947261391</v>
      </c>
      <c r="AD352" s="3">
        <f t="shared" si="127"/>
        <v>-7.563508443547911</v>
      </c>
      <c r="AE352" s="3">
        <f t="shared" si="128"/>
        <v>-1339.8485856036777</v>
      </c>
      <c r="AF352" s="5"/>
      <c r="AG352" s="3" t="e">
        <f t="shared" si="129"/>
        <v>#NUM!</v>
      </c>
      <c r="AH352" s="3" t="e">
        <f t="shared" si="130"/>
        <v>#NUM!</v>
      </c>
      <c r="AI352" s="3" t="e">
        <f t="shared" si="131"/>
        <v>#NUM!</v>
      </c>
      <c r="AJ352" s="5"/>
      <c r="AK352" s="3">
        <v>186</v>
      </c>
      <c r="AL352" s="3" t="e">
        <f t="shared" si="132"/>
        <v>#NUM!</v>
      </c>
      <c r="AM352" s="3">
        <f t="shared" si="133"/>
        <v>5941464.0971529726</v>
      </c>
      <c r="AN352" s="5"/>
      <c r="AO352" s="3">
        <f t="shared" si="134"/>
        <v>5941464.0971529726</v>
      </c>
      <c r="AP352" s="3">
        <f t="shared" si="135"/>
        <v>2162692931.3636818</v>
      </c>
      <c r="AQ352" s="14">
        <f t="shared" si="136"/>
        <v>6.0178444303068664E-4</v>
      </c>
      <c r="AR352" s="14"/>
      <c r="AS352" s="26"/>
      <c r="AX352" s="23">
        <v>186.01742689949</v>
      </c>
    </row>
    <row r="353" spans="1:50" s="3" customFormat="1">
      <c r="A353" s="3" t="str">
        <f>'S rescaled computation'!A353</f>
        <v>Storch et al. 2198</v>
      </c>
      <c r="B353" s="2" t="str">
        <f>'S rescaled computation'!B353</f>
        <v>Birds</v>
      </c>
      <c r="C353" s="3" t="str">
        <f>'S rescaled computation'!C353</f>
        <v>Australia</v>
      </c>
      <c r="D353" s="2">
        <f>'S rescaled computation'!D353</f>
        <v>13</v>
      </c>
      <c r="E353" s="5"/>
      <c r="F353" s="2">
        <f t="shared" si="119"/>
        <v>1510000</v>
      </c>
      <c r="G353" s="2">
        <f>'S rescaled computation'!G353</f>
        <v>1510000</v>
      </c>
      <c r="H353" s="2">
        <f>'S rescaled computation'!H353</f>
        <v>2380000</v>
      </c>
      <c r="I353" s="5"/>
      <c r="J353" s="2">
        <f>'S rescaled computation'!J353</f>
        <v>352</v>
      </c>
      <c r="K353" s="2">
        <f>'S rescaled computation'!K353</f>
        <v>364</v>
      </c>
      <c r="L353" s="11">
        <f>'S rescaled computation'!L353</f>
        <v>305</v>
      </c>
      <c r="M353" s="5"/>
      <c r="N353" s="3">
        <f t="shared" si="120"/>
        <v>1</v>
      </c>
      <c r="O353" s="5"/>
      <c r="P353" s="3">
        <f t="shared" si="121"/>
        <v>1.1540983606557378</v>
      </c>
      <c r="Q353" s="3" t="e">
        <f t="shared" si="116"/>
        <v>#DIV/0!</v>
      </c>
      <c r="R353" s="5"/>
      <c r="S353" s="22">
        <f t="shared" si="122"/>
        <v>870.61000651238226</v>
      </c>
      <c r="T353" s="22">
        <f t="shared" si="137"/>
        <v>693.46356771298588</v>
      </c>
      <c r="U353" s="3">
        <f t="shared" si="138"/>
        <v>177.14643879939638</v>
      </c>
      <c r="V353" s="3">
        <f t="shared" si="123"/>
        <v>1386.9271354259718</v>
      </c>
      <c r="W353" s="3">
        <f t="shared" si="117"/>
        <v>290.20333550412738</v>
      </c>
      <c r="X353" s="3">
        <f t="shared" si="118"/>
        <v>693.46356771298588</v>
      </c>
      <c r="Y353" s="5"/>
      <c r="Z353" s="3">
        <f t="shared" si="124"/>
        <v>0</v>
      </c>
      <c r="AA353" s="3">
        <f t="shared" si="125"/>
        <v>143471.67854481083</v>
      </c>
      <c r="AB353" s="26"/>
      <c r="AC353" s="3">
        <f t="shared" si="126"/>
        <v>-1.3845393947261391</v>
      </c>
      <c r="AD353" s="3">
        <f t="shared" si="127"/>
        <v>-7.563508443547911</v>
      </c>
      <c r="AE353" s="3">
        <f t="shared" si="128"/>
        <v>-1339.8485856036777</v>
      </c>
      <c r="AF353" s="5"/>
      <c r="AG353" s="3" t="e">
        <f t="shared" si="129"/>
        <v>#NUM!</v>
      </c>
      <c r="AH353" s="3" t="e">
        <f t="shared" si="130"/>
        <v>#NUM!</v>
      </c>
      <c r="AI353" s="3" t="e">
        <f t="shared" si="131"/>
        <v>#NUM!</v>
      </c>
      <c r="AJ353" s="5"/>
      <c r="AK353" s="3">
        <v>187</v>
      </c>
      <c r="AL353" s="3" t="e">
        <f t="shared" si="132"/>
        <v>#NUM!</v>
      </c>
      <c r="AM353" s="3">
        <f t="shared" si="133"/>
        <v>5941464.0971529726</v>
      </c>
      <c r="AN353" s="5"/>
      <c r="AO353" s="3">
        <f t="shared" si="134"/>
        <v>5941464.0971529726</v>
      </c>
      <c r="AP353" s="3">
        <f t="shared" si="135"/>
        <v>2162692931.3636818</v>
      </c>
      <c r="AQ353" s="14">
        <f t="shared" si="136"/>
        <v>6.0178444303068664E-4</v>
      </c>
      <c r="AR353" s="14"/>
      <c r="AS353" s="26"/>
      <c r="AX353" s="23">
        <v>187.01742689949</v>
      </c>
    </row>
    <row r="354" spans="1:50" s="3" customFormat="1">
      <c r="A354" s="3" t="str">
        <f>'S rescaled computation'!A354</f>
        <v>Storch et al. 2199</v>
      </c>
      <c r="B354" s="2" t="str">
        <f>'S rescaled computation'!B354</f>
        <v>Birds</v>
      </c>
      <c r="C354" s="3" t="str">
        <f>'S rescaled computation'!C354</f>
        <v>Australia</v>
      </c>
      <c r="D354" s="2">
        <f>'S rescaled computation'!D354</f>
        <v>14</v>
      </c>
      <c r="E354" s="5"/>
      <c r="F354" s="2">
        <f t="shared" si="119"/>
        <v>1510000</v>
      </c>
      <c r="G354" s="2">
        <f>'S rescaled computation'!G354</f>
        <v>1510000</v>
      </c>
      <c r="H354" s="2">
        <f>'S rescaled computation'!H354</f>
        <v>2380000</v>
      </c>
      <c r="I354" s="5"/>
      <c r="J354" s="2">
        <f>'S rescaled computation'!J354</f>
        <v>364</v>
      </c>
      <c r="K354" s="2">
        <f>'S rescaled computation'!K354</f>
        <v>364</v>
      </c>
      <c r="L354" s="11">
        <f>'S rescaled computation'!L354</f>
        <v>305</v>
      </c>
      <c r="M354" s="5"/>
      <c r="N354" s="3">
        <f t="shared" si="120"/>
        <v>1</v>
      </c>
      <c r="O354" s="5"/>
      <c r="P354" s="3">
        <f t="shared" si="121"/>
        <v>1.1934426229508197</v>
      </c>
      <c r="Q354" s="3" t="e">
        <f t="shared" si="116"/>
        <v>#DIV/0!</v>
      </c>
      <c r="R354" s="5"/>
      <c r="S354" s="22">
        <f t="shared" si="122"/>
        <v>870.61000651238226</v>
      </c>
      <c r="T354" s="22">
        <f t="shared" si="137"/>
        <v>693.46356771298588</v>
      </c>
      <c r="U354" s="3">
        <f t="shared" si="138"/>
        <v>177.14643879939638</v>
      </c>
      <c r="V354" s="3">
        <f t="shared" si="123"/>
        <v>1386.9271354259718</v>
      </c>
      <c r="W354" s="3">
        <f t="shared" si="117"/>
        <v>290.20333550412738</v>
      </c>
      <c r="X354" s="3">
        <f t="shared" si="118"/>
        <v>693.46356771298588</v>
      </c>
      <c r="Y354" s="5"/>
      <c r="Z354" s="3">
        <f t="shared" si="124"/>
        <v>0</v>
      </c>
      <c r="AA354" s="3">
        <f t="shared" si="125"/>
        <v>143471.67854481083</v>
      </c>
      <c r="AB354" s="26"/>
      <c r="AC354" s="3">
        <f t="shared" si="126"/>
        <v>-1.3845393947261391</v>
      </c>
      <c r="AD354" s="3">
        <f t="shared" si="127"/>
        <v>-7.563508443547911</v>
      </c>
      <c r="AE354" s="3">
        <f t="shared" si="128"/>
        <v>-1339.8485856036777</v>
      </c>
      <c r="AF354" s="5"/>
      <c r="AG354" s="3" t="e">
        <f t="shared" si="129"/>
        <v>#NUM!</v>
      </c>
      <c r="AH354" s="3" t="e">
        <f t="shared" si="130"/>
        <v>#NUM!</v>
      </c>
      <c r="AI354" s="3" t="e">
        <f t="shared" si="131"/>
        <v>#NUM!</v>
      </c>
      <c r="AJ354" s="5"/>
      <c r="AK354" s="3">
        <v>188</v>
      </c>
      <c r="AL354" s="3" t="e">
        <f t="shared" si="132"/>
        <v>#NUM!</v>
      </c>
      <c r="AM354" s="3">
        <f t="shared" si="133"/>
        <v>5941464.0971529726</v>
      </c>
      <c r="AN354" s="5"/>
      <c r="AO354" s="3">
        <f t="shared" si="134"/>
        <v>5941464.0971529726</v>
      </c>
      <c r="AP354" s="3">
        <f t="shared" si="135"/>
        <v>2162692931.3636818</v>
      </c>
      <c r="AQ354" s="14">
        <f t="shared" si="136"/>
        <v>6.0178444303068664E-4</v>
      </c>
      <c r="AR354" s="14"/>
      <c r="AS354" s="26"/>
      <c r="AX354" s="23">
        <v>188.01742689949</v>
      </c>
    </row>
    <row r="355" spans="1:50">
      <c r="A355" s="7" t="str">
        <f>'S rescaled computation'!A355</f>
        <v>Storch et al. 2200</v>
      </c>
      <c r="B355" s="8" t="str">
        <f>'S rescaled computation'!B355</f>
        <v>Mammals</v>
      </c>
      <c r="C355" s="7" t="str">
        <f>'S rescaled computation'!C355</f>
        <v>Africa</v>
      </c>
      <c r="D355" s="8">
        <f>'S rescaled computation'!D355</f>
        <v>1</v>
      </c>
      <c r="F355" s="8">
        <f t="shared" si="119"/>
        <v>2000000</v>
      </c>
      <c r="G355" s="8">
        <f>'S rescaled computation'!G355</f>
        <v>2000000</v>
      </c>
      <c r="H355" s="8">
        <f>'S rescaled computation'!H355</f>
        <v>4780000</v>
      </c>
      <c r="J355" s="8">
        <f>'S rescaled computation'!J355</f>
        <v>81.599999999999994</v>
      </c>
      <c r="K355" s="8">
        <f>'S rescaled computation'!K355</f>
        <v>430</v>
      </c>
      <c r="L355" s="10">
        <f>'S rescaled computation'!L355</f>
        <v>274</v>
      </c>
      <c r="N355" s="7">
        <f t="shared" si="120"/>
        <v>1</v>
      </c>
      <c r="P355" s="7">
        <f t="shared" si="121"/>
        <v>0.29781021897810217</v>
      </c>
      <c r="Q355" s="7" t="e">
        <f t="shared" si="116"/>
        <v>#DIV/0!</v>
      </c>
      <c r="S355" s="12">
        <f t="shared" si="122"/>
        <v>1233.8123818598083</v>
      </c>
      <c r="T355" s="12">
        <f t="shared" si="137"/>
        <v>798.0868844676221</v>
      </c>
      <c r="U355" s="7">
        <f t="shared" si="138"/>
        <v>435.72549739218618</v>
      </c>
      <c r="V355" s="7">
        <f t="shared" si="123"/>
        <v>1596.1737689352442</v>
      </c>
      <c r="W355" s="7">
        <f t="shared" si="117"/>
        <v>411.27079395326939</v>
      </c>
      <c r="X355" s="7">
        <f t="shared" si="118"/>
        <v>798.0868844676221</v>
      </c>
      <c r="Z355" s="7">
        <f t="shared" si="124"/>
        <v>0</v>
      </c>
      <c r="AA355" s="7">
        <f t="shared" si="125"/>
        <v>395809.01448653743</v>
      </c>
      <c r="AB355" s="6"/>
      <c r="AC355" s="7">
        <f t="shared" si="126"/>
        <v>-1.155626488402705</v>
      </c>
      <c r="AD355" s="7">
        <f t="shared" si="127"/>
        <v>-2.3456031508036692</v>
      </c>
      <c r="AE355" s="7">
        <f t="shared" si="128"/>
        <v>-1022.039099568608</v>
      </c>
      <c r="AG355" s="7" t="e">
        <f t="shared" si="129"/>
        <v>#NUM!</v>
      </c>
      <c r="AH355" s="7" t="e">
        <f t="shared" si="130"/>
        <v>#NUM!</v>
      </c>
      <c r="AI355" s="7" t="e">
        <f t="shared" si="131"/>
        <v>#NUM!</v>
      </c>
      <c r="AK355" s="7">
        <v>189</v>
      </c>
      <c r="AL355" s="7" t="e">
        <f t="shared" si="132"/>
        <v>#NUM!</v>
      </c>
      <c r="AM355" s="7">
        <f t="shared" si="133"/>
        <v>7403849.9334961222</v>
      </c>
      <c r="AO355" s="7">
        <f t="shared" si="134"/>
        <v>7403849.9334961222</v>
      </c>
      <c r="AP355" s="7">
        <f t="shared" si="135"/>
        <v>3183655471.4033327</v>
      </c>
      <c r="AQ355" s="15">
        <f t="shared" si="136"/>
        <v>3.3301835474930261E-4</v>
      </c>
      <c r="AR355" s="15"/>
      <c r="AS355" s="6"/>
      <c r="AX355" s="21">
        <v>189.01742689949</v>
      </c>
    </row>
    <row r="356" spans="1:50">
      <c r="A356" s="7" t="str">
        <f>'S rescaled computation'!A356</f>
        <v>Storch et al. 2201</v>
      </c>
      <c r="B356" s="8" t="str">
        <f>'S rescaled computation'!B356</f>
        <v>Mammals</v>
      </c>
      <c r="C356" s="7" t="str">
        <f>'S rescaled computation'!C356</f>
        <v>Africa</v>
      </c>
      <c r="D356" s="8">
        <f>'S rescaled computation'!D356</f>
        <v>2</v>
      </c>
      <c r="F356" s="8">
        <f t="shared" si="119"/>
        <v>2000000</v>
      </c>
      <c r="G356" s="8">
        <f>'S rescaled computation'!G356</f>
        <v>2000000</v>
      </c>
      <c r="H356" s="8">
        <f>'S rescaled computation'!H356</f>
        <v>4780000</v>
      </c>
      <c r="J356" s="8">
        <f>'S rescaled computation'!J356</f>
        <v>97.699999999999989</v>
      </c>
      <c r="K356" s="8">
        <f>'S rescaled computation'!K356</f>
        <v>430</v>
      </c>
      <c r="L356" s="10">
        <f>'S rescaled computation'!L356</f>
        <v>274</v>
      </c>
      <c r="N356" s="7">
        <f t="shared" si="120"/>
        <v>1</v>
      </c>
      <c r="P356" s="7">
        <f t="shared" si="121"/>
        <v>0.35656934306569338</v>
      </c>
      <c r="Q356" s="7" t="e">
        <f t="shared" si="116"/>
        <v>#DIV/0!</v>
      </c>
      <c r="S356" s="12">
        <f t="shared" si="122"/>
        <v>1233.8123818598083</v>
      </c>
      <c r="T356" s="12">
        <f t="shared" si="137"/>
        <v>798.0868844676221</v>
      </c>
      <c r="U356" s="7">
        <f t="shared" si="138"/>
        <v>435.72549739218618</v>
      </c>
      <c r="V356" s="7">
        <f t="shared" si="123"/>
        <v>1596.1737689352442</v>
      </c>
      <c r="W356" s="7">
        <f t="shared" si="117"/>
        <v>411.27079395326939</v>
      </c>
      <c r="X356" s="7">
        <f t="shared" si="118"/>
        <v>798.0868844676221</v>
      </c>
      <c r="Z356" s="7">
        <f t="shared" si="124"/>
        <v>0</v>
      </c>
      <c r="AA356" s="7">
        <f t="shared" si="125"/>
        <v>395809.01448653743</v>
      </c>
      <c r="AB356" s="6"/>
      <c r="AC356" s="7">
        <f t="shared" si="126"/>
        <v>-1.155626488402705</v>
      </c>
      <c r="AD356" s="7">
        <f t="shared" si="127"/>
        <v>-2.3456031508036692</v>
      </c>
      <c r="AE356" s="7">
        <f t="shared" si="128"/>
        <v>-1022.039099568608</v>
      </c>
      <c r="AG356" s="7" t="e">
        <f t="shared" si="129"/>
        <v>#NUM!</v>
      </c>
      <c r="AH356" s="7" t="e">
        <f t="shared" si="130"/>
        <v>#NUM!</v>
      </c>
      <c r="AI356" s="7" t="e">
        <f t="shared" si="131"/>
        <v>#NUM!</v>
      </c>
      <c r="AK356" s="7">
        <v>190</v>
      </c>
      <c r="AL356" s="7" t="e">
        <f t="shared" si="132"/>
        <v>#NUM!</v>
      </c>
      <c r="AM356" s="7">
        <f t="shared" si="133"/>
        <v>7403849.9334961222</v>
      </c>
      <c r="AO356" s="7">
        <f t="shared" si="134"/>
        <v>7403849.9334961222</v>
      </c>
      <c r="AP356" s="7">
        <f t="shared" si="135"/>
        <v>3183655471.4033327</v>
      </c>
      <c r="AQ356" s="15">
        <f t="shared" si="136"/>
        <v>3.3301835474930261E-4</v>
      </c>
      <c r="AR356" s="15"/>
      <c r="AS356" s="6"/>
      <c r="AX356" s="21">
        <v>190.01742689949</v>
      </c>
    </row>
    <row r="357" spans="1:50">
      <c r="A357" s="7" t="str">
        <f>'S rescaled computation'!A357</f>
        <v>Storch et al. 2202</v>
      </c>
      <c r="B357" s="8" t="str">
        <f>'S rescaled computation'!B357</f>
        <v>Mammals</v>
      </c>
      <c r="C357" s="7" t="str">
        <f>'S rescaled computation'!C357</f>
        <v>Africa</v>
      </c>
      <c r="D357" s="8">
        <f>'S rescaled computation'!D357</f>
        <v>3</v>
      </c>
      <c r="F357" s="8">
        <f t="shared" si="119"/>
        <v>2000000</v>
      </c>
      <c r="G357" s="8">
        <f>'S rescaled computation'!G357</f>
        <v>2000000</v>
      </c>
      <c r="H357" s="8">
        <f>'S rescaled computation'!H357</f>
        <v>4780000</v>
      </c>
      <c r="J357" s="8">
        <f>'S rescaled computation'!J357</f>
        <v>112.99999999999999</v>
      </c>
      <c r="K357" s="8">
        <f>'S rescaled computation'!K357</f>
        <v>430</v>
      </c>
      <c r="L357" s="10">
        <f>'S rescaled computation'!L357</f>
        <v>274</v>
      </c>
      <c r="N357" s="7">
        <f t="shared" si="120"/>
        <v>1</v>
      </c>
      <c r="P357" s="7">
        <f t="shared" si="121"/>
        <v>0.41240875912408753</v>
      </c>
      <c r="Q357" s="7" t="e">
        <f t="shared" si="116"/>
        <v>#DIV/0!</v>
      </c>
      <c r="S357" s="12">
        <f t="shared" si="122"/>
        <v>1233.8123818598083</v>
      </c>
      <c r="T357" s="12">
        <f t="shared" si="137"/>
        <v>798.0868844676221</v>
      </c>
      <c r="U357" s="7">
        <f t="shared" si="138"/>
        <v>435.72549739218618</v>
      </c>
      <c r="V357" s="7">
        <f t="shared" si="123"/>
        <v>1596.1737689352442</v>
      </c>
      <c r="W357" s="7">
        <f t="shared" si="117"/>
        <v>411.27079395326939</v>
      </c>
      <c r="X357" s="7">
        <f t="shared" si="118"/>
        <v>798.0868844676221</v>
      </c>
      <c r="Z357" s="7">
        <f t="shared" si="124"/>
        <v>0</v>
      </c>
      <c r="AA357" s="7">
        <f t="shared" si="125"/>
        <v>395809.01448653743</v>
      </c>
      <c r="AB357" s="6"/>
      <c r="AC357" s="7">
        <f t="shared" si="126"/>
        <v>-1.155626488402705</v>
      </c>
      <c r="AD357" s="7">
        <f t="shared" si="127"/>
        <v>-2.3456031508036692</v>
      </c>
      <c r="AE357" s="7">
        <f t="shared" si="128"/>
        <v>-1022.039099568608</v>
      </c>
      <c r="AG357" s="7" t="e">
        <f t="shared" si="129"/>
        <v>#NUM!</v>
      </c>
      <c r="AH357" s="7" t="e">
        <f t="shared" si="130"/>
        <v>#NUM!</v>
      </c>
      <c r="AI357" s="7" t="e">
        <f t="shared" si="131"/>
        <v>#NUM!</v>
      </c>
      <c r="AK357" s="7">
        <v>191</v>
      </c>
      <c r="AL357" s="7" t="e">
        <f t="shared" si="132"/>
        <v>#NUM!</v>
      </c>
      <c r="AM357" s="7">
        <f t="shared" si="133"/>
        <v>7403849.9334961222</v>
      </c>
      <c r="AO357" s="7">
        <f t="shared" si="134"/>
        <v>7403849.9334961222</v>
      </c>
      <c r="AP357" s="7">
        <f t="shared" si="135"/>
        <v>3183655471.4033327</v>
      </c>
      <c r="AQ357" s="15">
        <f t="shared" si="136"/>
        <v>3.3301835474930261E-4</v>
      </c>
      <c r="AR357" s="15"/>
      <c r="AS357" s="6"/>
      <c r="AX357" s="21">
        <v>191.01742689949</v>
      </c>
    </row>
    <row r="358" spans="1:50">
      <c r="A358" s="7" t="str">
        <f>'S rescaled computation'!A358</f>
        <v>Storch et al. 2203</v>
      </c>
      <c r="B358" s="8" t="str">
        <f>'S rescaled computation'!B358</f>
        <v>Mammals</v>
      </c>
      <c r="C358" s="7" t="str">
        <f>'S rescaled computation'!C358</f>
        <v>Africa</v>
      </c>
      <c r="D358" s="8">
        <f>'S rescaled computation'!D358</f>
        <v>4</v>
      </c>
      <c r="F358" s="8">
        <f t="shared" si="119"/>
        <v>2000000</v>
      </c>
      <c r="G358" s="8">
        <f>'S rescaled computation'!G358</f>
        <v>2000000</v>
      </c>
      <c r="H358" s="8">
        <f>'S rescaled computation'!H358</f>
        <v>4780000</v>
      </c>
      <c r="J358" s="8">
        <f>'S rescaled computation'!J358</f>
        <v>128</v>
      </c>
      <c r="K358" s="8">
        <f>'S rescaled computation'!K358</f>
        <v>430</v>
      </c>
      <c r="L358" s="10">
        <f>'S rescaled computation'!L358</f>
        <v>274</v>
      </c>
      <c r="N358" s="7">
        <f t="shared" si="120"/>
        <v>1</v>
      </c>
      <c r="P358" s="7">
        <f t="shared" si="121"/>
        <v>0.46715328467153283</v>
      </c>
      <c r="Q358" s="7" t="e">
        <f t="shared" si="116"/>
        <v>#DIV/0!</v>
      </c>
      <c r="S358" s="12">
        <f t="shared" si="122"/>
        <v>1233.8123818598083</v>
      </c>
      <c r="T358" s="12">
        <f t="shared" si="137"/>
        <v>798.0868844676221</v>
      </c>
      <c r="U358" s="7">
        <f t="shared" si="138"/>
        <v>435.72549739218618</v>
      </c>
      <c r="V358" s="7">
        <f t="shared" si="123"/>
        <v>1596.1737689352442</v>
      </c>
      <c r="W358" s="7">
        <f t="shared" si="117"/>
        <v>411.27079395326939</v>
      </c>
      <c r="X358" s="7">
        <f t="shared" si="118"/>
        <v>798.0868844676221</v>
      </c>
      <c r="Z358" s="7">
        <f t="shared" si="124"/>
        <v>0</v>
      </c>
      <c r="AA358" s="7">
        <f t="shared" si="125"/>
        <v>395809.01448653743</v>
      </c>
      <c r="AB358" s="6"/>
      <c r="AC358" s="7">
        <f t="shared" si="126"/>
        <v>-1.155626488402705</v>
      </c>
      <c r="AD358" s="7">
        <f t="shared" si="127"/>
        <v>-2.3456031508036692</v>
      </c>
      <c r="AE358" s="7">
        <f t="shared" si="128"/>
        <v>-1022.039099568608</v>
      </c>
      <c r="AG358" s="7" t="e">
        <f t="shared" si="129"/>
        <v>#NUM!</v>
      </c>
      <c r="AH358" s="7" t="e">
        <f t="shared" si="130"/>
        <v>#NUM!</v>
      </c>
      <c r="AI358" s="7" t="e">
        <f t="shared" si="131"/>
        <v>#NUM!</v>
      </c>
      <c r="AK358" s="7">
        <v>192</v>
      </c>
      <c r="AL358" s="7" t="e">
        <f t="shared" si="132"/>
        <v>#NUM!</v>
      </c>
      <c r="AM358" s="7">
        <f t="shared" si="133"/>
        <v>7403849.9334961222</v>
      </c>
      <c r="AO358" s="7">
        <f t="shared" si="134"/>
        <v>7403849.9334961222</v>
      </c>
      <c r="AP358" s="7">
        <f t="shared" si="135"/>
        <v>3183655471.4033327</v>
      </c>
      <c r="AQ358" s="15">
        <f t="shared" si="136"/>
        <v>3.3301835474930261E-4</v>
      </c>
      <c r="AR358" s="15"/>
      <c r="AS358" s="6"/>
      <c r="AX358" s="21">
        <v>192.01742689949</v>
      </c>
    </row>
    <row r="359" spans="1:50">
      <c r="A359" s="7" t="str">
        <f>'S rescaled computation'!A359</f>
        <v>Storch et al. 2204</v>
      </c>
      <c r="B359" s="8" t="str">
        <f>'S rescaled computation'!B359</f>
        <v>Mammals</v>
      </c>
      <c r="C359" s="7" t="str">
        <f>'S rescaled computation'!C359</f>
        <v>Africa</v>
      </c>
      <c r="D359" s="8">
        <f>'S rescaled computation'!D359</f>
        <v>5</v>
      </c>
      <c r="F359" s="8">
        <f t="shared" si="119"/>
        <v>2000000</v>
      </c>
      <c r="G359" s="8">
        <f>'S rescaled computation'!G359</f>
        <v>2000000</v>
      </c>
      <c r="H359" s="8">
        <f>'S rescaled computation'!H359</f>
        <v>4780000</v>
      </c>
      <c r="J359" s="8">
        <f>'S rescaled computation'!J359</f>
        <v>144</v>
      </c>
      <c r="K359" s="8">
        <f>'S rescaled computation'!K359</f>
        <v>430</v>
      </c>
      <c r="L359" s="10">
        <f>'S rescaled computation'!L359</f>
        <v>274</v>
      </c>
      <c r="N359" s="7">
        <f t="shared" si="120"/>
        <v>1</v>
      </c>
      <c r="P359" s="7">
        <f t="shared" si="121"/>
        <v>0.52554744525547448</v>
      </c>
      <c r="Q359" s="7" t="e">
        <f t="shared" ref="Q359:Q422" si="139">(J359*((1/G359)^0.5-(N359/H359)^0.5)^2+AQ359)/AT359</f>
        <v>#DIV/0!</v>
      </c>
      <c r="S359" s="12">
        <f t="shared" si="122"/>
        <v>1233.8123818598083</v>
      </c>
      <c r="T359" s="12">
        <f t="shared" si="137"/>
        <v>798.0868844676221</v>
      </c>
      <c r="U359" s="7">
        <f t="shared" si="138"/>
        <v>435.72549739218618</v>
      </c>
      <c r="V359" s="7">
        <f t="shared" si="123"/>
        <v>1596.1737689352442</v>
      </c>
      <c r="W359" s="7">
        <f t="shared" ref="W359:W422" si="140">(1/3)*S359</f>
        <v>411.27079395326939</v>
      </c>
      <c r="X359" s="7">
        <f t="shared" si="118"/>
        <v>798.0868844676221</v>
      </c>
      <c r="Z359" s="7">
        <f t="shared" si="124"/>
        <v>0</v>
      </c>
      <c r="AA359" s="7">
        <f t="shared" si="125"/>
        <v>395809.01448653743</v>
      </c>
      <c r="AB359" s="6"/>
      <c r="AC359" s="7">
        <f t="shared" si="126"/>
        <v>-1.155626488402705</v>
      </c>
      <c r="AD359" s="7">
        <f t="shared" si="127"/>
        <v>-2.3456031508036692</v>
      </c>
      <c r="AE359" s="7">
        <f t="shared" si="128"/>
        <v>-1022.039099568608</v>
      </c>
      <c r="AG359" s="7" t="e">
        <f t="shared" si="129"/>
        <v>#NUM!</v>
      </c>
      <c r="AH359" s="7" t="e">
        <f t="shared" si="130"/>
        <v>#NUM!</v>
      </c>
      <c r="AI359" s="7" t="e">
        <f t="shared" si="131"/>
        <v>#NUM!</v>
      </c>
      <c r="AK359" s="7">
        <v>193</v>
      </c>
      <c r="AL359" s="7" t="e">
        <f t="shared" si="132"/>
        <v>#NUM!</v>
      </c>
      <c r="AM359" s="7">
        <f t="shared" si="133"/>
        <v>7403849.9334961222</v>
      </c>
      <c r="AO359" s="7">
        <f t="shared" si="134"/>
        <v>7403849.9334961222</v>
      </c>
      <c r="AP359" s="7">
        <f t="shared" si="135"/>
        <v>3183655471.4033327</v>
      </c>
      <c r="AQ359" s="15">
        <f t="shared" si="136"/>
        <v>3.3301835474930261E-4</v>
      </c>
      <c r="AR359" s="15"/>
      <c r="AS359" s="6"/>
      <c r="AX359" s="21">
        <v>193.01742689949</v>
      </c>
    </row>
    <row r="360" spans="1:50">
      <c r="A360" s="7" t="str">
        <f>'S rescaled computation'!A360</f>
        <v>Storch et al. 2205</v>
      </c>
      <c r="B360" s="8" t="str">
        <f>'S rescaled computation'!B360</f>
        <v>Mammals</v>
      </c>
      <c r="C360" s="7" t="str">
        <f>'S rescaled computation'!C360</f>
        <v>Africa</v>
      </c>
      <c r="D360" s="8">
        <f>'S rescaled computation'!D360</f>
        <v>6</v>
      </c>
      <c r="F360" s="8">
        <f t="shared" si="119"/>
        <v>2000000</v>
      </c>
      <c r="G360" s="8">
        <f>'S rescaled computation'!G360</f>
        <v>2000000</v>
      </c>
      <c r="H360" s="8">
        <f>'S rescaled computation'!H360</f>
        <v>4780000</v>
      </c>
      <c r="J360" s="8">
        <f>'S rescaled computation'!J360</f>
        <v>159</v>
      </c>
      <c r="K360" s="8">
        <f>'S rescaled computation'!K360</f>
        <v>430</v>
      </c>
      <c r="L360" s="10">
        <f>'S rescaled computation'!L360</f>
        <v>274</v>
      </c>
      <c r="N360" s="7">
        <f t="shared" si="120"/>
        <v>1</v>
      </c>
      <c r="P360" s="7">
        <f t="shared" si="121"/>
        <v>0.58029197080291972</v>
      </c>
      <c r="Q360" s="7" t="e">
        <f t="shared" si="139"/>
        <v>#DIV/0!</v>
      </c>
      <c r="S360" s="12">
        <f t="shared" si="122"/>
        <v>1233.8123818598083</v>
      </c>
      <c r="T360" s="12">
        <f t="shared" si="137"/>
        <v>798.0868844676221</v>
      </c>
      <c r="U360" s="7">
        <f t="shared" si="138"/>
        <v>435.72549739218618</v>
      </c>
      <c r="V360" s="7">
        <f t="shared" si="123"/>
        <v>1596.1737689352442</v>
      </c>
      <c r="W360" s="7">
        <f t="shared" si="140"/>
        <v>411.27079395326939</v>
      </c>
      <c r="X360" s="7">
        <f t="shared" si="118"/>
        <v>798.0868844676221</v>
      </c>
      <c r="Z360" s="7">
        <f t="shared" si="124"/>
        <v>0</v>
      </c>
      <c r="AA360" s="7">
        <f t="shared" si="125"/>
        <v>395809.01448653743</v>
      </c>
      <c r="AB360" s="6"/>
      <c r="AC360" s="7">
        <f t="shared" si="126"/>
        <v>-1.155626488402705</v>
      </c>
      <c r="AD360" s="7">
        <f t="shared" si="127"/>
        <v>-2.3456031508036692</v>
      </c>
      <c r="AE360" s="7">
        <f t="shared" si="128"/>
        <v>-1022.039099568608</v>
      </c>
      <c r="AG360" s="7" t="e">
        <f t="shared" si="129"/>
        <v>#NUM!</v>
      </c>
      <c r="AH360" s="7" t="e">
        <f t="shared" si="130"/>
        <v>#NUM!</v>
      </c>
      <c r="AI360" s="7" t="e">
        <f t="shared" si="131"/>
        <v>#NUM!</v>
      </c>
      <c r="AK360" s="7">
        <v>194</v>
      </c>
      <c r="AL360" s="7" t="e">
        <f t="shared" si="132"/>
        <v>#NUM!</v>
      </c>
      <c r="AM360" s="7">
        <f t="shared" si="133"/>
        <v>7403849.9334961222</v>
      </c>
      <c r="AO360" s="7">
        <f t="shared" si="134"/>
        <v>7403849.9334961222</v>
      </c>
      <c r="AP360" s="7">
        <f t="shared" si="135"/>
        <v>3183655471.4033327</v>
      </c>
      <c r="AQ360" s="15">
        <f t="shared" si="136"/>
        <v>3.3301835474930261E-4</v>
      </c>
      <c r="AR360" s="15"/>
      <c r="AS360" s="6"/>
      <c r="AX360" s="21">
        <v>194.01742689949</v>
      </c>
    </row>
    <row r="361" spans="1:50">
      <c r="A361" s="7" t="str">
        <f>'S rescaled computation'!A361</f>
        <v>Storch et al. 2206</v>
      </c>
      <c r="B361" s="8" t="str">
        <f>'S rescaled computation'!B361</f>
        <v>Mammals</v>
      </c>
      <c r="C361" s="7" t="str">
        <f>'S rescaled computation'!C361</f>
        <v>Africa</v>
      </c>
      <c r="D361" s="8">
        <f>'S rescaled computation'!D361</f>
        <v>7</v>
      </c>
      <c r="F361" s="8">
        <f t="shared" si="119"/>
        <v>2000000</v>
      </c>
      <c r="G361" s="8">
        <f>'S rescaled computation'!G361</f>
        <v>2000000</v>
      </c>
      <c r="H361" s="8">
        <f>'S rescaled computation'!H361</f>
        <v>4780000</v>
      </c>
      <c r="J361" s="8">
        <f>'S rescaled computation'!J361</f>
        <v>175</v>
      </c>
      <c r="K361" s="8">
        <f>'S rescaled computation'!K361</f>
        <v>430</v>
      </c>
      <c r="L361" s="10">
        <f>'S rescaled computation'!L361</f>
        <v>274</v>
      </c>
      <c r="N361" s="7">
        <f t="shared" si="120"/>
        <v>1</v>
      </c>
      <c r="P361" s="7">
        <f t="shared" si="121"/>
        <v>0.63868613138686137</v>
      </c>
      <c r="Q361" s="7" t="e">
        <f t="shared" si="139"/>
        <v>#DIV/0!</v>
      </c>
      <c r="S361" s="12">
        <f t="shared" si="122"/>
        <v>1233.8123818598083</v>
      </c>
      <c r="T361" s="12">
        <f t="shared" si="137"/>
        <v>798.0868844676221</v>
      </c>
      <c r="U361" s="7">
        <f t="shared" si="138"/>
        <v>435.72549739218618</v>
      </c>
      <c r="V361" s="7">
        <f t="shared" si="123"/>
        <v>1596.1737689352442</v>
      </c>
      <c r="W361" s="7">
        <f t="shared" si="140"/>
        <v>411.27079395326939</v>
      </c>
      <c r="X361" s="7">
        <f t="shared" si="118"/>
        <v>798.0868844676221</v>
      </c>
      <c r="Z361" s="7">
        <f t="shared" si="124"/>
        <v>0</v>
      </c>
      <c r="AA361" s="7">
        <f t="shared" si="125"/>
        <v>395809.01448653743</v>
      </c>
      <c r="AB361" s="6"/>
      <c r="AC361" s="7">
        <f t="shared" si="126"/>
        <v>-1.155626488402705</v>
      </c>
      <c r="AD361" s="7">
        <f t="shared" si="127"/>
        <v>-2.3456031508036692</v>
      </c>
      <c r="AE361" s="7">
        <f t="shared" si="128"/>
        <v>-1022.039099568608</v>
      </c>
      <c r="AG361" s="7" t="e">
        <f t="shared" si="129"/>
        <v>#NUM!</v>
      </c>
      <c r="AH361" s="7" t="e">
        <f t="shared" si="130"/>
        <v>#NUM!</v>
      </c>
      <c r="AI361" s="7" t="e">
        <f t="shared" si="131"/>
        <v>#NUM!</v>
      </c>
      <c r="AK361" s="7">
        <v>195</v>
      </c>
      <c r="AL361" s="7" t="e">
        <f t="shared" si="132"/>
        <v>#NUM!</v>
      </c>
      <c r="AM361" s="7">
        <f t="shared" si="133"/>
        <v>7403849.9334961222</v>
      </c>
      <c r="AO361" s="7">
        <f t="shared" si="134"/>
        <v>7403849.9334961222</v>
      </c>
      <c r="AP361" s="7">
        <f t="shared" si="135"/>
        <v>3183655471.4033327</v>
      </c>
      <c r="AQ361" s="15">
        <f t="shared" si="136"/>
        <v>3.3301835474930261E-4</v>
      </c>
      <c r="AR361" s="15"/>
      <c r="AS361" s="6"/>
      <c r="AX361" s="21">
        <v>195.01742689949</v>
      </c>
    </row>
    <row r="362" spans="1:50">
      <c r="A362" s="7" t="str">
        <f>'S rescaled computation'!A362</f>
        <v>Storch et al. 2207</v>
      </c>
      <c r="B362" s="8" t="str">
        <f>'S rescaled computation'!B362</f>
        <v>Mammals</v>
      </c>
      <c r="C362" s="7" t="str">
        <f>'S rescaled computation'!C362</f>
        <v>Africa</v>
      </c>
      <c r="D362" s="8">
        <f>'S rescaled computation'!D362</f>
        <v>8</v>
      </c>
      <c r="F362" s="8">
        <f t="shared" si="119"/>
        <v>2000000</v>
      </c>
      <c r="G362" s="8">
        <f>'S rescaled computation'!G362</f>
        <v>2000000</v>
      </c>
      <c r="H362" s="8">
        <f>'S rescaled computation'!H362</f>
        <v>4780000</v>
      </c>
      <c r="J362" s="8">
        <f>'S rescaled computation'!J362</f>
        <v>191</v>
      </c>
      <c r="K362" s="8">
        <f>'S rescaled computation'!K362</f>
        <v>430</v>
      </c>
      <c r="L362" s="10">
        <f>'S rescaled computation'!L362</f>
        <v>274</v>
      </c>
      <c r="N362" s="7">
        <f t="shared" si="120"/>
        <v>1</v>
      </c>
      <c r="P362" s="7">
        <f t="shared" si="121"/>
        <v>0.6970802919708029</v>
      </c>
      <c r="Q362" s="7" t="e">
        <f t="shared" si="139"/>
        <v>#DIV/0!</v>
      </c>
      <c r="S362" s="12">
        <f t="shared" si="122"/>
        <v>1233.8123818598083</v>
      </c>
      <c r="T362" s="12">
        <f t="shared" si="137"/>
        <v>798.0868844676221</v>
      </c>
      <c r="U362" s="7">
        <f t="shared" si="138"/>
        <v>435.72549739218618</v>
      </c>
      <c r="V362" s="7">
        <f t="shared" si="123"/>
        <v>1596.1737689352442</v>
      </c>
      <c r="W362" s="7">
        <f t="shared" si="140"/>
        <v>411.27079395326939</v>
      </c>
      <c r="X362" s="7">
        <f t="shared" si="118"/>
        <v>798.0868844676221</v>
      </c>
      <c r="Z362" s="7">
        <f t="shared" si="124"/>
        <v>0</v>
      </c>
      <c r="AA362" s="7">
        <f t="shared" si="125"/>
        <v>395809.01448653743</v>
      </c>
      <c r="AB362" s="6"/>
      <c r="AC362" s="7">
        <f t="shared" si="126"/>
        <v>-1.155626488402705</v>
      </c>
      <c r="AD362" s="7">
        <f t="shared" si="127"/>
        <v>-2.3456031508036692</v>
      </c>
      <c r="AE362" s="7">
        <f t="shared" si="128"/>
        <v>-1022.039099568608</v>
      </c>
      <c r="AG362" s="7" t="e">
        <f t="shared" si="129"/>
        <v>#NUM!</v>
      </c>
      <c r="AH362" s="7" t="e">
        <f t="shared" si="130"/>
        <v>#NUM!</v>
      </c>
      <c r="AI362" s="7" t="e">
        <f t="shared" si="131"/>
        <v>#NUM!</v>
      </c>
      <c r="AK362" s="7">
        <v>196</v>
      </c>
      <c r="AL362" s="7" t="e">
        <f t="shared" si="132"/>
        <v>#NUM!</v>
      </c>
      <c r="AM362" s="7">
        <f t="shared" si="133"/>
        <v>7403849.9334961222</v>
      </c>
      <c r="AO362" s="7">
        <f t="shared" si="134"/>
        <v>7403849.9334961222</v>
      </c>
      <c r="AP362" s="7">
        <f t="shared" si="135"/>
        <v>3183655471.4033327</v>
      </c>
      <c r="AQ362" s="15">
        <f t="shared" si="136"/>
        <v>3.3301835474930261E-4</v>
      </c>
      <c r="AR362" s="15"/>
      <c r="AS362" s="6"/>
      <c r="AX362" s="21">
        <v>196.01742689949</v>
      </c>
    </row>
    <row r="363" spans="1:50">
      <c r="A363" s="7" t="str">
        <f>'S rescaled computation'!A363</f>
        <v>Storch et al. 2208</v>
      </c>
      <c r="B363" s="8" t="str">
        <f>'S rescaled computation'!B363</f>
        <v>Mammals</v>
      </c>
      <c r="C363" s="7" t="str">
        <f>'S rescaled computation'!C363</f>
        <v>Africa</v>
      </c>
      <c r="D363" s="8">
        <f>'S rescaled computation'!D363</f>
        <v>9</v>
      </c>
      <c r="F363" s="8">
        <f t="shared" si="119"/>
        <v>2000000</v>
      </c>
      <c r="G363" s="8">
        <f>'S rescaled computation'!G363</f>
        <v>2000000</v>
      </c>
      <c r="H363" s="8">
        <f>'S rescaled computation'!H363</f>
        <v>4780000</v>
      </c>
      <c r="J363" s="8">
        <f>'S rescaled computation'!J363</f>
        <v>206.99999999999997</v>
      </c>
      <c r="K363" s="8">
        <f>'S rescaled computation'!K363</f>
        <v>430</v>
      </c>
      <c r="L363" s="10">
        <f>'S rescaled computation'!L363</f>
        <v>274</v>
      </c>
      <c r="N363" s="7">
        <f t="shared" si="120"/>
        <v>1</v>
      </c>
      <c r="P363" s="7">
        <f t="shared" si="121"/>
        <v>0.75547445255474444</v>
      </c>
      <c r="Q363" s="7" t="e">
        <f t="shared" si="139"/>
        <v>#DIV/0!</v>
      </c>
      <c r="S363" s="12">
        <f t="shared" si="122"/>
        <v>1233.8123818598083</v>
      </c>
      <c r="T363" s="12">
        <f t="shared" si="137"/>
        <v>798.0868844676221</v>
      </c>
      <c r="U363" s="7">
        <f t="shared" si="138"/>
        <v>435.72549739218618</v>
      </c>
      <c r="V363" s="7">
        <f t="shared" si="123"/>
        <v>1596.1737689352442</v>
      </c>
      <c r="W363" s="7">
        <f t="shared" si="140"/>
        <v>411.27079395326939</v>
      </c>
      <c r="X363" s="7">
        <f t="shared" si="118"/>
        <v>798.0868844676221</v>
      </c>
      <c r="Z363" s="7">
        <f t="shared" si="124"/>
        <v>0</v>
      </c>
      <c r="AA363" s="7">
        <f t="shared" si="125"/>
        <v>395809.01448653743</v>
      </c>
      <c r="AB363" s="6"/>
      <c r="AC363" s="7">
        <f t="shared" si="126"/>
        <v>-1.155626488402705</v>
      </c>
      <c r="AD363" s="7">
        <f t="shared" si="127"/>
        <v>-2.3456031508036692</v>
      </c>
      <c r="AE363" s="7">
        <f t="shared" si="128"/>
        <v>-1022.039099568608</v>
      </c>
      <c r="AG363" s="7" t="e">
        <f t="shared" si="129"/>
        <v>#NUM!</v>
      </c>
      <c r="AH363" s="7" t="e">
        <f t="shared" si="130"/>
        <v>#NUM!</v>
      </c>
      <c r="AI363" s="7" t="e">
        <f t="shared" si="131"/>
        <v>#NUM!</v>
      </c>
      <c r="AK363" s="7">
        <v>197</v>
      </c>
      <c r="AL363" s="7" t="e">
        <f t="shared" si="132"/>
        <v>#NUM!</v>
      </c>
      <c r="AM363" s="7">
        <f t="shared" si="133"/>
        <v>7403849.9334961222</v>
      </c>
      <c r="AO363" s="7">
        <f t="shared" si="134"/>
        <v>7403849.9334961222</v>
      </c>
      <c r="AP363" s="7">
        <f t="shared" si="135"/>
        <v>3183655471.4033327</v>
      </c>
      <c r="AQ363" s="15">
        <f t="shared" si="136"/>
        <v>3.3301835474930261E-4</v>
      </c>
      <c r="AR363" s="15"/>
      <c r="AS363" s="6"/>
      <c r="AX363" s="21">
        <v>197.01742689949</v>
      </c>
    </row>
    <row r="364" spans="1:50">
      <c r="A364" s="7" t="str">
        <f>'S rescaled computation'!A364</f>
        <v>Storch et al. 2209</v>
      </c>
      <c r="B364" s="8" t="str">
        <f>'S rescaled computation'!B364</f>
        <v>Mammals</v>
      </c>
      <c r="C364" s="7" t="str">
        <f>'S rescaled computation'!C364</f>
        <v>Africa</v>
      </c>
      <c r="D364" s="8">
        <f>'S rescaled computation'!D364</f>
        <v>10</v>
      </c>
      <c r="F364" s="8">
        <f t="shared" si="119"/>
        <v>2000000</v>
      </c>
      <c r="G364" s="8">
        <f>'S rescaled computation'!G364</f>
        <v>2000000</v>
      </c>
      <c r="H364" s="8">
        <f>'S rescaled computation'!H364</f>
        <v>4780000</v>
      </c>
      <c r="J364" s="8">
        <f>'S rescaled computation'!J364</f>
        <v>222.00000000000003</v>
      </c>
      <c r="K364" s="8">
        <f>'S rescaled computation'!K364</f>
        <v>430</v>
      </c>
      <c r="L364" s="10">
        <f>'S rescaled computation'!L364</f>
        <v>274</v>
      </c>
      <c r="N364" s="7">
        <f t="shared" si="120"/>
        <v>1</v>
      </c>
      <c r="P364" s="7">
        <f t="shared" si="121"/>
        <v>0.8102189781021899</v>
      </c>
      <c r="Q364" s="7" t="e">
        <f t="shared" si="139"/>
        <v>#DIV/0!</v>
      </c>
      <c r="S364" s="12">
        <f t="shared" si="122"/>
        <v>1233.8123818598083</v>
      </c>
      <c r="T364" s="12">
        <f t="shared" si="137"/>
        <v>798.0868844676221</v>
      </c>
      <c r="U364" s="7">
        <f t="shared" si="138"/>
        <v>435.72549739218618</v>
      </c>
      <c r="V364" s="7">
        <f t="shared" si="123"/>
        <v>1596.1737689352442</v>
      </c>
      <c r="W364" s="7">
        <f t="shared" si="140"/>
        <v>411.27079395326939</v>
      </c>
      <c r="X364" s="7">
        <f t="shared" si="118"/>
        <v>798.0868844676221</v>
      </c>
      <c r="Z364" s="7">
        <f t="shared" si="124"/>
        <v>0</v>
      </c>
      <c r="AA364" s="7">
        <f t="shared" si="125"/>
        <v>395809.01448653743</v>
      </c>
      <c r="AB364" s="6"/>
      <c r="AC364" s="7">
        <f t="shared" si="126"/>
        <v>-1.155626488402705</v>
      </c>
      <c r="AD364" s="7">
        <f t="shared" si="127"/>
        <v>-2.3456031508036692</v>
      </c>
      <c r="AE364" s="7">
        <f t="shared" si="128"/>
        <v>-1022.039099568608</v>
      </c>
      <c r="AG364" s="7" t="e">
        <f t="shared" si="129"/>
        <v>#NUM!</v>
      </c>
      <c r="AH364" s="7" t="e">
        <f t="shared" si="130"/>
        <v>#NUM!</v>
      </c>
      <c r="AI364" s="7" t="e">
        <f t="shared" si="131"/>
        <v>#NUM!</v>
      </c>
      <c r="AK364" s="7">
        <v>198</v>
      </c>
      <c r="AL364" s="7" t="e">
        <f t="shared" si="132"/>
        <v>#NUM!</v>
      </c>
      <c r="AM364" s="7">
        <f t="shared" si="133"/>
        <v>7403849.9334961222</v>
      </c>
      <c r="AO364" s="7">
        <f t="shared" si="134"/>
        <v>7403849.9334961222</v>
      </c>
      <c r="AP364" s="7">
        <f t="shared" si="135"/>
        <v>3183655471.4033327</v>
      </c>
      <c r="AQ364" s="15">
        <f t="shared" si="136"/>
        <v>3.3301835474930261E-4</v>
      </c>
      <c r="AR364" s="15"/>
      <c r="AS364" s="6"/>
      <c r="AX364" s="21">
        <v>198.01742689949</v>
      </c>
    </row>
    <row r="365" spans="1:50">
      <c r="A365" s="7" t="str">
        <f>'S rescaled computation'!A365</f>
        <v>Storch et al. 2210</v>
      </c>
      <c r="B365" s="8" t="str">
        <f>'S rescaled computation'!B365</f>
        <v>Mammals</v>
      </c>
      <c r="C365" s="7" t="str">
        <f>'S rescaled computation'!C365</f>
        <v>Africa</v>
      </c>
      <c r="D365" s="8">
        <f>'S rescaled computation'!D365</f>
        <v>11</v>
      </c>
      <c r="F365" s="8">
        <f t="shared" si="119"/>
        <v>2000000</v>
      </c>
      <c r="G365" s="8">
        <f>'S rescaled computation'!G365</f>
        <v>2000000</v>
      </c>
      <c r="H365" s="8">
        <f>'S rescaled computation'!H365</f>
        <v>4780000</v>
      </c>
      <c r="J365" s="8">
        <f>'S rescaled computation'!J365</f>
        <v>243.00000000000003</v>
      </c>
      <c r="K365" s="8">
        <f>'S rescaled computation'!K365</f>
        <v>430</v>
      </c>
      <c r="L365" s="10">
        <f>'S rescaled computation'!L365</f>
        <v>274</v>
      </c>
      <c r="N365" s="7">
        <f t="shared" si="120"/>
        <v>1</v>
      </c>
      <c r="P365" s="7">
        <f t="shared" si="121"/>
        <v>0.88686131386861322</v>
      </c>
      <c r="Q365" s="7" t="e">
        <f t="shared" si="139"/>
        <v>#DIV/0!</v>
      </c>
      <c r="S365" s="12">
        <f t="shared" si="122"/>
        <v>1233.8123818598083</v>
      </c>
      <c r="T365" s="12">
        <f t="shared" si="137"/>
        <v>798.0868844676221</v>
      </c>
      <c r="U365" s="7">
        <f t="shared" si="138"/>
        <v>435.72549739218618</v>
      </c>
      <c r="V365" s="7">
        <f t="shared" si="123"/>
        <v>1596.1737689352442</v>
      </c>
      <c r="W365" s="7">
        <f t="shared" si="140"/>
        <v>411.27079395326939</v>
      </c>
      <c r="X365" s="7">
        <f t="shared" si="118"/>
        <v>798.0868844676221</v>
      </c>
      <c r="Z365" s="7">
        <f t="shared" si="124"/>
        <v>0</v>
      </c>
      <c r="AA365" s="7">
        <f t="shared" si="125"/>
        <v>395809.01448653743</v>
      </c>
      <c r="AB365" s="6"/>
      <c r="AC365" s="7">
        <f t="shared" si="126"/>
        <v>-1.155626488402705</v>
      </c>
      <c r="AD365" s="7">
        <f t="shared" si="127"/>
        <v>-2.3456031508036692</v>
      </c>
      <c r="AE365" s="7">
        <f t="shared" si="128"/>
        <v>-1022.039099568608</v>
      </c>
      <c r="AG365" s="7" t="e">
        <f t="shared" si="129"/>
        <v>#NUM!</v>
      </c>
      <c r="AH365" s="7" t="e">
        <f t="shared" si="130"/>
        <v>#NUM!</v>
      </c>
      <c r="AI365" s="7" t="e">
        <f t="shared" si="131"/>
        <v>#NUM!</v>
      </c>
      <c r="AK365" s="7">
        <v>199</v>
      </c>
      <c r="AL365" s="7" t="e">
        <f t="shared" si="132"/>
        <v>#NUM!</v>
      </c>
      <c r="AM365" s="7">
        <f t="shared" si="133"/>
        <v>7403849.9334961222</v>
      </c>
      <c r="AO365" s="7">
        <f t="shared" si="134"/>
        <v>7403849.9334961222</v>
      </c>
      <c r="AP365" s="7">
        <f t="shared" si="135"/>
        <v>3183655471.4033327</v>
      </c>
      <c r="AQ365" s="15">
        <f t="shared" si="136"/>
        <v>3.3301835474930261E-4</v>
      </c>
      <c r="AR365" s="15"/>
      <c r="AS365" s="6"/>
      <c r="AX365" s="21">
        <v>199.01742689949</v>
      </c>
    </row>
    <row r="366" spans="1:50">
      <c r="A366" s="7" t="str">
        <f>'S rescaled computation'!A366</f>
        <v>Storch et al. 2211</v>
      </c>
      <c r="B366" s="8" t="str">
        <f>'S rescaled computation'!B366</f>
        <v>Mammals</v>
      </c>
      <c r="C366" s="7" t="str">
        <f>'S rescaled computation'!C366</f>
        <v>Africa</v>
      </c>
      <c r="D366" s="8">
        <f>'S rescaled computation'!D366</f>
        <v>12</v>
      </c>
      <c r="F366" s="8">
        <f t="shared" si="119"/>
        <v>2000000</v>
      </c>
      <c r="G366" s="8">
        <f>'S rescaled computation'!G366</f>
        <v>2000000</v>
      </c>
      <c r="H366" s="8">
        <f>'S rescaled computation'!H366</f>
        <v>4780000</v>
      </c>
      <c r="J366" s="8">
        <f>'S rescaled computation'!J366</f>
        <v>260</v>
      </c>
      <c r="K366" s="8">
        <f>'S rescaled computation'!K366</f>
        <v>430</v>
      </c>
      <c r="L366" s="10">
        <f>'S rescaled computation'!L366</f>
        <v>274</v>
      </c>
      <c r="N366" s="7">
        <f t="shared" si="120"/>
        <v>1</v>
      </c>
      <c r="P366" s="7">
        <f t="shared" si="121"/>
        <v>0.94890510948905105</v>
      </c>
      <c r="Q366" s="7" t="e">
        <f t="shared" si="139"/>
        <v>#DIV/0!</v>
      </c>
      <c r="S366" s="12">
        <f t="shared" si="122"/>
        <v>1233.8123818598083</v>
      </c>
      <c r="T366" s="12">
        <f t="shared" si="137"/>
        <v>798.0868844676221</v>
      </c>
      <c r="U366" s="7">
        <f t="shared" si="138"/>
        <v>435.72549739218618</v>
      </c>
      <c r="V366" s="7">
        <f t="shared" si="123"/>
        <v>1596.1737689352442</v>
      </c>
      <c r="W366" s="7">
        <f t="shared" si="140"/>
        <v>411.27079395326939</v>
      </c>
      <c r="X366" s="7">
        <f t="shared" si="118"/>
        <v>798.0868844676221</v>
      </c>
      <c r="Z366" s="7">
        <f t="shared" si="124"/>
        <v>0</v>
      </c>
      <c r="AA366" s="7">
        <f t="shared" si="125"/>
        <v>395809.01448653743</v>
      </c>
      <c r="AB366" s="6"/>
      <c r="AC366" s="7">
        <f t="shared" si="126"/>
        <v>-1.155626488402705</v>
      </c>
      <c r="AD366" s="7">
        <f t="shared" si="127"/>
        <v>-2.3456031508036692</v>
      </c>
      <c r="AE366" s="7">
        <f t="shared" si="128"/>
        <v>-1022.039099568608</v>
      </c>
      <c r="AG366" s="7" t="e">
        <f t="shared" si="129"/>
        <v>#NUM!</v>
      </c>
      <c r="AH366" s="7" t="e">
        <f t="shared" si="130"/>
        <v>#NUM!</v>
      </c>
      <c r="AI366" s="7" t="e">
        <f t="shared" si="131"/>
        <v>#NUM!</v>
      </c>
      <c r="AK366" s="7">
        <v>200</v>
      </c>
      <c r="AL366" s="7" t="e">
        <f t="shared" si="132"/>
        <v>#NUM!</v>
      </c>
      <c r="AM366" s="7">
        <f t="shared" si="133"/>
        <v>7403849.9334961222</v>
      </c>
      <c r="AO366" s="7">
        <f t="shared" si="134"/>
        <v>7403849.9334961222</v>
      </c>
      <c r="AP366" s="7">
        <f t="shared" si="135"/>
        <v>3183655471.4033327</v>
      </c>
      <c r="AQ366" s="15">
        <f t="shared" si="136"/>
        <v>3.3301835474930261E-4</v>
      </c>
      <c r="AR366" s="15"/>
      <c r="AS366" s="6"/>
      <c r="AX366" s="21">
        <v>200.01742689949</v>
      </c>
    </row>
    <row r="367" spans="1:50">
      <c r="A367" s="7" t="str">
        <f>'S rescaled computation'!A367</f>
        <v>Storch et al. 2212</v>
      </c>
      <c r="B367" s="8" t="str">
        <f>'S rescaled computation'!B367</f>
        <v>Mammals</v>
      </c>
      <c r="C367" s="7" t="str">
        <f>'S rescaled computation'!C367</f>
        <v>Africa</v>
      </c>
      <c r="D367" s="8">
        <f>'S rescaled computation'!D367</f>
        <v>13</v>
      </c>
      <c r="F367" s="8">
        <f t="shared" si="119"/>
        <v>2000000</v>
      </c>
      <c r="G367" s="8">
        <f>'S rescaled computation'!G367</f>
        <v>2000000</v>
      </c>
      <c r="H367" s="8">
        <f>'S rescaled computation'!H367</f>
        <v>4780000</v>
      </c>
      <c r="J367" s="8">
        <f>'S rescaled computation'!J367</f>
        <v>279</v>
      </c>
      <c r="K367" s="8">
        <f>'S rescaled computation'!K367</f>
        <v>430</v>
      </c>
      <c r="L367" s="10">
        <f>'S rescaled computation'!L367</f>
        <v>274</v>
      </c>
      <c r="N367" s="7">
        <f t="shared" si="120"/>
        <v>1</v>
      </c>
      <c r="P367" s="7">
        <f t="shared" si="121"/>
        <v>1.0182481751824817</v>
      </c>
      <c r="Q367" s="7" t="e">
        <f t="shared" si="139"/>
        <v>#DIV/0!</v>
      </c>
      <c r="S367" s="12">
        <f t="shared" si="122"/>
        <v>1233.8123818598083</v>
      </c>
      <c r="T367" s="12">
        <f t="shared" si="137"/>
        <v>798.0868844676221</v>
      </c>
      <c r="U367" s="7">
        <f t="shared" si="138"/>
        <v>435.72549739218618</v>
      </c>
      <c r="V367" s="7">
        <f t="shared" si="123"/>
        <v>1596.1737689352442</v>
      </c>
      <c r="W367" s="7">
        <f t="shared" si="140"/>
        <v>411.27079395326939</v>
      </c>
      <c r="X367" s="7">
        <f t="shared" si="118"/>
        <v>798.0868844676221</v>
      </c>
      <c r="Z367" s="7">
        <f t="shared" si="124"/>
        <v>0</v>
      </c>
      <c r="AA367" s="7">
        <f t="shared" si="125"/>
        <v>395809.01448653743</v>
      </c>
      <c r="AB367" s="6"/>
      <c r="AC367" s="7">
        <f t="shared" si="126"/>
        <v>-1.155626488402705</v>
      </c>
      <c r="AD367" s="7">
        <f t="shared" si="127"/>
        <v>-2.3456031508036692</v>
      </c>
      <c r="AE367" s="7">
        <f t="shared" si="128"/>
        <v>-1022.039099568608</v>
      </c>
      <c r="AG367" s="7" t="e">
        <f t="shared" si="129"/>
        <v>#NUM!</v>
      </c>
      <c r="AH367" s="7" t="e">
        <f t="shared" si="130"/>
        <v>#NUM!</v>
      </c>
      <c r="AI367" s="7" t="e">
        <f t="shared" si="131"/>
        <v>#NUM!</v>
      </c>
      <c r="AK367" s="7">
        <v>201</v>
      </c>
      <c r="AL367" s="7" t="e">
        <f t="shared" si="132"/>
        <v>#NUM!</v>
      </c>
      <c r="AM367" s="7">
        <f t="shared" si="133"/>
        <v>7403849.9334961222</v>
      </c>
      <c r="AO367" s="7">
        <f t="shared" si="134"/>
        <v>7403849.9334961222</v>
      </c>
      <c r="AP367" s="7">
        <f t="shared" si="135"/>
        <v>3183655471.4033327</v>
      </c>
      <c r="AQ367" s="15">
        <f t="shared" si="136"/>
        <v>3.3301835474930261E-4</v>
      </c>
      <c r="AR367" s="15"/>
      <c r="AS367" s="6"/>
      <c r="AX367" s="21">
        <v>201.01742689949</v>
      </c>
    </row>
    <row r="368" spans="1:50">
      <c r="A368" s="7" t="str">
        <f>'S rescaled computation'!A368</f>
        <v>Storch et al. 2213</v>
      </c>
      <c r="B368" s="8" t="str">
        <f>'S rescaled computation'!B368</f>
        <v>Mammals</v>
      </c>
      <c r="C368" s="7" t="str">
        <f>'S rescaled computation'!C368</f>
        <v>Africa</v>
      </c>
      <c r="D368" s="8">
        <f>'S rescaled computation'!D368</f>
        <v>14</v>
      </c>
      <c r="F368" s="8">
        <f t="shared" si="119"/>
        <v>2000000</v>
      </c>
      <c r="G368" s="8">
        <f>'S rescaled computation'!G368</f>
        <v>2000000</v>
      </c>
      <c r="H368" s="8">
        <f>'S rescaled computation'!H368</f>
        <v>4780000</v>
      </c>
      <c r="J368" s="8">
        <f>'S rescaled computation'!J368</f>
        <v>299</v>
      </c>
      <c r="K368" s="8">
        <f>'S rescaled computation'!K368</f>
        <v>430</v>
      </c>
      <c r="L368" s="10">
        <f>'S rescaled computation'!L368</f>
        <v>274</v>
      </c>
      <c r="N368" s="7">
        <f t="shared" si="120"/>
        <v>1</v>
      </c>
      <c r="P368" s="7">
        <f t="shared" si="121"/>
        <v>1.0912408759124088</v>
      </c>
      <c r="Q368" s="7" t="e">
        <f t="shared" si="139"/>
        <v>#DIV/0!</v>
      </c>
      <c r="S368" s="12">
        <f t="shared" si="122"/>
        <v>1233.8123818598083</v>
      </c>
      <c r="T368" s="12">
        <f t="shared" si="137"/>
        <v>798.0868844676221</v>
      </c>
      <c r="U368" s="7">
        <f t="shared" si="138"/>
        <v>435.72549739218618</v>
      </c>
      <c r="V368" s="7">
        <f t="shared" si="123"/>
        <v>1596.1737689352442</v>
      </c>
      <c r="W368" s="7">
        <f t="shared" si="140"/>
        <v>411.27079395326939</v>
      </c>
      <c r="X368" s="7">
        <f t="shared" si="118"/>
        <v>798.0868844676221</v>
      </c>
      <c r="Z368" s="7">
        <f t="shared" si="124"/>
        <v>0</v>
      </c>
      <c r="AA368" s="7">
        <f t="shared" si="125"/>
        <v>395809.01448653743</v>
      </c>
      <c r="AB368" s="6"/>
      <c r="AC368" s="7">
        <f t="shared" si="126"/>
        <v>-1.155626488402705</v>
      </c>
      <c r="AD368" s="7">
        <f t="shared" si="127"/>
        <v>-2.3456031508036692</v>
      </c>
      <c r="AE368" s="7">
        <f t="shared" si="128"/>
        <v>-1022.039099568608</v>
      </c>
      <c r="AG368" s="7" t="e">
        <f t="shared" si="129"/>
        <v>#NUM!</v>
      </c>
      <c r="AH368" s="7" t="e">
        <f t="shared" si="130"/>
        <v>#NUM!</v>
      </c>
      <c r="AI368" s="7" t="e">
        <f t="shared" si="131"/>
        <v>#NUM!</v>
      </c>
      <c r="AK368" s="7">
        <v>202</v>
      </c>
      <c r="AL368" s="7" t="e">
        <f t="shared" si="132"/>
        <v>#NUM!</v>
      </c>
      <c r="AM368" s="7">
        <f t="shared" si="133"/>
        <v>7403849.9334961222</v>
      </c>
      <c r="AO368" s="7">
        <f t="shared" si="134"/>
        <v>7403849.9334961222</v>
      </c>
      <c r="AP368" s="7">
        <f t="shared" si="135"/>
        <v>3183655471.4033327</v>
      </c>
      <c r="AQ368" s="15">
        <f t="shared" si="136"/>
        <v>3.3301835474930261E-4</v>
      </c>
      <c r="AR368" s="15"/>
      <c r="AS368" s="6"/>
      <c r="AX368" s="21">
        <v>202.01742689949</v>
      </c>
    </row>
    <row r="369" spans="1:50">
      <c r="A369" s="7" t="str">
        <f>'S rescaled computation'!A369</f>
        <v>Storch et al. 2214</v>
      </c>
      <c r="B369" s="8" t="str">
        <f>'S rescaled computation'!B369</f>
        <v>Mammals</v>
      </c>
      <c r="C369" s="7" t="str">
        <f>'S rescaled computation'!C369</f>
        <v>Africa</v>
      </c>
      <c r="D369" s="8">
        <f>'S rescaled computation'!D369</f>
        <v>15</v>
      </c>
      <c r="F369" s="8">
        <f t="shared" si="119"/>
        <v>2000000</v>
      </c>
      <c r="G369" s="8">
        <f>'S rescaled computation'!G369</f>
        <v>2000000</v>
      </c>
      <c r="H369" s="8">
        <f>'S rescaled computation'!H369</f>
        <v>4780000</v>
      </c>
      <c r="J369" s="8">
        <f>'S rescaled computation'!J369</f>
        <v>320</v>
      </c>
      <c r="K369" s="8">
        <f>'S rescaled computation'!K369</f>
        <v>430</v>
      </c>
      <c r="L369" s="10">
        <f>'S rescaled computation'!L369</f>
        <v>274</v>
      </c>
      <c r="N369" s="7">
        <f t="shared" si="120"/>
        <v>1</v>
      </c>
      <c r="P369" s="7">
        <f t="shared" si="121"/>
        <v>1.167883211678832</v>
      </c>
      <c r="Q369" s="7" t="e">
        <f t="shared" si="139"/>
        <v>#DIV/0!</v>
      </c>
      <c r="S369" s="12">
        <f t="shared" si="122"/>
        <v>1233.8123818598083</v>
      </c>
      <c r="T369" s="12">
        <f t="shared" si="137"/>
        <v>798.0868844676221</v>
      </c>
      <c r="U369" s="7">
        <f t="shared" si="138"/>
        <v>435.72549739218618</v>
      </c>
      <c r="V369" s="7">
        <f t="shared" si="123"/>
        <v>1596.1737689352442</v>
      </c>
      <c r="W369" s="7">
        <f t="shared" si="140"/>
        <v>411.27079395326939</v>
      </c>
      <c r="X369" s="7">
        <f t="shared" si="118"/>
        <v>798.0868844676221</v>
      </c>
      <c r="Z369" s="7">
        <f t="shared" si="124"/>
        <v>0</v>
      </c>
      <c r="AA369" s="7">
        <f t="shared" si="125"/>
        <v>395809.01448653743</v>
      </c>
      <c r="AB369" s="6"/>
      <c r="AC369" s="7">
        <f t="shared" si="126"/>
        <v>-1.155626488402705</v>
      </c>
      <c r="AD369" s="7">
        <f t="shared" si="127"/>
        <v>-2.3456031508036692</v>
      </c>
      <c r="AE369" s="7">
        <f t="shared" si="128"/>
        <v>-1022.039099568608</v>
      </c>
      <c r="AG369" s="7" t="e">
        <f t="shared" si="129"/>
        <v>#NUM!</v>
      </c>
      <c r="AH369" s="7" t="e">
        <f t="shared" si="130"/>
        <v>#NUM!</v>
      </c>
      <c r="AI369" s="7" t="e">
        <f t="shared" si="131"/>
        <v>#NUM!</v>
      </c>
      <c r="AK369" s="7">
        <v>203</v>
      </c>
      <c r="AL369" s="7" t="e">
        <f t="shared" si="132"/>
        <v>#NUM!</v>
      </c>
      <c r="AM369" s="7">
        <f t="shared" si="133"/>
        <v>7403849.9334961222</v>
      </c>
      <c r="AO369" s="7">
        <f t="shared" si="134"/>
        <v>7403849.9334961222</v>
      </c>
      <c r="AP369" s="7">
        <f t="shared" si="135"/>
        <v>3183655471.4033327</v>
      </c>
      <c r="AQ369" s="15">
        <f t="shared" si="136"/>
        <v>3.3301835474930261E-4</v>
      </c>
      <c r="AR369" s="15"/>
      <c r="AS369" s="6"/>
      <c r="AX369" s="21">
        <v>203.01742689949</v>
      </c>
    </row>
    <row r="370" spans="1:50">
      <c r="A370" s="7" t="str">
        <f>'S rescaled computation'!A370</f>
        <v>Storch et al. 2215</v>
      </c>
      <c r="B370" s="8" t="str">
        <f>'S rescaled computation'!B370</f>
        <v>Mammals</v>
      </c>
      <c r="C370" s="7" t="str">
        <f>'S rescaled computation'!C370</f>
        <v>Africa</v>
      </c>
      <c r="D370" s="8">
        <f>'S rescaled computation'!D370</f>
        <v>16</v>
      </c>
      <c r="F370" s="8">
        <f t="shared" si="119"/>
        <v>2000000</v>
      </c>
      <c r="G370" s="8">
        <f>'S rescaled computation'!G370</f>
        <v>2000000</v>
      </c>
      <c r="H370" s="8">
        <f>'S rescaled computation'!H370</f>
        <v>4780000</v>
      </c>
      <c r="J370" s="8">
        <f>'S rescaled computation'!J370</f>
        <v>342</v>
      </c>
      <c r="K370" s="8">
        <f>'S rescaled computation'!K370</f>
        <v>430</v>
      </c>
      <c r="L370" s="10">
        <f>'S rescaled computation'!L370</f>
        <v>274</v>
      </c>
      <c r="N370" s="7">
        <f t="shared" si="120"/>
        <v>1</v>
      </c>
      <c r="P370" s="7">
        <f t="shared" si="121"/>
        <v>1.2481751824817517</v>
      </c>
      <c r="Q370" s="7" t="e">
        <f t="shared" si="139"/>
        <v>#DIV/0!</v>
      </c>
      <c r="S370" s="12">
        <f t="shared" si="122"/>
        <v>1233.8123818598083</v>
      </c>
      <c r="T370" s="12">
        <f t="shared" si="137"/>
        <v>798.0868844676221</v>
      </c>
      <c r="U370" s="7">
        <f t="shared" si="138"/>
        <v>435.72549739218618</v>
      </c>
      <c r="V370" s="7">
        <f t="shared" si="123"/>
        <v>1596.1737689352442</v>
      </c>
      <c r="W370" s="7">
        <f t="shared" si="140"/>
        <v>411.27079395326939</v>
      </c>
      <c r="X370" s="7">
        <f t="shared" si="118"/>
        <v>798.0868844676221</v>
      </c>
      <c r="Z370" s="7">
        <f t="shared" si="124"/>
        <v>0</v>
      </c>
      <c r="AA370" s="7">
        <f t="shared" si="125"/>
        <v>395809.01448653743</v>
      </c>
      <c r="AB370" s="6"/>
      <c r="AC370" s="7">
        <f t="shared" si="126"/>
        <v>-1.155626488402705</v>
      </c>
      <c r="AD370" s="7">
        <f t="shared" si="127"/>
        <v>-2.3456031508036692</v>
      </c>
      <c r="AE370" s="7">
        <f t="shared" si="128"/>
        <v>-1022.039099568608</v>
      </c>
      <c r="AG370" s="7" t="e">
        <f t="shared" si="129"/>
        <v>#NUM!</v>
      </c>
      <c r="AH370" s="7" t="e">
        <f t="shared" si="130"/>
        <v>#NUM!</v>
      </c>
      <c r="AI370" s="7" t="e">
        <f t="shared" si="131"/>
        <v>#NUM!</v>
      </c>
      <c r="AK370" s="7">
        <v>204</v>
      </c>
      <c r="AL370" s="7" t="e">
        <f t="shared" si="132"/>
        <v>#NUM!</v>
      </c>
      <c r="AM370" s="7">
        <f t="shared" si="133"/>
        <v>7403849.9334961222</v>
      </c>
      <c r="AO370" s="7">
        <f t="shared" si="134"/>
        <v>7403849.9334961222</v>
      </c>
      <c r="AP370" s="7">
        <f t="shared" si="135"/>
        <v>3183655471.4033327</v>
      </c>
      <c r="AQ370" s="15">
        <f t="shared" si="136"/>
        <v>3.3301835474930261E-4</v>
      </c>
      <c r="AR370" s="15"/>
      <c r="AS370" s="6"/>
      <c r="AX370" s="21">
        <v>204.01742689949</v>
      </c>
    </row>
    <row r="371" spans="1:50">
      <c r="A371" s="7" t="str">
        <f>'S rescaled computation'!A371</f>
        <v>Storch et al. 2216</v>
      </c>
      <c r="B371" s="8" t="str">
        <f>'S rescaled computation'!B371</f>
        <v>Mammals</v>
      </c>
      <c r="C371" s="7" t="str">
        <f>'S rescaled computation'!C371</f>
        <v>Africa</v>
      </c>
      <c r="D371" s="8">
        <f>'S rescaled computation'!D371</f>
        <v>17</v>
      </c>
      <c r="F371" s="8">
        <f t="shared" si="119"/>
        <v>2000000</v>
      </c>
      <c r="G371" s="8">
        <f>'S rescaled computation'!G371</f>
        <v>2000000</v>
      </c>
      <c r="H371" s="8">
        <f>'S rescaled computation'!H371</f>
        <v>4780000</v>
      </c>
      <c r="J371" s="8">
        <f>'S rescaled computation'!J371</f>
        <v>367</v>
      </c>
      <c r="K371" s="8">
        <f>'S rescaled computation'!K371</f>
        <v>430</v>
      </c>
      <c r="L371" s="10">
        <f>'S rescaled computation'!L371</f>
        <v>274</v>
      </c>
      <c r="N371" s="7">
        <f t="shared" si="120"/>
        <v>1</v>
      </c>
      <c r="P371" s="7">
        <f t="shared" si="121"/>
        <v>1.3394160583941606</v>
      </c>
      <c r="Q371" s="7" t="e">
        <f t="shared" si="139"/>
        <v>#DIV/0!</v>
      </c>
      <c r="S371" s="12">
        <f t="shared" si="122"/>
        <v>1233.8123818598083</v>
      </c>
      <c r="T371" s="12">
        <f t="shared" si="137"/>
        <v>798.0868844676221</v>
      </c>
      <c r="U371" s="7">
        <f t="shared" si="138"/>
        <v>435.72549739218618</v>
      </c>
      <c r="V371" s="7">
        <f t="shared" si="123"/>
        <v>1596.1737689352442</v>
      </c>
      <c r="W371" s="7">
        <f t="shared" si="140"/>
        <v>411.27079395326939</v>
      </c>
      <c r="X371" s="7">
        <f t="shared" si="118"/>
        <v>798.0868844676221</v>
      </c>
      <c r="Z371" s="7">
        <f t="shared" si="124"/>
        <v>0</v>
      </c>
      <c r="AA371" s="7">
        <f t="shared" si="125"/>
        <v>395809.01448653743</v>
      </c>
      <c r="AB371" s="6"/>
      <c r="AC371" s="7">
        <f t="shared" si="126"/>
        <v>-1.155626488402705</v>
      </c>
      <c r="AD371" s="7">
        <f t="shared" si="127"/>
        <v>-2.3456031508036692</v>
      </c>
      <c r="AE371" s="7">
        <f t="shared" si="128"/>
        <v>-1022.039099568608</v>
      </c>
      <c r="AG371" s="7" t="e">
        <f t="shared" si="129"/>
        <v>#NUM!</v>
      </c>
      <c r="AH371" s="7" t="e">
        <f t="shared" si="130"/>
        <v>#NUM!</v>
      </c>
      <c r="AI371" s="7" t="e">
        <f t="shared" si="131"/>
        <v>#NUM!</v>
      </c>
      <c r="AK371" s="7">
        <v>205</v>
      </c>
      <c r="AL371" s="7" t="e">
        <f t="shared" si="132"/>
        <v>#NUM!</v>
      </c>
      <c r="AM371" s="7">
        <f t="shared" si="133"/>
        <v>7403849.9334961222</v>
      </c>
      <c r="AO371" s="7">
        <f t="shared" si="134"/>
        <v>7403849.9334961222</v>
      </c>
      <c r="AP371" s="7">
        <f t="shared" si="135"/>
        <v>3183655471.4033327</v>
      </c>
      <c r="AQ371" s="15">
        <f t="shared" si="136"/>
        <v>3.3301835474930261E-4</v>
      </c>
      <c r="AR371" s="15"/>
      <c r="AS371" s="6"/>
      <c r="AX371" s="21">
        <v>205.01742689949</v>
      </c>
    </row>
    <row r="372" spans="1:50">
      <c r="A372" s="7" t="str">
        <f>'S rescaled computation'!A372</f>
        <v>Storch et al. 2217</v>
      </c>
      <c r="B372" s="8" t="str">
        <f>'S rescaled computation'!B372</f>
        <v>Mammals</v>
      </c>
      <c r="C372" s="7" t="str">
        <f>'S rescaled computation'!C372</f>
        <v>Africa</v>
      </c>
      <c r="D372" s="8">
        <f>'S rescaled computation'!D372</f>
        <v>18</v>
      </c>
      <c r="F372" s="8">
        <f t="shared" si="119"/>
        <v>2000000</v>
      </c>
      <c r="G372" s="8">
        <f>'S rescaled computation'!G372</f>
        <v>2000000</v>
      </c>
      <c r="H372" s="8">
        <f>'S rescaled computation'!H372</f>
        <v>4780000</v>
      </c>
      <c r="J372" s="8">
        <f>'S rescaled computation'!J372</f>
        <v>388</v>
      </c>
      <c r="K372" s="8">
        <f>'S rescaled computation'!K372</f>
        <v>430</v>
      </c>
      <c r="L372" s="10">
        <f>'S rescaled computation'!L372</f>
        <v>274</v>
      </c>
      <c r="N372" s="7">
        <f t="shared" si="120"/>
        <v>1</v>
      </c>
      <c r="P372" s="7">
        <f t="shared" si="121"/>
        <v>1.416058394160584</v>
      </c>
      <c r="Q372" s="7" t="e">
        <f t="shared" si="139"/>
        <v>#DIV/0!</v>
      </c>
      <c r="S372" s="12">
        <f t="shared" si="122"/>
        <v>1233.8123818598083</v>
      </c>
      <c r="T372" s="12">
        <f t="shared" si="137"/>
        <v>798.0868844676221</v>
      </c>
      <c r="U372" s="7">
        <f t="shared" si="138"/>
        <v>435.72549739218618</v>
      </c>
      <c r="V372" s="7">
        <f t="shared" si="123"/>
        <v>1596.1737689352442</v>
      </c>
      <c r="W372" s="7">
        <f t="shared" si="140"/>
        <v>411.27079395326939</v>
      </c>
      <c r="X372" s="7">
        <f t="shared" si="118"/>
        <v>798.0868844676221</v>
      </c>
      <c r="Z372" s="7">
        <f t="shared" si="124"/>
        <v>0</v>
      </c>
      <c r="AA372" s="7">
        <f t="shared" si="125"/>
        <v>395809.01448653743</v>
      </c>
      <c r="AB372" s="6"/>
      <c r="AC372" s="7">
        <f t="shared" si="126"/>
        <v>-1.155626488402705</v>
      </c>
      <c r="AD372" s="7">
        <f t="shared" si="127"/>
        <v>-2.3456031508036692</v>
      </c>
      <c r="AE372" s="7">
        <f t="shared" si="128"/>
        <v>-1022.039099568608</v>
      </c>
      <c r="AG372" s="7" t="e">
        <f t="shared" si="129"/>
        <v>#NUM!</v>
      </c>
      <c r="AH372" s="7" t="e">
        <f t="shared" si="130"/>
        <v>#NUM!</v>
      </c>
      <c r="AI372" s="7" t="e">
        <f t="shared" si="131"/>
        <v>#NUM!</v>
      </c>
      <c r="AK372" s="7">
        <v>206</v>
      </c>
      <c r="AL372" s="7" t="e">
        <f t="shared" si="132"/>
        <v>#NUM!</v>
      </c>
      <c r="AM372" s="7">
        <f t="shared" si="133"/>
        <v>7403849.9334961222</v>
      </c>
      <c r="AO372" s="7">
        <f t="shared" si="134"/>
        <v>7403849.9334961222</v>
      </c>
      <c r="AP372" s="7">
        <f t="shared" si="135"/>
        <v>3183655471.4033327</v>
      </c>
      <c r="AQ372" s="15">
        <f t="shared" si="136"/>
        <v>3.3301835474930261E-4</v>
      </c>
      <c r="AR372" s="15"/>
      <c r="AS372" s="6"/>
      <c r="AX372" s="21">
        <v>206.01742689949</v>
      </c>
    </row>
    <row r="373" spans="1:50">
      <c r="A373" s="7" t="str">
        <f>'S rescaled computation'!A373</f>
        <v>Storch et al. 2218</v>
      </c>
      <c r="B373" s="8" t="str">
        <f>'S rescaled computation'!B373</f>
        <v>Mammals</v>
      </c>
      <c r="C373" s="7" t="str">
        <f>'S rescaled computation'!C373</f>
        <v>Africa</v>
      </c>
      <c r="D373" s="8">
        <f>'S rescaled computation'!D373</f>
        <v>19</v>
      </c>
      <c r="F373" s="8">
        <f t="shared" si="119"/>
        <v>2000000</v>
      </c>
      <c r="G373" s="8">
        <f>'S rescaled computation'!G373</f>
        <v>2000000</v>
      </c>
      <c r="H373" s="8">
        <f>'S rescaled computation'!H373</f>
        <v>4780000</v>
      </c>
      <c r="J373" s="8">
        <f>'S rescaled computation'!J373</f>
        <v>411.00000000000006</v>
      </c>
      <c r="K373" s="8">
        <f>'S rescaled computation'!K373</f>
        <v>430</v>
      </c>
      <c r="L373" s="10">
        <f>'S rescaled computation'!L373</f>
        <v>274</v>
      </c>
      <c r="N373" s="7">
        <f t="shared" si="120"/>
        <v>1</v>
      </c>
      <c r="P373" s="7">
        <f t="shared" si="121"/>
        <v>1.5000000000000002</v>
      </c>
      <c r="Q373" s="7" t="e">
        <f t="shared" si="139"/>
        <v>#DIV/0!</v>
      </c>
      <c r="S373" s="12">
        <f t="shared" si="122"/>
        <v>1233.8123818598083</v>
      </c>
      <c r="T373" s="12">
        <f t="shared" si="137"/>
        <v>798.0868844676221</v>
      </c>
      <c r="U373" s="7">
        <f t="shared" si="138"/>
        <v>435.72549739218618</v>
      </c>
      <c r="V373" s="7">
        <f t="shared" si="123"/>
        <v>1596.1737689352442</v>
      </c>
      <c r="W373" s="7">
        <f t="shared" si="140"/>
        <v>411.27079395326939</v>
      </c>
      <c r="X373" s="7">
        <f t="shared" si="118"/>
        <v>798.0868844676221</v>
      </c>
      <c r="Z373" s="7">
        <f t="shared" si="124"/>
        <v>0</v>
      </c>
      <c r="AA373" s="7">
        <f t="shared" si="125"/>
        <v>395809.01448653743</v>
      </c>
      <c r="AB373" s="6"/>
      <c r="AC373" s="7">
        <f t="shared" si="126"/>
        <v>-1.155626488402705</v>
      </c>
      <c r="AD373" s="7">
        <f t="shared" si="127"/>
        <v>-2.3456031508036692</v>
      </c>
      <c r="AE373" s="7">
        <f t="shared" si="128"/>
        <v>-1022.039099568608</v>
      </c>
      <c r="AG373" s="7" t="e">
        <f t="shared" si="129"/>
        <v>#NUM!</v>
      </c>
      <c r="AH373" s="7" t="e">
        <f t="shared" si="130"/>
        <v>#NUM!</v>
      </c>
      <c r="AI373" s="7" t="e">
        <f t="shared" si="131"/>
        <v>#NUM!</v>
      </c>
      <c r="AK373" s="7">
        <v>207</v>
      </c>
      <c r="AL373" s="7" t="e">
        <f t="shared" si="132"/>
        <v>#NUM!</v>
      </c>
      <c r="AM373" s="7">
        <f t="shared" si="133"/>
        <v>7403849.9334961222</v>
      </c>
      <c r="AO373" s="7">
        <f t="shared" si="134"/>
        <v>7403849.9334961222</v>
      </c>
      <c r="AP373" s="7">
        <f t="shared" si="135"/>
        <v>3183655471.4033327</v>
      </c>
      <c r="AQ373" s="15">
        <f t="shared" si="136"/>
        <v>3.3301835474930261E-4</v>
      </c>
      <c r="AR373" s="15"/>
      <c r="AS373" s="6"/>
      <c r="AX373" s="21">
        <v>207.01742689949</v>
      </c>
    </row>
    <row r="374" spans="1:50">
      <c r="A374" s="7" t="str">
        <f>'S rescaled computation'!A374</f>
        <v>Storch et al. 2219</v>
      </c>
      <c r="B374" s="8" t="str">
        <f>'S rescaled computation'!B374</f>
        <v>Mammals</v>
      </c>
      <c r="C374" s="7" t="str">
        <f>'S rescaled computation'!C374</f>
        <v>Africa</v>
      </c>
      <c r="D374" s="8">
        <f>'S rescaled computation'!D374</f>
        <v>20</v>
      </c>
      <c r="F374" s="8">
        <f t="shared" si="119"/>
        <v>2000000</v>
      </c>
      <c r="G374" s="8">
        <f>'S rescaled computation'!G374</f>
        <v>2000000</v>
      </c>
      <c r="H374" s="8">
        <f>'S rescaled computation'!H374</f>
        <v>4780000</v>
      </c>
      <c r="J374" s="8">
        <f>'S rescaled computation'!J374</f>
        <v>430</v>
      </c>
      <c r="K374" s="8">
        <f>'S rescaled computation'!K374</f>
        <v>430</v>
      </c>
      <c r="L374" s="10">
        <f>'S rescaled computation'!L374</f>
        <v>274</v>
      </c>
      <c r="N374" s="7">
        <f t="shared" si="120"/>
        <v>1</v>
      </c>
      <c r="P374" s="7">
        <f t="shared" si="121"/>
        <v>1.5693430656934306</v>
      </c>
      <c r="Q374" s="7" t="e">
        <f t="shared" si="139"/>
        <v>#DIV/0!</v>
      </c>
      <c r="S374" s="12">
        <f t="shared" si="122"/>
        <v>1233.8123818598083</v>
      </c>
      <c r="T374" s="12">
        <f t="shared" si="137"/>
        <v>798.0868844676221</v>
      </c>
      <c r="U374" s="7">
        <f t="shared" si="138"/>
        <v>435.72549739218618</v>
      </c>
      <c r="V374" s="7">
        <f t="shared" si="123"/>
        <v>1596.1737689352442</v>
      </c>
      <c r="W374" s="7">
        <f t="shared" si="140"/>
        <v>411.27079395326939</v>
      </c>
      <c r="X374" s="7">
        <f t="shared" si="118"/>
        <v>798.0868844676221</v>
      </c>
      <c r="Z374" s="7">
        <f t="shared" si="124"/>
        <v>0</v>
      </c>
      <c r="AA374" s="7">
        <f t="shared" si="125"/>
        <v>395809.01448653743</v>
      </c>
      <c r="AB374" s="6"/>
      <c r="AC374" s="7">
        <f t="shared" si="126"/>
        <v>-1.155626488402705</v>
      </c>
      <c r="AD374" s="7">
        <f t="shared" si="127"/>
        <v>-2.3456031508036692</v>
      </c>
      <c r="AE374" s="7">
        <f t="shared" si="128"/>
        <v>-1022.039099568608</v>
      </c>
      <c r="AG374" s="7" t="e">
        <f t="shared" si="129"/>
        <v>#NUM!</v>
      </c>
      <c r="AH374" s="7" t="e">
        <f t="shared" si="130"/>
        <v>#NUM!</v>
      </c>
      <c r="AI374" s="7" t="e">
        <f t="shared" si="131"/>
        <v>#NUM!</v>
      </c>
      <c r="AK374" s="7">
        <v>208</v>
      </c>
      <c r="AL374" s="7" t="e">
        <f t="shared" si="132"/>
        <v>#NUM!</v>
      </c>
      <c r="AM374" s="7">
        <f t="shared" si="133"/>
        <v>7403849.9334961222</v>
      </c>
      <c r="AO374" s="7">
        <f t="shared" si="134"/>
        <v>7403849.9334961222</v>
      </c>
      <c r="AP374" s="7">
        <f t="shared" si="135"/>
        <v>3183655471.4033327</v>
      </c>
      <c r="AQ374" s="15">
        <f t="shared" si="136"/>
        <v>3.3301835474930261E-4</v>
      </c>
      <c r="AR374" s="15"/>
      <c r="AS374" s="6"/>
      <c r="AX374" s="21">
        <v>208.01742689949</v>
      </c>
    </row>
    <row r="375" spans="1:50" s="3" customFormat="1">
      <c r="A375" s="3" t="str">
        <f>'S rescaled computation'!A375</f>
        <v>Storch et al. 2220</v>
      </c>
      <c r="B375" s="2" t="str">
        <f>'S rescaled computation'!B375</f>
        <v>Mammals</v>
      </c>
      <c r="C375" s="3" t="str">
        <f>'S rescaled computation'!C375</f>
        <v>Eurasia</v>
      </c>
      <c r="D375" s="2">
        <f>'S rescaled computation'!D375</f>
        <v>1</v>
      </c>
      <c r="E375" s="5"/>
      <c r="F375" s="2">
        <f t="shared" si="119"/>
        <v>2009999.9999999998</v>
      </c>
      <c r="G375" s="2">
        <f>'S rescaled computation'!G375</f>
        <v>2009999.9999999998</v>
      </c>
      <c r="H375" s="2">
        <f>'S rescaled computation'!H375</f>
        <v>4780000</v>
      </c>
      <c r="I375" s="5"/>
      <c r="J375" s="2">
        <f>'S rescaled computation'!J375</f>
        <v>55.199999999999996</v>
      </c>
      <c r="K375" s="2">
        <f>'S rescaled computation'!K375</f>
        <v>338</v>
      </c>
      <c r="L375" s="11">
        <f>'S rescaled computation'!L375</f>
        <v>213</v>
      </c>
      <c r="M375" s="5"/>
      <c r="N375" s="3">
        <f t="shared" si="120"/>
        <v>1</v>
      </c>
      <c r="O375" s="5"/>
      <c r="P375" s="3">
        <f t="shared" si="121"/>
        <v>0.25915492957746478</v>
      </c>
      <c r="Q375" s="3" t="e">
        <f t="shared" si="139"/>
        <v>#DIV/0!</v>
      </c>
      <c r="R375" s="5"/>
      <c r="S375" s="22">
        <f t="shared" si="122"/>
        <v>1233.8123818598083</v>
      </c>
      <c r="T375" s="22">
        <f t="shared" si="137"/>
        <v>800.07961387291436</v>
      </c>
      <c r="U375" s="3">
        <f t="shared" si="138"/>
        <v>433.73276798689392</v>
      </c>
      <c r="V375" s="3">
        <f t="shared" si="123"/>
        <v>1600.1592277458287</v>
      </c>
      <c r="W375" s="3">
        <f t="shared" si="140"/>
        <v>411.27079395326939</v>
      </c>
      <c r="X375" s="3">
        <f t="shared" si="118"/>
        <v>800.07961387291436</v>
      </c>
      <c r="Y375" s="5"/>
      <c r="Z375" s="3">
        <f t="shared" si="124"/>
        <v>0</v>
      </c>
      <c r="AA375" s="3">
        <f t="shared" si="125"/>
        <v>394556.31431886501</v>
      </c>
      <c r="AB375" s="26"/>
      <c r="AC375" s="3">
        <f t="shared" si="126"/>
        <v>-1.1582456568775632</v>
      </c>
      <c r="AD375" s="3">
        <f t="shared" si="127"/>
        <v>-2.3766613085912183</v>
      </c>
      <c r="AE375" s="3">
        <f t="shared" si="128"/>
        <v>-1030.8358879426225</v>
      </c>
      <c r="AF375" s="5"/>
      <c r="AG375" s="3" t="e">
        <f t="shared" si="129"/>
        <v>#NUM!</v>
      </c>
      <c r="AH375" s="3" t="e">
        <f t="shared" si="130"/>
        <v>#NUM!</v>
      </c>
      <c r="AI375" s="3" t="e">
        <f t="shared" si="131"/>
        <v>#NUM!</v>
      </c>
      <c r="AJ375" s="5"/>
      <c r="AK375" s="3">
        <v>209</v>
      </c>
      <c r="AL375" s="3" t="e">
        <f t="shared" si="132"/>
        <v>#NUM!</v>
      </c>
      <c r="AM375" s="3">
        <f t="shared" si="133"/>
        <v>7449290.2819596995</v>
      </c>
      <c r="AN375" s="5"/>
      <c r="AO375" s="3">
        <f t="shared" si="134"/>
        <v>7449290.2819596995</v>
      </c>
      <c r="AP375" s="3">
        <f t="shared" si="135"/>
        <v>2517860115.3023787</v>
      </c>
      <c r="AQ375" s="14">
        <f t="shared" si="136"/>
        <v>2.6206416820732936E-4</v>
      </c>
      <c r="AR375" s="14"/>
      <c r="AS375" s="26"/>
      <c r="AX375" s="23">
        <v>209.01742689949</v>
      </c>
    </row>
    <row r="376" spans="1:50" s="3" customFormat="1">
      <c r="A376" s="3" t="str">
        <f>'S rescaled computation'!A376</f>
        <v>Storch et al. 2221</v>
      </c>
      <c r="B376" s="2" t="str">
        <f>'S rescaled computation'!B376</f>
        <v>Mammals</v>
      </c>
      <c r="C376" s="3" t="str">
        <f>'S rescaled computation'!C376</f>
        <v>Eurasia</v>
      </c>
      <c r="D376" s="2">
        <f>'S rescaled computation'!D376</f>
        <v>2</v>
      </c>
      <c r="E376" s="5"/>
      <c r="F376" s="2">
        <f t="shared" si="119"/>
        <v>2009999.9999999998</v>
      </c>
      <c r="G376" s="2">
        <f>'S rescaled computation'!G376</f>
        <v>2009999.9999999998</v>
      </c>
      <c r="H376" s="2">
        <f>'S rescaled computation'!H376</f>
        <v>4780000</v>
      </c>
      <c r="I376" s="5"/>
      <c r="J376" s="2">
        <f>'S rescaled computation'!J376</f>
        <v>68.400000000000006</v>
      </c>
      <c r="K376" s="2">
        <f>'S rescaled computation'!K376</f>
        <v>338</v>
      </c>
      <c r="L376" s="11">
        <f>'S rescaled computation'!L376</f>
        <v>213</v>
      </c>
      <c r="M376" s="5"/>
      <c r="N376" s="3">
        <f t="shared" si="120"/>
        <v>1</v>
      </c>
      <c r="O376" s="5"/>
      <c r="P376" s="3">
        <f t="shared" si="121"/>
        <v>0.3211267605633803</v>
      </c>
      <c r="Q376" s="3" t="e">
        <f t="shared" si="139"/>
        <v>#DIV/0!</v>
      </c>
      <c r="R376" s="5"/>
      <c r="S376" s="22">
        <f t="shared" si="122"/>
        <v>1233.8123818598083</v>
      </c>
      <c r="T376" s="22">
        <f t="shared" si="137"/>
        <v>800.07961387291436</v>
      </c>
      <c r="U376" s="3">
        <f t="shared" si="138"/>
        <v>433.73276798689392</v>
      </c>
      <c r="V376" s="3">
        <f t="shared" si="123"/>
        <v>1600.1592277458287</v>
      </c>
      <c r="W376" s="3">
        <f t="shared" si="140"/>
        <v>411.27079395326939</v>
      </c>
      <c r="X376" s="3">
        <f t="shared" si="118"/>
        <v>800.07961387291436</v>
      </c>
      <c r="Y376" s="5"/>
      <c r="Z376" s="3">
        <f t="shared" si="124"/>
        <v>0</v>
      </c>
      <c r="AA376" s="3">
        <f t="shared" si="125"/>
        <v>394556.31431886501</v>
      </c>
      <c r="AB376" s="26"/>
      <c r="AC376" s="3">
        <f t="shared" si="126"/>
        <v>-1.1582456568775632</v>
      </c>
      <c r="AD376" s="3">
        <f t="shared" si="127"/>
        <v>-2.3766613085912183</v>
      </c>
      <c r="AE376" s="3">
        <f t="shared" si="128"/>
        <v>-1030.8358879426225</v>
      </c>
      <c r="AF376" s="5"/>
      <c r="AG376" s="3" t="e">
        <f t="shared" si="129"/>
        <v>#NUM!</v>
      </c>
      <c r="AH376" s="3" t="e">
        <f t="shared" si="130"/>
        <v>#NUM!</v>
      </c>
      <c r="AI376" s="3" t="e">
        <f t="shared" si="131"/>
        <v>#NUM!</v>
      </c>
      <c r="AJ376" s="5"/>
      <c r="AK376" s="3">
        <v>210</v>
      </c>
      <c r="AL376" s="3" t="e">
        <f t="shared" si="132"/>
        <v>#NUM!</v>
      </c>
      <c r="AM376" s="3">
        <f t="shared" si="133"/>
        <v>7449290.2819596995</v>
      </c>
      <c r="AN376" s="5"/>
      <c r="AO376" s="3">
        <f t="shared" si="134"/>
        <v>7449290.2819596995</v>
      </c>
      <c r="AP376" s="3">
        <f t="shared" si="135"/>
        <v>2517860115.3023787</v>
      </c>
      <c r="AQ376" s="14">
        <f t="shared" si="136"/>
        <v>2.6206416820732936E-4</v>
      </c>
      <c r="AR376" s="14"/>
      <c r="AS376" s="26"/>
      <c r="AX376" s="23">
        <v>210.01742689949</v>
      </c>
    </row>
    <row r="377" spans="1:50" s="3" customFormat="1">
      <c r="A377" s="3" t="str">
        <f>'S rescaled computation'!A377</f>
        <v>Storch et al. 2222</v>
      </c>
      <c r="B377" s="2" t="str">
        <f>'S rescaled computation'!B377</f>
        <v>Mammals</v>
      </c>
      <c r="C377" s="3" t="str">
        <f>'S rescaled computation'!C377</f>
        <v>Eurasia</v>
      </c>
      <c r="D377" s="2">
        <f>'S rescaled computation'!D377</f>
        <v>3</v>
      </c>
      <c r="E377" s="5"/>
      <c r="F377" s="2">
        <f t="shared" si="119"/>
        <v>2009999.9999999998</v>
      </c>
      <c r="G377" s="2">
        <f>'S rescaled computation'!G377</f>
        <v>2009999.9999999998</v>
      </c>
      <c r="H377" s="2">
        <f>'S rescaled computation'!H377</f>
        <v>4780000</v>
      </c>
      <c r="I377" s="5"/>
      <c r="J377" s="2">
        <f>'S rescaled computation'!J377</f>
        <v>80.199999999999989</v>
      </c>
      <c r="K377" s="2">
        <f>'S rescaled computation'!K377</f>
        <v>338</v>
      </c>
      <c r="L377" s="11">
        <f>'S rescaled computation'!L377</f>
        <v>213</v>
      </c>
      <c r="M377" s="5"/>
      <c r="N377" s="3">
        <f t="shared" si="120"/>
        <v>1</v>
      </c>
      <c r="O377" s="5"/>
      <c r="P377" s="3">
        <f t="shared" si="121"/>
        <v>0.37652582159624409</v>
      </c>
      <c r="Q377" s="3" t="e">
        <f t="shared" si="139"/>
        <v>#DIV/0!</v>
      </c>
      <c r="R377" s="5"/>
      <c r="S377" s="22">
        <f t="shared" si="122"/>
        <v>1233.8123818598083</v>
      </c>
      <c r="T377" s="22">
        <f t="shared" si="137"/>
        <v>800.07961387291436</v>
      </c>
      <c r="U377" s="3">
        <f t="shared" si="138"/>
        <v>433.73276798689392</v>
      </c>
      <c r="V377" s="3">
        <f t="shared" si="123"/>
        <v>1600.1592277458287</v>
      </c>
      <c r="W377" s="3">
        <f t="shared" si="140"/>
        <v>411.27079395326939</v>
      </c>
      <c r="X377" s="3">
        <f t="shared" si="118"/>
        <v>800.07961387291436</v>
      </c>
      <c r="Y377" s="5"/>
      <c r="Z377" s="3">
        <f t="shared" si="124"/>
        <v>0</v>
      </c>
      <c r="AA377" s="3">
        <f t="shared" si="125"/>
        <v>394556.31431886501</v>
      </c>
      <c r="AB377" s="26"/>
      <c r="AC377" s="3">
        <f t="shared" si="126"/>
        <v>-1.1582456568775632</v>
      </c>
      <c r="AD377" s="3">
        <f t="shared" si="127"/>
        <v>-2.3766613085912183</v>
      </c>
      <c r="AE377" s="3">
        <f t="shared" si="128"/>
        <v>-1030.8358879426225</v>
      </c>
      <c r="AF377" s="5"/>
      <c r="AG377" s="3" t="e">
        <f t="shared" si="129"/>
        <v>#NUM!</v>
      </c>
      <c r="AH377" s="3" t="e">
        <f t="shared" si="130"/>
        <v>#NUM!</v>
      </c>
      <c r="AI377" s="3" t="e">
        <f t="shared" si="131"/>
        <v>#NUM!</v>
      </c>
      <c r="AJ377" s="5"/>
      <c r="AK377" s="3">
        <v>211</v>
      </c>
      <c r="AL377" s="3" t="e">
        <f t="shared" si="132"/>
        <v>#NUM!</v>
      </c>
      <c r="AM377" s="3">
        <f t="shared" si="133"/>
        <v>7449290.2819596995</v>
      </c>
      <c r="AN377" s="5"/>
      <c r="AO377" s="3">
        <f t="shared" si="134"/>
        <v>7449290.2819596995</v>
      </c>
      <c r="AP377" s="3">
        <f t="shared" si="135"/>
        <v>2517860115.3023787</v>
      </c>
      <c r="AQ377" s="14">
        <f t="shared" si="136"/>
        <v>2.6206416820732936E-4</v>
      </c>
      <c r="AR377" s="14"/>
      <c r="AS377" s="26"/>
      <c r="AX377" s="23">
        <v>211.01742689949</v>
      </c>
    </row>
    <row r="378" spans="1:50" s="3" customFormat="1">
      <c r="A378" s="3" t="str">
        <f>'S rescaled computation'!A378</f>
        <v>Storch et al. 2223</v>
      </c>
      <c r="B378" s="2" t="str">
        <f>'S rescaled computation'!B378</f>
        <v>Mammals</v>
      </c>
      <c r="C378" s="3" t="str">
        <f>'S rescaled computation'!C378</f>
        <v>Eurasia</v>
      </c>
      <c r="D378" s="2">
        <f>'S rescaled computation'!D378</f>
        <v>4</v>
      </c>
      <c r="E378" s="5"/>
      <c r="F378" s="2">
        <f t="shared" si="119"/>
        <v>2009999.9999999998</v>
      </c>
      <c r="G378" s="2">
        <f>'S rescaled computation'!G378</f>
        <v>2009999.9999999998</v>
      </c>
      <c r="H378" s="2">
        <f>'S rescaled computation'!H378</f>
        <v>4780000</v>
      </c>
      <c r="I378" s="5"/>
      <c r="J378" s="2">
        <f>'S rescaled computation'!J378</f>
        <v>94.1</v>
      </c>
      <c r="K378" s="2">
        <f>'S rescaled computation'!K378</f>
        <v>338</v>
      </c>
      <c r="L378" s="11">
        <f>'S rescaled computation'!L378</f>
        <v>213</v>
      </c>
      <c r="M378" s="5"/>
      <c r="N378" s="3">
        <f t="shared" si="120"/>
        <v>1</v>
      </c>
      <c r="O378" s="5"/>
      <c r="P378" s="3">
        <f t="shared" si="121"/>
        <v>0.44178403755868539</v>
      </c>
      <c r="Q378" s="3" t="e">
        <f t="shared" si="139"/>
        <v>#DIV/0!</v>
      </c>
      <c r="R378" s="5"/>
      <c r="S378" s="22">
        <f t="shared" si="122"/>
        <v>1233.8123818598083</v>
      </c>
      <c r="T378" s="22">
        <f t="shared" si="137"/>
        <v>800.07961387291436</v>
      </c>
      <c r="U378" s="3">
        <f t="shared" si="138"/>
        <v>433.73276798689392</v>
      </c>
      <c r="V378" s="3">
        <f t="shared" si="123"/>
        <v>1600.1592277458287</v>
      </c>
      <c r="W378" s="3">
        <f t="shared" si="140"/>
        <v>411.27079395326939</v>
      </c>
      <c r="X378" s="3">
        <f t="shared" si="118"/>
        <v>800.07961387291436</v>
      </c>
      <c r="Y378" s="5"/>
      <c r="Z378" s="3">
        <f t="shared" si="124"/>
        <v>0</v>
      </c>
      <c r="AA378" s="3">
        <f t="shared" si="125"/>
        <v>394556.31431886501</v>
      </c>
      <c r="AB378" s="26"/>
      <c r="AC378" s="3">
        <f t="shared" si="126"/>
        <v>-1.1582456568775632</v>
      </c>
      <c r="AD378" s="3">
        <f t="shared" si="127"/>
        <v>-2.3766613085912183</v>
      </c>
      <c r="AE378" s="3">
        <f t="shared" si="128"/>
        <v>-1030.8358879426225</v>
      </c>
      <c r="AF378" s="5"/>
      <c r="AG378" s="3" t="e">
        <f t="shared" si="129"/>
        <v>#NUM!</v>
      </c>
      <c r="AH378" s="3" t="e">
        <f t="shared" si="130"/>
        <v>#NUM!</v>
      </c>
      <c r="AI378" s="3" t="e">
        <f t="shared" si="131"/>
        <v>#NUM!</v>
      </c>
      <c r="AJ378" s="5"/>
      <c r="AK378" s="3">
        <v>212</v>
      </c>
      <c r="AL378" s="3" t="e">
        <f t="shared" si="132"/>
        <v>#NUM!</v>
      </c>
      <c r="AM378" s="3">
        <f t="shared" si="133"/>
        <v>7449290.2819596995</v>
      </c>
      <c r="AN378" s="5"/>
      <c r="AO378" s="3">
        <f t="shared" si="134"/>
        <v>7449290.2819596995</v>
      </c>
      <c r="AP378" s="3">
        <f t="shared" si="135"/>
        <v>2517860115.3023787</v>
      </c>
      <c r="AQ378" s="14">
        <f t="shared" si="136"/>
        <v>2.6206416820732936E-4</v>
      </c>
      <c r="AR378" s="14"/>
      <c r="AS378" s="26"/>
      <c r="AX378" s="23">
        <v>212.01742689949</v>
      </c>
    </row>
    <row r="379" spans="1:50" s="3" customFormat="1">
      <c r="A379" s="3" t="str">
        <f>'S rescaled computation'!A379</f>
        <v>Storch et al. 2224</v>
      </c>
      <c r="B379" s="2" t="str">
        <f>'S rescaled computation'!B379</f>
        <v>Mammals</v>
      </c>
      <c r="C379" s="3" t="str">
        <f>'S rescaled computation'!C379</f>
        <v>Eurasia</v>
      </c>
      <c r="D379" s="2">
        <f>'S rescaled computation'!D379</f>
        <v>5</v>
      </c>
      <c r="E379" s="5"/>
      <c r="F379" s="2">
        <f t="shared" si="119"/>
        <v>2009999.9999999998</v>
      </c>
      <c r="G379" s="2">
        <f>'S rescaled computation'!G379</f>
        <v>2009999.9999999998</v>
      </c>
      <c r="H379" s="2">
        <f>'S rescaled computation'!H379</f>
        <v>4780000</v>
      </c>
      <c r="I379" s="5"/>
      <c r="J379" s="2">
        <f>'S rescaled computation'!J379</f>
        <v>107</v>
      </c>
      <c r="K379" s="2">
        <f>'S rescaled computation'!K379</f>
        <v>338</v>
      </c>
      <c r="L379" s="11">
        <f>'S rescaled computation'!L379</f>
        <v>213</v>
      </c>
      <c r="M379" s="5"/>
      <c r="N379" s="3">
        <f t="shared" si="120"/>
        <v>1</v>
      </c>
      <c r="O379" s="5"/>
      <c r="P379" s="3">
        <f t="shared" si="121"/>
        <v>0.50234741784037562</v>
      </c>
      <c r="Q379" s="3" t="e">
        <f t="shared" si="139"/>
        <v>#DIV/0!</v>
      </c>
      <c r="R379" s="5"/>
      <c r="S379" s="22">
        <f t="shared" si="122"/>
        <v>1233.8123818598083</v>
      </c>
      <c r="T379" s="22">
        <f t="shared" si="137"/>
        <v>800.07961387291436</v>
      </c>
      <c r="U379" s="3">
        <f t="shared" si="138"/>
        <v>433.73276798689392</v>
      </c>
      <c r="V379" s="3">
        <f t="shared" si="123"/>
        <v>1600.1592277458287</v>
      </c>
      <c r="W379" s="3">
        <f t="shared" si="140"/>
        <v>411.27079395326939</v>
      </c>
      <c r="X379" s="3">
        <f t="shared" si="118"/>
        <v>800.07961387291436</v>
      </c>
      <c r="Y379" s="5"/>
      <c r="Z379" s="3">
        <f t="shared" si="124"/>
        <v>0</v>
      </c>
      <c r="AA379" s="3">
        <f t="shared" si="125"/>
        <v>394556.31431886501</v>
      </c>
      <c r="AB379" s="26"/>
      <c r="AC379" s="3">
        <f t="shared" si="126"/>
        <v>-1.1582456568775632</v>
      </c>
      <c r="AD379" s="3">
        <f t="shared" si="127"/>
        <v>-2.3766613085912183</v>
      </c>
      <c r="AE379" s="3">
        <f t="shared" si="128"/>
        <v>-1030.8358879426225</v>
      </c>
      <c r="AF379" s="5"/>
      <c r="AG379" s="3" t="e">
        <f t="shared" si="129"/>
        <v>#NUM!</v>
      </c>
      <c r="AH379" s="3" t="e">
        <f t="shared" si="130"/>
        <v>#NUM!</v>
      </c>
      <c r="AI379" s="3" t="e">
        <f t="shared" si="131"/>
        <v>#NUM!</v>
      </c>
      <c r="AJ379" s="5"/>
      <c r="AK379" s="3">
        <v>213</v>
      </c>
      <c r="AL379" s="3" t="e">
        <f t="shared" si="132"/>
        <v>#NUM!</v>
      </c>
      <c r="AM379" s="3">
        <f t="shared" si="133"/>
        <v>7449290.2819596995</v>
      </c>
      <c r="AN379" s="5"/>
      <c r="AO379" s="3">
        <f t="shared" si="134"/>
        <v>7449290.2819596995</v>
      </c>
      <c r="AP379" s="3">
        <f t="shared" si="135"/>
        <v>2517860115.3023787</v>
      </c>
      <c r="AQ379" s="14">
        <f t="shared" si="136"/>
        <v>2.6206416820732936E-4</v>
      </c>
      <c r="AR379" s="14"/>
      <c r="AS379" s="26"/>
      <c r="AX379" s="23">
        <v>213.01742689949</v>
      </c>
    </row>
    <row r="380" spans="1:50" s="3" customFormat="1">
      <c r="A380" s="3" t="str">
        <f>'S rescaled computation'!A380</f>
        <v>Storch et al. 2225</v>
      </c>
      <c r="B380" s="2" t="str">
        <f>'S rescaled computation'!B380</f>
        <v>Mammals</v>
      </c>
      <c r="C380" s="3" t="str">
        <f>'S rescaled computation'!C380</f>
        <v>Eurasia</v>
      </c>
      <c r="D380" s="2">
        <f>'S rescaled computation'!D380</f>
        <v>6</v>
      </c>
      <c r="E380" s="5"/>
      <c r="F380" s="2">
        <f t="shared" si="119"/>
        <v>2009999.9999999998</v>
      </c>
      <c r="G380" s="2">
        <f>'S rescaled computation'!G380</f>
        <v>2009999.9999999998</v>
      </c>
      <c r="H380" s="2">
        <f>'S rescaled computation'!H380</f>
        <v>4780000</v>
      </c>
      <c r="I380" s="5"/>
      <c r="J380" s="2">
        <f>'S rescaled computation'!J380</f>
        <v>118</v>
      </c>
      <c r="K380" s="2">
        <f>'S rescaled computation'!K380</f>
        <v>338</v>
      </c>
      <c r="L380" s="11">
        <f>'S rescaled computation'!L380</f>
        <v>213</v>
      </c>
      <c r="M380" s="5"/>
      <c r="N380" s="3">
        <f t="shared" si="120"/>
        <v>1</v>
      </c>
      <c r="O380" s="5"/>
      <c r="P380" s="3">
        <f t="shared" si="121"/>
        <v>0.5539906103286385</v>
      </c>
      <c r="Q380" s="3" t="e">
        <f t="shared" si="139"/>
        <v>#DIV/0!</v>
      </c>
      <c r="R380" s="5"/>
      <c r="S380" s="22">
        <f t="shared" si="122"/>
        <v>1233.8123818598083</v>
      </c>
      <c r="T380" s="22">
        <f t="shared" si="137"/>
        <v>800.07961387291436</v>
      </c>
      <c r="U380" s="3">
        <f t="shared" si="138"/>
        <v>433.73276798689392</v>
      </c>
      <c r="V380" s="3">
        <f t="shared" si="123"/>
        <v>1600.1592277458287</v>
      </c>
      <c r="W380" s="3">
        <f t="shared" si="140"/>
        <v>411.27079395326939</v>
      </c>
      <c r="X380" s="3">
        <f t="shared" si="118"/>
        <v>800.07961387291436</v>
      </c>
      <c r="Y380" s="5"/>
      <c r="Z380" s="3">
        <f t="shared" si="124"/>
        <v>0</v>
      </c>
      <c r="AA380" s="3">
        <f t="shared" si="125"/>
        <v>394556.31431886501</v>
      </c>
      <c r="AB380" s="26"/>
      <c r="AC380" s="3">
        <f t="shared" si="126"/>
        <v>-1.1582456568775632</v>
      </c>
      <c r="AD380" s="3">
        <f t="shared" si="127"/>
        <v>-2.3766613085912183</v>
      </c>
      <c r="AE380" s="3">
        <f t="shared" si="128"/>
        <v>-1030.8358879426225</v>
      </c>
      <c r="AF380" s="5"/>
      <c r="AG380" s="3" t="e">
        <f t="shared" si="129"/>
        <v>#NUM!</v>
      </c>
      <c r="AH380" s="3" t="e">
        <f t="shared" si="130"/>
        <v>#NUM!</v>
      </c>
      <c r="AI380" s="3" t="e">
        <f t="shared" si="131"/>
        <v>#NUM!</v>
      </c>
      <c r="AJ380" s="5"/>
      <c r="AK380" s="3">
        <v>214</v>
      </c>
      <c r="AL380" s="3" t="e">
        <f t="shared" si="132"/>
        <v>#NUM!</v>
      </c>
      <c r="AM380" s="3">
        <f t="shared" si="133"/>
        <v>7449290.2819596995</v>
      </c>
      <c r="AN380" s="5"/>
      <c r="AO380" s="3">
        <f t="shared" si="134"/>
        <v>7449290.2819596995</v>
      </c>
      <c r="AP380" s="3">
        <f t="shared" si="135"/>
        <v>2517860115.3023787</v>
      </c>
      <c r="AQ380" s="14">
        <f t="shared" si="136"/>
        <v>2.6206416820732936E-4</v>
      </c>
      <c r="AR380" s="14"/>
      <c r="AS380" s="26"/>
      <c r="AX380" s="23">
        <v>214.01742689949</v>
      </c>
    </row>
    <row r="381" spans="1:50" s="3" customFormat="1">
      <c r="A381" s="3" t="str">
        <f>'S rescaled computation'!A381</f>
        <v>Storch et al. 2226</v>
      </c>
      <c r="B381" s="2" t="str">
        <f>'S rescaled computation'!B381</f>
        <v>Mammals</v>
      </c>
      <c r="C381" s="3" t="str">
        <f>'S rescaled computation'!C381</f>
        <v>Eurasia</v>
      </c>
      <c r="D381" s="2">
        <f>'S rescaled computation'!D381</f>
        <v>7</v>
      </c>
      <c r="E381" s="5"/>
      <c r="F381" s="2">
        <f t="shared" si="119"/>
        <v>2009999.9999999998</v>
      </c>
      <c r="G381" s="2">
        <f>'S rescaled computation'!G381</f>
        <v>2009999.9999999998</v>
      </c>
      <c r="H381" s="2">
        <f>'S rescaled computation'!H381</f>
        <v>4780000</v>
      </c>
      <c r="I381" s="5"/>
      <c r="J381" s="2">
        <f>'S rescaled computation'!J381</f>
        <v>131</v>
      </c>
      <c r="K381" s="2">
        <f>'S rescaled computation'!K381</f>
        <v>338</v>
      </c>
      <c r="L381" s="11">
        <f>'S rescaled computation'!L381</f>
        <v>213</v>
      </c>
      <c r="M381" s="5"/>
      <c r="N381" s="3">
        <f t="shared" si="120"/>
        <v>1</v>
      </c>
      <c r="O381" s="5"/>
      <c r="P381" s="3">
        <f t="shared" si="121"/>
        <v>0.61502347417840375</v>
      </c>
      <c r="Q381" s="3" t="e">
        <f t="shared" si="139"/>
        <v>#DIV/0!</v>
      </c>
      <c r="R381" s="5"/>
      <c r="S381" s="22">
        <f t="shared" si="122"/>
        <v>1233.8123818598083</v>
      </c>
      <c r="T381" s="22">
        <f t="shared" si="137"/>
        <v>800.07961387291436</v>
      </c>
      <c r="U381" s="3">
        <f t="shared" si="138"/>
        <v>433.73276798689392</v>
      </c>
      <c r="V381" s="3">
        <f t="shared" si="123"/>
        <v>1600.1592277458287</v>
      </c>
      <c r="W381" s="3">
        <f t="shared" si="140"/>
        <v>411.27079395326939</v>
      </c>
      <c r="X381" s="3">
        <f t="shared" si="118"/>
        <v>800.07961387291436</v>
      </c>
      <c r="Y381" s="5"/>
      <c r="Z381" s="3">
        <f t="shared" si="124"/>
        <v>0</v>
      </c>
      <c r="AA381" s="3">
        <f t="shared" si="125"/>
        <v>394556.31431886501</v>
      </c>
      <c r="AB381" s="26"/>
      <c r="AC381" s="3">
        <f t="shared" si="126"/>
        <v>-1.1582456568775632</v>
      </c>
      <c r="AD381" s="3">
        <f t="shared" si="127"/>
        <v>-2.3766613085912183</v>
      </c>
      <c r="AE381" s="3">
        <f t="shared" si="128"/>
        <v>-1030.8358879426225</v>
      </c>
      <c r="AF381" s="5"/>
      <c r="AG381" s="3" t="e">
        <f t="shared" si="129"/>
        <v>#NUM!</v>
      </c>
      <c r="AH381" s="3" t="e">
        <f t="shared" si="130"/>
        <v>#NUM!</v>
      </c>
      <c r="AI381" s="3" t="e">
        <f t="shared" si="131"/>
        <v>#NUM!</v>
      </c>
      <c r="AJ381" s="5"/>
      <c r="AK381" s="3">
        <v>215</v>
      </c>
      <c r="AL381" s="3" t="e">
        <f t="shared" si="132"/>
        <v>#NUM!</v>
      </c>
      <c r="AM381" s="3">
        <f t="shared" si="133"/>
        <v>7449290.2819596995</v>
      </c>
      <c r="AN381" s="5"/>
      <c r="AO381" s="3">
        <f t="shared" si="134"/>
        <v>7449290.2819596995</v>
      </c>
      <c r="AP381" s="3">
        <f t="shared" si="135"/>
        <v>2517860115.3023787</v>
      </c>
      <c r="AQ381" s="14">
        <f t="shared" si="136"/>
        <v>2.6206416820732936E-4</v>
      </c>
      <c r="AR381" s="14"/>
      <c r="AS381" s="26"/>
      <c r="AX381" s="23">
        <v>215.01742689949</v>
      </c>
    </row>
    <row r="382" spans="1:50" s="3" customFormat="1">
      <c r="A382" s="3" t="str">
        <f>'S rescaled computation'!A382</f>
        <v>Storch et al. 2227</v>
      </c>
      <c r="B382" s="2" t="str">
        <f>'S rescaled computation'!B382</f>
        <v>Mammals</v>
      </c>
      <c r="C382" s="3" t="str">
        <f>'S rescaled computation'!C382</f>
        <v>Eurasia</v>
      </c>
      <c r="D382" s="2">
        <f>'S rescaled computation'!D382</f>
        <v>8</v>
      </c>
      <c r="E382" s="5"/>
      <c r="F382" s="2">
        <f t="shared" si="119"/>
        <v>2009999.9999999998</v>
      </c>
      <c r="G382" s="2">
        <f>'S rescaled computation'!G382</f>
        <v>2009999.9999999998</v>
      </c>
      <c r="H382" s="2">
        <f>'S rescaled computation'!H382</f>
        <v>4780000</v>
      </c>
      <c r="I382" s="5"/>
      <c r="J382" s="2">
        <f>'S rescaled computation'!J382</f>
        <v>147</v>
      </c>
      <c r="K382" s="2">
        <f>'S rescaled computation'!K382</f>
        <v>338</v>
      </c>
      <c r="L382" s="11">
        <f>'S rescaled computation'!L382</f>
        <v>213</v>
      </c>
      <c r="M382" s="5"/>
      <c r="N382" s="3">
        <f t="shared" si="120"/>
        <v>1</v>
      </c>
      <c r="O382" s="5"/>
      <c r="P382" s="3">
        <f t="shared" si="121"/>
        <v>0.6901408450704225</v>
      </c>
      <c r="Q382" s="3" t="e">
        <f t="shared" si="139"/>
        <v>#DIV/0!</v>
      </c>
      <c r="R382" s="5"/>
      <c r="S382" s="22">
        <f t="shared" si="122"/>
        <v>1233.8123818598083</v>
      </c>
      <c r="T382" s="22">
        <f t="shared" si="137"/>
        <v>800.07961387291436</v>
      </c>
      <c r="U382" s="3">
        <f t="shared" si="138"/>
        <v>433.73276798689392</v>
      </c>
      <c r="V382" s="3">
        <f t="shared" si="123"/>
        <v>1600.1592277458287</v>
      </c>
      <c r="W382" s="3">
        <f t="shared" si="140"/>
        <v>411.27079395326939</v>
      </c>
      <c r="X382" s="3">
        <f t="shared" si="118"/>
        <v>800.07961387291436</v>
      </c>
      <c r="Y382" s="5"/>
      <c r="Z382" s="3">
        <f t="shared" si="124"/>
        <v>0</v>
      </c>
      <c r="AA382" s="3">
        <f t="shared" si="125"/>
        <v>394556.31431886501</v>
      </c>
      <c r="AB382" s="26"/>
      <c r="AC382" s="3">
        <f t="shared" si="126"/>
        <v>-1.1582456568775632</v>
      </c>
      <c r="AD382" s="3">
        <f t="shared" si="127"/>
        <v>-2.3766613085912183</v>
      </c>
      <c r="AE382" s="3">
        <f t="shared" si="128"/>
        <v>-1030.8358879426225</v>
      </c>
      <c r="AF382" s="5"/>
      <c r="AG382" s="3" t="e">
        <f t="shared" si="129"/>
        <v>#NUM!</v>
      </c>
      <c r="AH382" s="3" t="e">
        <f t="shared" si="130"/>
        <v>#NUM!</v>
      </c>
      <c r="AI382" s="3" t="e">
        <f t="shared" si="131"/>
        <v>#NUM!</v>
      </c>
      <c r="AJ382" s="5"/>
      <c r="AK382" s="3">
        <v>216</v>
      </c>
      <c r="AL382" s="3" t="e">
        <f t="shared" si="132"/>
        <v>#NUM!</v>
      </c>
      <c r="AM382" s="3">
        <f t="shared" si="133"/>
        <v>7449290.2819596995</v>
      </c>
      <c r="AN382" s="5"/>
      <c r="AO382" s="3">
        <f t="shared" si="134"/>
        <v>7449290.2819596995</v>
      </c>
      <c r="AP382" s="3">
        <f t="shared" si="135"/>
        <v>2517860115.3023787</v>
      </c>
      <c r="AQ382" s="14">
        <f t="shared" si="136"/>
        <v>2.6206416820732936E-4</v>
      </c>
      <c r="AR382" s="14"/>
      <c r="AS382" s="26"/>
      <c r="AX382" s="23">
        <v>216.01742689949</v>
      </c>
    </row>
    <row r="383" spans="1:50" s="3" customFormat="1">
      <c r="A383" s="3" t="str">
        <f>'S rescaled computation'!A383</f>
        <v>Storch et al. 2228</v>
      </c>
      <c r="B383" s="2" t="str">
        <f>'S rescaled computation'!B383</f>
        <v>Mammals</v>
      </c>
      <c r="C383" s="3" t="str">
        <f>'S rescaled computation'!C383</f>
        <v>Eurasia</v>
      </c>
      <c r="D383" s="2">
        <f>'S rescaled computation'!D383</f>
        <v>9</v>
      </c>
      <c r="E383" s="5"/>
      <c r="F383" s="2">
        <f t="shared" si="119"/>
        <v>2009999.9999999998</v>
      </c>
      <c r="G383" s="2">
        <f>'S rescaled computation'!G383</f>
        <v>2009999.9999999998</v>
      </c>
      <c r="H383" s="2">
        <f>'S rescaled computation'!H383</f>
        <v>4780000</v>
      </c>
      <c r="I383" s="5"/>
      <c r="J383" s="2">
        <f>'S rescaled computation'!J383</f>
        <v>161</v>
      </c>
      <c r="K383" s="2">
        <f>'S rescaled computation'!K383</f>
        <v>338</v>
      </c>
      <c r="L383" s="11">
        <f>'S rescaled computation'!L383</f>
        <v>213</v>
      </c>
      <c r="M383" s="5"/>
      <c r="N383" s="3">
        <f t="shared" si="120"/>
        <v>1</v>
      </c>
      <c r="O383" s="5"/>
      <c r="P383" s="3">
        <f t="shared" si="121"/>
        <v>0.755868544600939</v>
      </c>
      <c r="Q383" s="3" t="e">
        <f t="shared" si="139"/>
        <v>#DIV/0!</v>
      </c>
      <c r="R383" s="5"/>
      <c r="S383" s="22">
        <f t="shared" si="122"/>
        <v>1233.8123818598083</v>
      </c>
      <c r="T383" s="22">
        <f t="shared" si="137"/>
        <v>800.07961387291436</v>
      </c>
      <c r="U383" s="3">
        <f t="shared" si="138"/>
        <v>433.73276798689392</v>
      </c>
      <c r="V383" s="3">
        <f t="shared" si="123"/>
        <v>1600.1592277458287</v>
      </c>
      <c r="W383" s="3">
        <f t="shared" si="140"/>
        <v>411.27079395326939</v>
      </c>
      <c r="X383" s="3">
        <f t="shared" si="118"/>
        <v>800.07961387291436</v>
      </c>
      <c r="Y383" s="5"/>
      <c r="Z383" s="3">
        <f t="shared" si="124"/>
        <v>0</v>
      </c>
      <c r="AA383" s="3">
        <f t="shared" si="125"/>
        <v>394556.31431886501</v>
      </c>
      <c r="AB383" s="26"/>
      <c r="AC383" s="3">
        <f t="shared" si="126"/>
        <v>-1.1582456568775632</v>
      </c>
      <c r="AD383" s="3">
        <f t="shared" si="127"/>
        <v>-2.3766613085912183</v>
      </c>
      <c r="AE383" s="3">
        <f t="shared" si="128"/>
        <v>-1030.8358879426225</v>
      </c>
      <c r="AF383" s="5"/>
      <c r="AG383" s="3" t="e">
        <f t="shared" si="129"/>
        <v>#NUM!</v>
      </c>
      <c r="AH383" s="3" t="e">
        <f t="shared" si="130"/>
        <v>#NUM!</v>
      </c>
      <c r="AI383" s="3" t="e">
        <f t="shared" si="131"/>
        <v>#NUM!</v>
      </c>
      <c r="AJ383" s="5"/>
      <c r="AK383" s="3">
        <v>217</v>
      </c>
      <c r="AL383" s="3" t="e">
        <f t="shared" si="132"/>
        <v>#NUM!</v>
      </c>
      <c r="AM383" s="3">
        <f t="shared" si="133"/>
        <v>7449290.2819596995</v>
      </c>
      <c r="AN383" s="5"/>
      <c r="AO383" s="3">
        <f t="shared" si="134"/>
        <v>7449290.2819596995</v>
      </c>
      <c r="AP383" s="3">
        <f t="shared" si="135"/>
        <v>2517860115.3023787</v>
      </c>
      <c r="AQ383" s="14">
        <f t="shared" si="136"/>
        <v>2.6206416820732936E-4</v>
      </c>
      <c r="AR383" s="14"/>
      <c r="AS383" s="26"/>
      <c r="AX383" s="23">
        <v>217.01742689949</v>
      </c>
    </row>
    <row r="384" spans="1:50" s="3" customFormat="1">
      <c r="A384" s="3" t="str">
        <f>'S rescaled computation'!A384</f>
        <v>Storch et al. 2229</v>
      </c>
      <c r="B384" s="2" t="str">
        <f>'S rescaled computation'!B384</f>
        <v>Mammals</v>
      </c>
      <c r="C384" s="3" t="str">
        <f>'S rescaled computation'!C384</f>
        <v>Eurasia</v>
      </c>
      <c r="D384" s="2">
        <f>'S rescaled computation'!D384</f>
        <v>10</v>
      </c>
      <c r="E384" s="5"/>
      <c r="F384" s="2">
        <f t="shared" si="119"/>
        <v>2009999.9999999998</v>
      </c>
      <c r="G384" s="2">
        <f>'S rescaled computation'!G384</f>
        <v>2009999.9999999998</v>
      </c>
      <c r="H384" s="2">
        <f>'S rescaled computation'!H384</f>
        <v>4780000</v>
      </c>
      <c r="I384" s="5"/>
      <c r="J384" s="2">
        <f>'S rescaled computation'!J384</f>
        <v>172.00000000000003</v>
      </c>
      <c r="K384" s="2">
        <f>'S rescaled computation'!K384</f>
        <v>338</v>
      </c>
      <c r="L384" s="11">
        <f>'S rescaled computation'!L384</f>
        <v>213</v>
      </c>
      <c r="M384" s="5"/>
      <c r="N384" s="3">
        <f t="shared" si="120"/>
        <v>1</v>
      </c>
      <c r="O384" s="5"/>
      <c r="P384" s="3">
        <f t="shared" si="121"/>
        <v>0.80751173708920199</v>
      </c>
      <c r="Q384" s="3" t="e">
        <f t="shared" si="139"/>
        <v>#DIV/0!</v>
      </c>
      <c r="R384" s="5"/>
      <c r="S384" s="22">
        <f t="shared" si="122"/>
        <v>1233.8123818598083</v>
      </c>
      <c r="T384" s="22">
        <f t="shared" si="137"/>
        <v>800.07961387291436</v>
      </c>
      <c r="U384" s="3">
        <f t="shared" si="138"/>
        <v>433.73276798689392</v>
      </c>
      <c r="V384" s="3">
        <f t="shared" si="123"/>
        <v>1600.1592277458287</v>
      </c>
      <c r="W384" s="3">
        <f t="shared" si="140"/>
        <v>411.27079395326939</v>
      </c>
      <c r="X384" s="3">
        <f t="shared" si="118"/>
        <v>800.07961387291436</v>
      </c>
      <c r="Y384" s="5"/>
      <c r="Z384" s="3">
        <f t="shared" si="124"/>
        <v>0</v>
      </c>
      <c r="AA384" s="3">
        <f t="shared" si="125"/>
        <v>394556.31431886501</v>
      </c>
      <c r="AB384" s="26"/>
      <c r="AC384" s="3">
        <f t="shared" si="126"/>
        <v>-1.1582456568775632</v>
      </c>
      <c r="AD384" s="3">
        <f t="shared" si="127"/>
        <v>-2.3766613085912183</v>
      </c>
      <c r="AE384" s="3">
        <f t="shared" si="128"/>
        <v>-1030.8358879426225</v>
      </c>
      <c r="AF384" s="5"/>
      <c r="AG384" s="3" t="e">
        <f t="shared" si="129"/>
        <v>#NUM!</v>
      </c>
      <c r="AH384" s="3" t="e">
        <f t="shared" si="130"/>
        <v>#NUM!</v>
      </c>
      <c r="AI384" s="3" t="e">
        <f t="shared" si="131"/>
        <v>#NUM!</v>
      </c>
      <c r="AJ384" s="5"/>
      <c r="AK384" s="3">
        <v>218</v>
      </c>
      <c r="AL384" s="3" t="e">
        <f t="shared" si="132"/>
        <v>#NUM!</v>
      </c>
      <c r="AM384" s="3">
        <f t="shared" si="133"/>
        <v>7449290.2819596995</v>
      </c>
      <c r="AN384" s="5"/>
      <c r="AO384" s="3">
        <f t="shared" si="134"/>
        <v>7449290.2819596995</v>
      </c>
      <c r="AP384" s="3">
        <f t="shared" si="135"/>
        <v>2517860115.3023787</v>
      </c>
      <c r="AQ384" s="14">
        <f t="shared" si="136"/>
        <v>2.6206416820732936E-4</v>
      </c>
      <c r="AR384" s="14"/>
      <c r="AS384" s="26"/>
      <c r="AX384" s="23">
        <v>218.01742689949</v>
      </c>
    </row>
    <row r="385" spans="1:50" s="3" customFormat="1">
      <c r="A385" s="3" t="str">
        <f>'S rescaled computation'!A385</f>
        <v>Storch et al. 2230</v>
      </c>
      <c r="B385" s="2" t="str">
        <f>'S rescaled computation'!B385</f>
        <v>Mammals</v>
      </c>
      <c r="C385" s="3" t="str">
        <f>'S rescaled computation'!C385</f>
        <v>Eurasia</v>
      </c>
      <c r="D385" s="2">
        <f>'S rescaled computation'!D385</f>
        <v>11</v>
      </c>
      <c r="E385" s="5"/>
      <c r="F385" s="2">
        <f t="shared" si="119"/>
        <v>2009999.9999999998</v>
      </c>
      <c r="G385" s="2">
        <f>'S rescaled computation'!G385</f>
        <v>2009999.9999999998</v>
      </c>
      <c r="H385" s="2">
        <f>'S rescaled computation'!H385</f>
        <v>4780000</v>
      </c>
      <c r="I385" s="5"/>
      <c r="J385" s="2">
        <f>'S rescaled computation'!J385</f>
        <v>189</v>
      </c>
      <c r="K385" s="2">
        <f>'S rescaled computation'!K385</f>
        <v>338</v>
      </c>
      <c r="L385" s="11">
        <f>'S rescaled computation'!L385</f>
        <v>213</v>
      </c>
      <c r="M385" s="5"/>
      <c r="N385" s="3">
        <f t="shared" si="120"/>
        <v>1</v>
      </c>
      <c r="O385" s="5"/>
      <c r="P385" s="3">
        <f t="shared" si="121"/>
        <v>0.88732394366197187</v>
      </c>
      <c r="Q385" s="3" t="e">
        <f t="shared" si="139"/>
        <v>#DIV/0!</v>
      </c>
      <c r="R385" s="5"/>
      <c r="S385" s="22">
        <f t="shared" si="122"/>
        <v>1233.8123818598083</v>
      </c>
      <c r="T385" s="22">
        <f t="shared" si="137"/>
        <v>800.07961387291436</v>
      </c>
      <c r="U385" s="3">
        <f t="shared" si="138"/>
        <v>433.73276798689392</v>
      </c>
      <c r="V385" s="3">
        <f t="shared" si="123"/>
        <v>1600.1592277458287</v>
      </c>
      <c r="W385" s="3">
        <f t="shared" si="140"/>
        <v>411.27079395326939</v>
      </c>
      <c r="X385" s="3">
        <f t="shared" si="118"/>
        <v>800.07961387291436</v>
      </c>
      <c r="Y385" s="5"/>
      <c r="Z385" s="3">
        <f t="shared" si="124"/>
        <v>0</v>
      </c>
      <c r="AA385" s="3">
        <f t="shared" si="125"/>
        <v>394556.31431886501</v>
      </c>
      <c r="AB385" s="26"/>
      <c r="AC385" s="3">
        <f t="shared" si="126"/>
        <v>-1.1582456568775632</v>
      </c>
      <c r="AD385" s="3">
        <f t="shared" si="127"/>
        <v>-2.3766613085912183</v>
      </c>
      <c r="AE385" s="3">
        <f t="shared" si="128"/>
        <v>-1030.8358879426225</v>
      </c>
      <c r="AF385" s="5"/>
      <c r="AG385" s="3" t="e">
        <f t="shared" si="129"/>
        <v>#NUM!</v>
      </c>
      <c r="AH385" s="3" t="e">
        <f t="shared" si="130"/>
        <v>#NUM!</v>
      </c>
      <c r="AI385" s="3" t="e">
        <f t="shared" si="131"/>
        <v>#NUM!</v>
      </c>
      <c r="AJ385" s="5"/>
      <c r="AK385" s="3">
        <v>219</v>
      </c>
      <c r="AL385" s="3" t="e">
        <f t="shared" si="132"/>
        <v>#NUM!</v>
      </c>
      <c r="AM385" s="3">
        <f t="shared" si="133"/>
        <v>7449290.2819596995</v>
      </c>
      <c r="AN385" s="5"/>
      <c r="AO385" s="3">
        <f t="shared" si="134"/>
        <v>7449290.2819596995</v>
      </c>
      <c r="AP385" s="3">
        <f t="shared" si="135"/>
        <v>2517860115.3023787</v>
      </c>
      <c r="AQ385" s="14">
        <f t="shared" si="136"/>
        <v>2.6206416820732936E-4</v>
      </c>
      <c r="AR385" s="14"/>
      <c r="AS385" s="26"/>
      <c r="AX385" s="23">
        <v>219.01742689949</v>
      </c>
    </row>
    <row r="386" spans="1:50" s="3" customFormat="1">
      <c r="A386" s="3" t="str">
        <f>'S rescaled computation'!A386</f>
        <v>Storch et al. 2231</v>
      </c>
      <c r="B386" s="2" t="str">
        <f>'S rescaled computation'!B386</f>
        <v>Mammals</v>
      </c>
      <c r="C386" s="3" t="str">
        <f>'S rescaled computation'!C386</f>
        <v>Eurasia</v>
      </c>
      <c r="D386" s="2">
        <f>'S rescaled computation'!D386</f>
        <v>12</v>
      </c>
      <c r="E386" s="5"/>
      <c r="F386" s="2">
        <f t="shared" si="119"/>
        <v>2009999.9999999998</v>
      </c>
      <c r="G386" s="2">
        <f>'S rescaled computation'!G386</f>
        <v>2009999.9999999998</v>
      </c>
      <c r="H386" s="2">
        <f>'S rescaled computation'!H386</f>
        <v>4780000</v>
      </c>
      <c r="I386" s="5"/>
      <c r="J386" s="2">
        <f>'S rescaled computation'!J386</f>
        <v>204</v>
      </c>
      <c r="K386" s="2">
        <f>'S rescaled computation'!K386</f>
        <v>338</v>
      </c>
      <c r="L386" s="11">
        <f>'S rescaled computation'!L386</f>
        <v>213</v>
      </c>
      <c r="M386" s="5"/>
      <c r="N386" s="3">
        <f t="shared" si="120"/>
        <v>1</v>
      </c>
      <c r="O386" s="5"/>
      <c r="P386" s="3">
        <f t="shared" si="121"/>
        <v>0.95774647887323938</v>
      </c>
      <c r="Q386" s="3" t="e">
        <f t="shared" si="139"/>
        <v>#DIV/0!</v>
      </c>
      <c r="R386" s="5"/>
      <c r="S386" s="22">
        <f t="shared" si="122"/>
        <v>1233.8123818598083</v>
      </c>
      <c r="T386" s="22">
        <f t="shared" si="137"/>
        <v>800.07961387291436</v>
      </c>
      <c r="U386" s="3">
        <f t="shared" si="138"/>
        <v>433.73276798689392</v>
      </c>
      <c r="V386" s="3">
        <f t="shared" si="123"/>
        <v>1600.1592277458287</v>
      </c>
      <c r="W386" s="3">
        <f t="shared" si="140"/>
        <v>411.27079395326939</v>
      </c>
      <c r="X386" s="3">
        <f t="shared" ref="X386:X448" si="141">(F386/3.14)^0.5</f>
        <v>800.07961387291436</v>
      </c>
      <c r="Y386" s="5"/>
      <c r="Z386" s="3">
        <f t="shared" si="124"/>
        <v>0</v>
      </c>
      <c r="AA386" s="3">
        <f t="shared" si="125"/>
        <v>394556.31431886501</v>
      </c>
      <c r="AB386" s="26"/>
      <c r="AC386" s="3">
        <f t="shared" si="126"/>
        <v>-1.1582456568775632</v>
      </c>
      <c r="AD386" s="3">
        <f t="shared" si="127"/>
        <v>-2.3766613085912183</v>
      </c>
      <c r="AE386" s="3">
        <f t="shared" si="128"/>
        <v>-1030.8358879426225</v>
      </c>
      <c r="AF386" s="5"/>
      <c r="AG386" s="3" t="e">
        <f t="shared" si="129"/>
        <v>#NUM!</v>
      </c>
      <c r="AH386" s="3" t="e">
        <f t="shared" si="130"/>
        <v>#NUM!</v>
      </c>
      <c r="AI386" s="3" t="e">
        <f t="shared" si="131"/>
        <v>#NUM!</v>
      </c>
      <c r="AJ386" s="5"/>
      <c r="AK386" s="3">
        <v>220</v>
      </c>
      <c r="AL386" s="3" t="e">
        <f t="shared" si="132"/>
        <v>#NUM!</v>
      </c>
      <c r="AM386" s="3">
        <f t="shared" si="133"/>
        <v>7449290.2819596995</v>
      </c>
      <c r="AN386" s="5"/>
      <c r="AO386" s="3">
        <f t="shared" si="134"/>
        <v>7449290.2819596995</v>
      </c>
      <c r="AP386" s="3">
        <f t="shared" si="135"/>
        <v>2517860115.3023787</v>
      </c>
      <c r="AQ386" s="14">
        <f t="shared" si="136"/>
        <v>2.6206416820732936E-4</v>
      </c>
      <c r="AR386" s="14"/>
      <c r="AS386" s="26"/>
      <c r="AX386" s="23">
        <v>220.01742689949</v>
      </c>
    </row>
    <row r="387" spans="1:50" s="3" customFormat="1">
      <c r="A387" s="3" t="str">
        <f>'S rescaled computation'!A387</f>
        <v>Storch et al. 2232</v>
      </c>
      <c r="B387" s="2" t="str">
        <f>'S rescaled computation'!B387</f>
        <v>Mammals</v>
      </c>
      <c r="C387" s="3" t="str">
        <f>'S rescaled computation'!C387</f>
        <v>Eurasia</v>
      </c>
      <c r="D387" s="2">
        <f>'S rescaled computation'!D387</f>
        <v>13</v>
      </c>
      <c r="E387" s="5"/>
      <c r="F387" s="2">
        <f t="shared" ref="F387:F448" si="142">G387</f>
        <v>2009999.9999999998</v>
      </c>
      <c r="G387" s="2">
        <f>'S rescaled computation'!G387</f>
        <v>2009999.9999999998</v>
      </c>
      <c r="H387" s="2">
        <f>'S rescaled computation'!H387</f>
        <v>4780000</v>
      </c>
      <c r="I387" s="5"/>
      <c r="J387" s="2">
        <f>'S rescaled computation'!J387</f>
        <v>216</v>
      </c>
      <c r="K387" s="2">
        <f>'S rescaled computation'!K387</f>
        <v>338</v>
      </c>
      <c r="L387" s="11">
        <f>'S rescaled computation'!L387</f>
        <v>213</v>
      </c>
      <c r="M387" s="5"/>
      <c r="N387" s="3">
        <f t="shared" ref="N387:N448" si="143">F387/G387</f>
        <v>1</v>
      </c>
      <c r="O387" s="5"/>
      <c r="P387" s="3">
        <f t="shared" ref="P387:P448" si="144">J387/L387</f>
        <v>1.0140845070422535</v>
      </c>
      <c r="Q387" s="3" t="e">
        <f t="shared" si="139"/>
        <v>#DIV/0!</v>
      </c>
      <c r="R387" s="5"/>
      <c r="S387" s="22">
        <f t="shared" ref="S387:S448" si="145">(H387/3.14)^0.5</f>
        <v>1233.8123818598083</v>
      </c>
      <c r="T387" s="22">
        <f t="shared" si="137"/>
        <v>800.07961387291436</v>
      </c>
      <c r="U387" s="3">
        <f t="shared" si="138"/>
        <v>433.73276798689392</v>
      </c>
      <c r="V387" s="3">
        <f t="shared" ref="V387:V448" si="146">T387+X387</f>
        <v>1600.1592277458287</v>
      </c>
      <c r="W387" s="3">
        <f t="shared" si="140"/>
        <v>411.27079395326939</v>
      </c>
      <c r="X387" s="3">
        <f t="shared" si="141"/>
        <v>800.07961387291436</v>
      </c>
      <c r="Y387" s="5"/>
      <c r="Z387" s="3">
        <f t="shared" ref="Z387:Z448" si="147">MAX(0,SIGN(W387-T387)*((W387-T387)/2)^2)</f>
        <v>0</v>
      </c>
      <c r="AA387" s="3">
        <f t="shared" ref="AA387:AA448" si="148">MAX(0,SIGN(2*S387-T387-W387)*((2*S387-T387-W387)/2)^2)</f>
        <v>394556.31431886501</v>
      </c>
      <c r="AB387" s="26"/>
      <c r="AC387" s="3">
        <f t="shared" ref="AC387:AC448" si="149">(U387^2-V387^2-(U387+X387-W387)^2)/(2*(U387+X387-W387)*V387)</f>
        <v>-1.1582456568775632</v>
      </c>
      <c r="AD387" s="3">
        <f t="shared" ref="AD387:AD448" si="150">(U387^2-V387^2+(U387+X387-W387)^2)/(2*(U387+X387-W387)*U387)</f>
        <v>-2.3766613085912183</v>
      </c>
      <c r="AE387" s="3">
        <f t="shared" ref="AE387:AE448" si="151">(U387^2-V387^2+(U387+X387-W387)^2)/(2*(U387+X387-W387))</f>
        <v>-1030.8358879426225</v>
      </c>
      <c r="AF387" s="5"/>
      <c r="AG387" s="3" t="e">
        <f t="shared" ref="AG387:AG448" si="152">V387^2*ACOS(AC387)</f>
        <v>#NUM!</v>
      </c>
      <c r="AH387" s="3" t="e">
        <f t="shared" ref="AH387:AH448" si="153">U387^2*ACOS(AD387)</f>
        <v>#NUM!</v>
      </c>
      <c r="AI387" s="3" t="e">
        <f t="shared" ref="AI387:AI448" si="154">(S387-W387)*(U387^2-AE387^2)^0.5</f>
        <v>#NUM!</v>
      </c>
      <c r="AJ387" s="5"/>
      <c r="AK387" s="3">
        <v>221</v>
      </c>
      <c r="AL387" s="3" t="e">
        <f t="shared" ref="AL387:AL448" si="155">AG387-AH387+AI387</f>
        <v>#NUM!</v>
      </c>
      <c r="AM387" s="3">
        <f t="shared" ref="AM387:AM448" si="156">3.14*(V387^2-U387^2)</f>
        <v>7449290.2819596995</v>
      </c>
      <c r="AN387" s="5"/>
      <c r="AO387" s="3">
        <f t="shared" ref="AO387:AO448" si="157">IF(X387^2&lt;=Z387,AK387,IF(X387^2&lt;=AA387,AL387,AM387))</f>
        <v>7449290.2819596995</v>
      </c>
      <c r="AP387" s="3">
        <f t="shared" ref="AP387:AP448" si="158">AO387*K387</f>
        <v>2517860115.3023787</v>
      </c>
      <c r="AQ387" s="14">
        <f t="shared" ref="AQ387:AQ448" si="159">AP387/(H387*G387)</f>
        <v>2.6206416820732936E-4</v>
      </c>
      <c r="AR387" s="14"/>
      <c r="AS387" s="26"/>
      <c r="AX387" s="23">
        <v>221.01742689949</v>
      </c>
    </row>
    <row r="388" spans="1:50" s="3" customFormat="1">
      <c r="A388" s="3" t="str">
        <f>'S rescaled computation'!A388</f>
        <v>Storch et al. 2233</v>
      </c>
      <c r="B388" s="2" t="str">
        <f>'S rescaled computation'!B388</f>
        <v>Mammals</v>
      </c>
      <c r="C388" s="3" t="str">
        <f>'S rescaled computation'!C388</f>
        <v>Eurasia</v>
      </c>
      <c r="D388" s="2">
        <f>'S rescaled computation'!D388</f>
        <v>14</v>
      </c>
      <c r="E388" s="5"/>
      <c r="F388" s="2">
        <f t="shared" si="142"/>
        <v>2009999.9999999998</v>
      </c>
      <c r="G388" s="2">
        <f>'S rescaled computation'!G388</f>
        <v>2009999.9999999998</v>
      </c>
      <c r="H388" s="2">
        <f>'S rescaled computation'!H388</f>
        <v>4780000</v>
      </c>
      <c r="I388" s="5"/>
      <c r="J388" s="2">
        <f>'S rescaled computation'!J388</f>
        <v>229</v>
      </c>
      <c r="K388" s="2">
        <f>'S rescaled computation'!K388</f>
        <v>338</v>
      </c>
      <c r="L388" s="11">
        <f>'S rescaled computation'!L388</f>
        <v>213</v>
      </c>
      <c r="M388" s="5"/>
      <c r="N388" s="3">
        <f t="shared" si="143"/>
        <v>1</v>
      </c>
      <c r="O388" s="5"/>
      <c r="P388" s="3">
        <f t="shared" si="144"/>
        <v>1.0751173708920188</v>
      </c>
      <c r="Q388" s="3" t="e">
        <f t="shared" si="139"/>
        <v>#DIV/0!</v>
      </c>
      <c r="R388" s="5"/>
      <c r="S388" s="22">
        <f t="shared" si="145"/>
        <v>1233.8123818598083</v>
      </c>
      <c r="T388" s="22">
        <f t="shared" ref="T388:T448" si="160">(G388/3.14)^0.5</f>
        <v>800.07961387291436</v>
      </c>
      <c r="U388" s="3">
        <f t="shared" ref="U388:U448" si="161">S388-X388</f>
        <v>433.73276798689392</v>
      </c>
      <c r="V388" s="3">
        <f t="shared" si="146"/>
        <v>1600.1592277458287</v>
      </c>
      <c r="W388" s="3">
        <f t="shared" si="140"/>
        <v>411.27079395326939</v>
      </c>
      <c r="X388" s="3">
        <f t="shared" si="141"/>
        <v>800.07961387291436</v>
      </c>
      <c r="Y388" s="5"/>
      <c r="Z388" s="3">
        <f t="shared" si="147"/>
        <v>0</v>
      </c>
      <c r="AA388" s="3">
        <f t="shared" si="148"/>
        <v>394556.31431886501</v>
      </c>
      <c r="AB388" s="26"/>
      <c r="AC388" s="3">
        <f t="shared" si="149"/>
        <v>-1.1582456568775632</v>
      </c>
      <c r="AD388" s="3">
        <f t="shared" si="150"/>
        <v>-2.3766613085912183</v>
      </c>
      <c r="AE388" s="3">
        <f t="shared" si="151"/>
        <v>-1030.8358879426225</v>
      </c>
      <c r="AF388" s="5"/>
      <c r="AG388" s="3" t="e">
        <f t="shared" si="152"/>
        <v>#NUM!</v>
      </c>
      <c r="AH388" s="3" t="e">
        <f t="shared" si="153"/>
        <v>#NUM!</v>
      </c>
      <c r="AI388" s="3" t="e">
        <f t="shared" si="154"/>
        <v>#NUM!</v>
      </c>
      <c r="AJ388" s="5"/>
      <c r="AK388" s="3">
        <v>222</v>
      </c>
      <c r="AL388" s="3" t="e">
        <f t="shared" si="155"/>
        <v>#NUM!</v>
      </c>
      <c r="AM388" s="3">
        <f t="shared" si="156"/>
        <v>7449290.2819596995</v>
      </c>
      <c r="AN388" s="5"/>
      <c r="AO388" s="3">
        <f t="shared" si="157"/>
        <v>7449290.2819596995</v>
      </c>
      <c r="AP388" s="3">
        <f t="shared" si="158"/>
        <v>2517860115.3023787</v>
      </c>
      <c r="AQ388" s="14">
        <f t="shared" si="159"/>
        <v>2.6206416820732936E-4</v>
      </c>
      <c r="AR388" s="14"/>
      <c r="AS388" s="26"/>
      <c r="AX388" s="23">
        <v>222.01742689949</v>
      </c>
    </row>
    <row r="389" spans="1:50" s="3" customFormat="1">
      <c r="A389" s="3" t="str">
        <f>'S rescaled computation'!A389</f>
        <v>Storch et al. 2234</v>
      </c>
      <c r="B389" s="2" t="str">
        <f>'S rescaled computation'!B389</f>
        <v>Mammals</v>
      </c>
      <c r="C389" s="3" t="str">
        <f>'S rescaled computation'!C389</f>
        <v>Eurasia</v>
      </c>
      <c r="D389" s="2">
        <f>'S rescaled computation'!D389</f>
        <v>15</v>
      </c>
      <c r="E389" s="5"/>
      <c r="F389" s="2">
        <f t="shared" si="142"/>
        <v>2009999.9999999998</v>
      </c>
      <c r="G389" s="2">
        <f>'S rescaled computation'!G389</f>
        <v>2009999.9999999998</v>
      </c>
      <c r="H389" s="2">
        <f>'S rescaled computation'!H389</f>
        <v>4780000</v>
      </c>
      <c r="I389" s="5"/>
      <c r="J389" s="2">
        <f>'S rescaled computation'!J389</f>
        <v>248</v>
      </c>
      <c r="K389" s="2">
        <f>'S rescaled computation'!K389</f>
        <v>338</v>
      </c>
      <c r="L389" s="11">
        <f>'S rescaled computation'!L389</f>
        <v>213</v>
      </c>
      <c r="M389" s="5"/>
      <c r="N389" s="3">
        <f t="shared" si="143"/>
        <v>1</v>
      </c>
      <c r="O389" s="5"/>
      <c r="P389" s="3">
        <f t="shared" si="144"/>
        <v>1.164319248826291</v>
      </c>
      <c r="Q389" s="3" t="e">
        <f t="shared" si="139"/>
        <v>#DIV/0!</v>
      </c>
      <c r="R389" s="5"/>
      <c r="S389" s="22">
        <f t="shared" si="145"/>
        <v>1233.8123818598083</v>
      </c>
      <c r="T389" s="22">
        <f t="shared" si="160"/>
        <v>800.07961387291436</v>
      </c>
      <c r="U389" s="3">
        <f t="shared" si="161"/>
        <v>433.73276798689392</v>
      </c>
      <c r="V389" s="3">
        <f t="shared" si="146"/>
        <v>1600.1592277458287</v>
      </c>
      <c r="W389" s="3">
        <f t="shared" si="140"/>
        <v>411.27079395326939</v>
      </c>
      <c r="X389" s="3">
        <f t="shared" si="141"/>
        <v>800.07961387291436</v>
      </c>
      <c r="Y389" s="5"/>
      <c r="Z389" s="3">
        <f t="shared" si="147"/>
        <v>0</v>
      </c>
      <c r="AA389" s="3">
        <f t="shared" si="148"/>
        <v>394556.31431886501</v>
      </c>
      <c r="AB389" s="26"/>
      <c r="AC389" s="3">
        <f t="shared" si="149"/>
        <v>-1.1582456568775632</v>
      </c>
      <c r="AD389" s="3">
        <f t="shared" si="150"/>
        <v>-2.3766613085912183</v>
      </c>
      <c r="AE389" s="3">
        <f t="shared" si="151"/>
        <v>-1030.8358879426225</v>
      </c>
      <c r="AF389" s="5"/>
      <c r="AG389" s="3" t="e">
        <f t="shared" si="152"/>
        <v>#NUM!</v>
      </c>
      <c r="AH389" s="3" t="e">
        <f t="shared" si="153"/>
        <v>#NUM!</v>
      </c>
      <c r="AI389" s="3" t="e">
        <f t="shared" si="154"/>
        <v>#NUM!</v>
      </c>
      <c r="AJ389" s="5"/>
      <c r="AK389" s="3">
        <v>223</v>
      </c>
      <c r="AL389" s="3" t="e">
        <f t="shared" si="155"/>
        <v>#NUM!</v>
      </c>
      <c r="AM389" s="3">
        <f t="shared" si="156"/>
        <v>7449290.2819596995</v>
      </c>
      <c r="AN389" s="5"/>
      <c r="AO389" s="3">
        <f t="shared" si="157"/>
        <v>7449290.2819596995</v>
      </c>
      <c r="AP389" s="3">
        <f t="shared" si="158"/>
        <v>2517860115.3023787</v>
      </c>
      <c r="AQ389" s="14">
        <f t="shared" si="159"/>
        <v>2.6206416820732936E-4</v>
      </c>
      <c r="AR389" s="14"/>
      <c r="AS389" s="26"/>
      <c r="AX389" s="23">
        <v>223.01742689949</v>
      </c>
    </row>
    <row r="390" spans="1:50" s="3" customFormat="1">
      <c r="A390" s="3" t="str">
        <f>'S rescaled computation'!A390</f>
        <v>Storch et al. 2235</v>
      </c>
      <c r="B390" s="2" t="str">
        <f>'S rescaled computation'!B390</f>
        <v>Mammals</v>
      </c>
      <c r="C390" s="3" t="str">
        <f>'S rescaled computation'!C390</f>
        <v>Eurasia</v>
      </c>
      <c r="D390" s="2">
        <f>'S rescaled computation'!D390</f>
        <v>16</v>
      </c>
      <c r="E390" s="5"/>
      <c r="F390" s="2">
        <f t="shared" si="142"/>
        <v>2009999.9999999998</v>
      </c>
      <c r="G390" s="2">
        <f>'S rescaled computation'!G390</f>
        <v>2009999.9999999998</v>
      </c>
      <c r="H390" s="2">
        <f>'S rescaled computation'!H390</f>
        <v>4780000</v>
      </c>
      <c r="I390" s="5"/>
      <c r="J390" s="2">
        <f>'S rescaled computation'!J390</f>
        <v>263</v>
      </c>
      <c r="K390" s="2">
        <f>'S rescaled computation'!K390</f>
        <v>338</v>
      </c>
      <c r="L390" s="11">
        <f>'S rescaled computation'!L390</f>
        <v>213</v>
      </c>
      <c r="M390" s="5"/>
      <c r="N390" s="3">
        <f t="shared" si="143"/>
        <v>1</v>
      </c>
      <c r="O390" s="5"/>
      <c r="P390" s="3">
        <f t="shared" si="144"/>
        <v>1.2347417840375587</v>
      </c>
      <c r="Q390" s="3" t="e">
        <f t="shared" si="139"/>
        <v>#DIV/0!</v>
      </c>
      <c r="R390" s="5"/>
      <c r="S390" s="22">
        <f t="shared" si="145"/>
        <v>1233.8123818598083</v>
      </c>
      <c r="T390" s="22">
        <f t="shared" si="160"/>
        <v>800.07961387291436</v>
      </c>
      <c r="U390" s="3">
        <f t="shared" si="161"/>
        <v>433.73276798689392</v>
      </c>
      <c r="V390" s="3">
        <f t="shared" si="146"/>
        <v>1600.1592277458287</v>
      </c>
      <c r="W390" s="3">
        <f t="shared" si="140"/>
        <v>411.27079395326939</v>
      </c>
      <c r="X390" s="3">
        <f t="shared" si="141"/>
        <v>800.07961387291436</v>
      </c>
      <c r="Y390" s="5"/>
      <c r="Z390" s="3">
        <f t="shared" si="147"/>
        <v>0</v>
      </c>
      <c r="AA390" s="3">
        <f t="shared" si="148"/>
        <v>394556.31431886501</v>
      </c>
      <c r="AB390" s="26"/>
      <c r="AC390" s="3">
        <f t="shared" si="149"/>
        <v>-1.1582456568775632</v>
      </c>
      <c r="AD390" s="3">
        <f t="shared" si="150"/>
        <v>-2.3766613085912183</v>
      </c>
      <c r="AE390" s="3">
        <f t="shared" si="151"/>
        <v>-1030.8358879426225</v>
      </c>
      <c r="AF390" s="5"/>
      <c r="AG390" s="3" t="e">
        <f t="shared" si="152"/>
        <v>#NUM!</v>
      </c>
      <c r="AH390" s="3" t="e">
        <f t="shared" si="153"/>
        <v>#NUM!</v>
      </c>
      <c r="AI390" s="3" t="e">
        <f t="shared" si="154"/>
        <v>#NUM!</v>
      </c>
      <c r="AJ390" s="5"/>
      <c r="AK390" s="3">
        <v>224</v>
      </c>
      <c r="AL390" s="3" t="e">
        <f t="shared" si="155"/>
        <v>#NUM!</v>
      </c>
      <c r="AM390" s="3">
        <f t="shared" si="156"/>
        <v>7449290.2819596995</v>
      </c>
      <c r="AN390" s="5"/>
      <c r="AO390" s="3">
        <f t="shared" si="157"/>
        <v>7449290.2819596995</v>
      </c>
      <c r="AP390" s="3">
        <f t="shared" si="158"/>
        <v>2517860115.3023787</v>
      </c>
      <c r="AQ390" s="14">
        <f t="shared" si="159"/>
        <v>2.6206416820732936E-4</v>
      </c>
      <c r="AR390" s="14"/>
      <c r="AS390" s="26"/>
      <c r="AX390" s="23">
        <v>224.01742689949</v>
      </c>
    </row>
    <row r="391" spans="1:50" s="3" customFormat="1">
      <c r="A391" s="3" t="str">
        <f>'S rescaled computation'!A391</f>
        <v>Storch et al. 2236</v>
      </c>
      <c r="B391" s="2" t="str">
        <f>'S rescaled computation'!B391</f>
        <v>Mammals</v>
      </c>
      <c r="C391" s="3" t="str">
        <f>'S rescaled computation'!C391</f>
        <v>Eurasia</v>
      </c>
      <c r="D391" s="2">
        <f>'S rescaled computation'!D391</f>
        <v>17</v>
      </c>
      <c r="E391" s="5"/>
      <c r="F391" s="2">
        <f t="shared" si="142"/>
        <v>2009999.9999999998</v>
      </c>
      <c r="G391" s="2">
        <f>'S rescaled computation'!G391</f>
        <v>2009999.9999999998</v>
      </c>
      <c r="H391" s="2">
        <f>'S rescaled computation'!H391</f>
        <v>4780000</v>
      </c>
      <c r="I391" s="5"/>
      <c r="J391" s="2">
        <f>'S rescaled computation'!J391</f>
        <v>285</v>
      </c>
      <c r="K391" s="2">
        <f>'S rescaled computation'!K391</f>
        <v>338</v>
      </c>
      <c r="L391" s="11">
        <f>'S rescaled computation'!L391</f>
        <v>213</v>
      </c>
      <c r="M391" s="5"/>
      <c r="N391" s="3">
        <f t="shared" si="143"/>
        <v>1</v>
      </c>
      <c r="O391" s="5"/>
      <c r="P391" s="3">
        <f t="shared" si="144"/>
        <v>1.3380281690140845</v>
      </c>
      <c r="Q391" s="3" t="e">
        <f t="shared" si="139"/>
        <v>#DIV/0!</v>
      </c>
      <c r="R391" s="5"/>
      <c r="S391" s="22">
        <f t="shared" si="145"/>
        <v>1233.8123818598083</v>
      </c>
      <c r="T391" s="22">
        <f t="shared" si="160"/>
        <v>800.07961387291436</v>
      </c>
      <c r="U391" s="3">
        <f t="shared" si="161"/>
        <v>433.73276798689392</v>
      </c>
      <c r="V391" s="3">
        <f t="shared" si="146"/>
        <v>1600.1592277458287</v>
      </c>
      <c r="W391" s="3">
        <f t="shared" si="140"/>
        <v>411.27079395326939</v>
      </c>
      <c r="X391" s="3">
        <f t="shared" si="141"/>
        <v>800.07961387291436</v>
      </c>
      <c r="Y391" s="5"/>
      <c r="Z391" s="3">
        <f t="shared" si="147"/>
        <v>0</v>
      </c>
      <c r="AA391" s="3">
        <f t="shared" si="148"/>
        <v>394556.31431886501</v>
      </c>
      <c r="AB391" s="26"/>
      <c r="AC391" s="3">
        <f t="shared" si="149"/>
        <v>-1.1582456568775632</v>
      </c>
      <c r="AD391" s="3">
        <f t="shared" si="150"/>
        <v>-2.3766613085912183</v>
      </c>
      <c r="AE391" s="3">
        <f t="shared" si="151"/>
        <v>-1030.8358879426225</v>
      </c>
      <c r="AF391" s="5"/>
      <c r="AG391" s="3" t="e">
        <f t="shared" si="152"/>
        <v>#NUM!</v>
      </c>
      <c r="AH391" s="3" t="e">
        <f t="shared" si="153"/>
        <v>#NUM!</v>
      </c>
      <c r="AI391" s="3" t="e">
        <f t="shared" si="154"/>
        <v>#NUM!</v>
      </c>
      <c r="AJ391" s="5"/>
      <c r="AK391" s="3">
        <v>225</v>
      </c>
      <c r="AL391" s="3" t="e">
        <f t="shared" si="155"/>
        <v>#NUM!</v>
      </c>
      <c r="AM391" s="3">
        <f t="shared" si="156"/>
        <v>7449290.2819596995</v>
      </c>
      <c r="AN391" s="5"/>
      <c r="AO391" s="3">
        <f t="shared" si="157"/>
        <v>7449290.2819596995</v>
      </c>
      <c r="AP391" s="3">
        <f t="shared" si="158"/>
        <v>2517860115.3023787</v>
      </c>
      <c r="AQ391" s="14">
        <f t="shared" si="159"/>
        <v>2.6206416820732936E-4</v>
      </c>
      <c r="AR391" s="14"/>
      <c r="AS391" s="26"/>
      <c r="AX391" s="23">
        <v>225.01742689949</v>
      </c>
    </row>
    <row r="392" spans="1:50" s="3" customFormat="1">
      <c r="A392" s="3" t="str">
        <f>'S rescaled computation'!A392</f>
        <v>Storch et al. 2237</v>
      </c>
      <c r="B392" s="2" t="str">
        <f>'S rescaled computation'!B392</f>
        <v>Mammals</v>
      </c>
      <c r="C392" s="3" t="str">
        <f>'S rescaled computation'!C392</f>
        <v>Eurasia</v>
      </c>
      <c r="D392" s="2">
        <f>'S rescaled computation'!D392</f>
        <v>18</v>
      </c>
      <c r="E392" s="5"/>
      <c r="F392" s="2">
        <f t="shared" si="142"/>
        <v>2009999.9999999998</v>
      </c>
      <c r="G392" s="2">
        <f>'S rescaled computation'!G392</f>
        <v>2009999.9999999998</v>
      </c>
      <c r="H392" s="2">
        <f>'S rescaled computation'!H392</f>
        <v>4780000</v>
      </c>
      <c r="I392" s="5"/>
      <c r="J392" s="2">
        <f>'S rescaled computation'!J392</f>
        <v>298</v>
      </c>
      <c r="K392" s="2">
        <f>'S rescaled computation'!K392</f>
        <v>338</v>
      </c>
      <c r="L392" s="11">
        <f>'S rescaled computation'!L392</f>
        <v>213</v>
      </c>
      <c r="M392" s="5"/>
      <c r="N392" s="3">
        <f t="shared" si="143"/>
        <v>1</v>
      </c>
      <c r="O392" s="5"/>
      <c r="P392" s="3">
        <f t="shared" si="144"/>
        <v>1.3990610328638498</v>
      </c>
      <c r="Q392" s="3" t="e">
        <f t="shared" si="139"/>
        <v>#DIV/0!</v>
      </c>
      <c r="R392" s="5"/>
      <c r="S392" s="22">
        <f t="shared" si="145"/>
        <v>1233.8123818598083</v>
      </c>
      <c r="T392" s="22">
        <f t="shared" si="160"/>
        <v>800.07961387291436</v>
      </c>
      <c r="U392" s="3">
        <f t="shared" si="161"/>
        <v>433.73276798689392</v>
      </c>
      <c r="V392" s="3">
        <f t="shared" si="146"/>
        <v>1600.1592277458287</v>
      </c>
      <c r="W392" s="3">
        <f t="shared" si="140"/>
        <v>411.27079395326939</v>
      </c>
      <c r="X392" s="3">
        <f t="shared" si="141"/>
        <v>800.07961387291436</v>
      </c>
      <c r="Y392" s="5"/>
      <c r="Z392" s="3">
        <f t="shared" si="147"/>
        <v>0</v>
      </c>
      <c r="AA392" s="3">
        <f t="shared" si="148"/>
        <v>394556.31431886501</v>
      </c>
      <c r="AB392" s="26"/>
      <c r="AC392" s="3">
        <f t="shared" si="149"/>
        <v>-1.1582456568775632</v>
      </c>
      <c r="AD392" s="3">
        <f t="shared" si="150"/>
        <v>-2.3766613085912183</v>
      </c>
      <c r="AE392" s="3">
        <f t="shared" si="151"/>
        <v>-1030.8358879426225</v>
      </c>
      <c r="AF392" s="5"/>
      <c r="AG392" s="3" t="e">
        <f t="shared" si="152"/>
        <v>#NUM!</v>
      </c>
      <c r="AH392" s="3" t="e">
        <f t="shared" si="153"/>
        <v>#NUM!</v>
      </c>
      <c r="AI392" s="3" t="e">
        <f t="shared" si="154"/>
        <v>#NUM!</v>
      </c>
      <c r="AJ392" s="5"/>
      <c r="AK392" s="3">
        <v>226</v>
      </c>
      <c r="AL392" s="3" t="e">
        <f t="shared" si="155"/>
        <v>#NUM!</v>
      </c>
      <c r="AM392" s="3">
        <f t="shared" si="156"/>
        <v>7449290.2819596995</v>
      </c>
      <c r="AN392" s="5"/>
      <c r="AO392" s="3">
        <f t="shared" si="157"/>
        <v>7449290.2819596995</v>
      </c>
      <c r="AP392" s="3">
        <f t="shared" si="158"/>
        <v>2517860115.3023787</v>
      </c>
      <c r="AQ392" s="14">
        <f t="shared" si="159"/>
        <v>2.6206416820732936E-4</v>
      </c>
      <c r="AR392" s="14"/>
      <c r="AS392" s="26"/>
      <c r="AX392" s="23">
        <v>226.01742689949</v>
      </c>
    </row>
    <row r="393" spans="1:50" s="3" customFormat="1">
      <c r="A393" s="3" t="str">
        <f>'S rescaled computation'!A393</f>
        <v>Storch et al. 2238</v>
      </c>
      <c r="B393" s="2" t="str">
        <f>'S rescaled computation'!B393</f>
        <v>Mammals</v>
      </c>
      <c r="C393" s="3" t="str">
        <f>'S rescaled computation'!C393</f>
        <v>Eurasia</v>
      </c>
      <c r="D393" s="2">
        <f>'S rescaled computation'!D393</f>
        <v>19</v>
      </c>
      <c r="E393" s="5"/>
      <c r="F393" s="2">
        <f t="shared" si="142"/>
        <v>2009999.9999999998</v>
      </c>
      <c r="G393" s="2">
        <f>'S rescaled computation'!G393</f>
        <v>2009999.9999999998</v>
      </c>
      <c r="H393" s="2">
        <f>'S rescaled computation'!H393</f>
        <v>4780000</v>
      </c>
      <c r="I393" s="5"/>
      <c r="J393" s="2">
        <f>'S rescaled computation'!J393</f>
        <v>323</v>
      </c>
      <c r="K393" s="2">
        <f>'S rescaled computation'!K393</f>
        <v>338</v>
      </c>
      <c r="L393" s="11">
        <f>'S rescaled computation'!L393</f>
        <v>213</v>
      </c>
      <c r="M393" s="5"/>
      <c r="N393" s="3">
        <f t="shared" si="143"/>
        <v>1</v>
      </c>
      <c r="O393" s="5"/>
      <c r="P393" s="3">
        <f t="shared" si="144"/>
        <v>1.516431924882629</v>
      </c>
      <c r="Q393" s="3" t="e">
        <f t="shared" si="139"/>
        <v>#DIV/0!</v>
      </c>
      <c r="R393" s="5"/>
      <c r="S393" s="22">
        <f t="shared" si="145"/>
        <v>1233.8123818598083</v>
      </c>
      <c r="T393" s="22">
        <f t="shared" si="160"/>
        <v>800.07961387291436</v>
      </c>
      <c r="U393" s="3">
        <f t="shared" si="161"/>
        <v>433.73276798689392</v>
      </c>
      <c r="V393" s="3">
        <f t="shared" si="146"/>
        <v>1600.1592277458287</v>
      </c>
      <c r="W393" s="3">
        <f t="shared" si="140"/>
        <v>411.27079395326939</v>
      </c>
      <c r="X393" s="3">
        <f t="shared" si="141"/>
        <v>800.07961387291436</v>
      </c>
      <c r="Y393" s="5"/>
      <c r="Z393" s="3">
        <f t="shared" si="147"/>
        <v>0</v>
      </c>
      <c r="AA393" s="3">
        <f t="shared" si="148"/>
        <v>394556.31431886501</v>
      </c>
      <c r="AB393" s="26"/>
      <c r="AC393" s="3">
        <f t="shared" si="149"/>
        <v>-1.1582456568775632</v>
      </c>
      <c r="AD393" s="3">
        <f t="shared" si="150"/>
        <v>-2.3766613085912183</v>
      </c>
      <c r="AE393" s="3">
        <f t="shared" si="151"/>
        <v>-1030.8358879426225</v>
      </c>
      <c r="AF393" s="5"/>
      <c r="AG393" s="3" t="e">
        <f t="shared" si="152"/>
        <v>#NUM!</v>
      </c>
      <c r="AH393" s="3" t="e">
        <f t="shared" si="153"/>
        <v>#NUM!</v>
      </c>
      <c r="AI393" s="3" t="e">
        <f t="shared" si="154"/>
        <v>#NUM!</v>
      </c>
      <c r="AJ393" s="5"/>
      <c r="AK393" s="3">
        <v>227</v>
      </c>
      <c r="AL393" s="3" t="e">
        <f t="shared" si="155"/>
        <v>#NUM!</v>
      </c>
      <c r="AM393" s="3">
        <f t="shared" si="156"/>
        <v>7449290.2819596995</v>
      </c>
      <c r="AN393" s="5"/>
      <c r="AO393" s="3">
        <f t="shared" si="157"/>
        <v>7449290.2819596995</v>
      </c>
      <c r="AP393" s="3">
        <f t="shared" si="158"/>
        <v>2517860115.3023787</v>
      </c>
      <c r="AQ393" s="14">
        <f t="shared" si="159"/>
        <v>2.6206416820732936E-4</v>
      </c>
      <c r="AR393" s="14"/>
      <c r="AS393" s="26"/>
      <c r="AX393" s="23">
        <v>227.01742689949</v>
      </c>
    </row>
    <row r="394" spans="1:50" s="3" customFormat="1">
      <c r="A394" s="3" t="str">
        <f>'S rescaled computation'!A394</f>
        <v>Storch et al. 2239</v>
      </c>
      <c r="B394" s="2" t="str">
        <f>'S rescaled computation'!B394</f>
        <v>Mammals</v>
      </c>
      <c r="C394" s="3" t="str">
        <f>'S rescaled computation'!C394</f>
        <v>Eurasia</v>
      </c>
      <c r="D394" s="2">
        <f>'S rescaled computation'!D394</f>
        <v>20</v>
      </c>
      <c r="E394" s="5"/>
      <c r="F394" s="2">
        <f t="shared" si="142"/>
        <v>2009999.9999999998</v>
      </c>
      <c r="G394" s="2">
        <f>'S rescaled computation'!G394</f>
        <v>2009999.9999999998</v>
      </c>
      <c r="H394" s="2">
        <f>'S rescaled computation'!H394</f>
        <v>4780000</v>
      </c>
      <c r="I394" s="5"/>
      <c r="J394" s="2">
        <f>'S rescaled computation'!J394</f>
        <v>338</v>
      </c>
      <c r="K394" s="2">
        <f>'S rescaled computation'!K394</f>
        <v>338</v>
      </c>
      <c r="L394" s="11">
        <f>'S rescaled computation'!L394</f>
        <v>213</v>
      </c>
      <c r="M394" s="5"/>
      <c r="N394" s="3">
        <f t="shared" si="143"/>
        <v>1</v>
      </c>
      <c r="O394" s="5"/>
      <c r="P394" s="3">
        <f t="shared" si="144"/>
        <v>1.5868544600938967</v>
      </c>
      <c r="Q394" s="3" t="e">
        <f t="shared" si="139"/>
        <v>#DIV/0!</v>
      </c>
      <c r="R394" s="5"/>
      <c r="S394" s="22">
        <f t="shared" si="145"/>
        <v>1233.8123818598083</v>
      </c>
      <c r="T394" s="22">
        <f t="shared" si="160"/>
        <v>800.07961387291436</v>
      </c>
      <c r="U394" s="3">
        <f t="shared" si="161"/>
        <v>433.73276798689392</v>
      </c>
      <c r="V394" s="3">
        <f t="shared" si="146"/>
        <v>1600.1592277458287</v>
      </c>
      <c r="W394" s="3">
        <f t="shared" si="140"/>
        <v>411.27079395326939</v>
      </c>
      <c r="X394" s="3">
        <f t="shared" si="141"/>
        <v>800.07961387291436</v>
      </c>
      <c r="Y394" s="5"/>
      <c r="Z394" s="3">
        <f t="shared" si="147"/>
        <v>0</v>
      </c>
      <c r="AA394" s="3">
        <f t="shared" si="148"/>
        <v>394556.31431886501</v>
      </c>
      <c r="AB394" s="26"/>
      <c r="AC394" s="3">
        <f t="shared" si="149"/>
        <v>-1.1582456568775632</v>
      </c>
      <c r="AD394" s="3">
        <f t="shared" si="150"/>
        <v>-2.3766613085912183</v>
      </c>
      <c r="AE394" s="3">
        <f t="shared" si="151"/>
        <v>-1030.8358879426225</v>
      </c>
      <c r="AF394" s="5"/>
      <c r="AG394" s="3" t="e">
        <f t="shared" si="152"/>
        <v>#NUM!</v>
      </c>
      <c r="AH394" s="3" t="e">
        <f t="shared" si="153"/>
        <v>#NUM!</v>
      </c>
      <c r="AI394" s="3" t="e">
        <f t="shared" si="154"/>
        <v>#NUM!</v>
      </c>
      <c r="AJ394" s="5"/>
      <c r="AK394" s="3">
        <v>228</v>
      </c>
      <c r="AL394" s="3" t="e">
        <f t="shared" si="155"/>
        <v>#NUM!</v>
      </c>
      <c r="AM394" s="3">
        <f t="shared" si="156"/>
        <v>7449290.2819596995</v>
      </c>
      <c r="AN394" s="5"/>
      <c r="AO394" s="3">
        <f t="shared" si="157"/>
        <v>7449290.2819596995</v>
      </c>
      <c r="AP394" s="3">
        <f t="shared" si="158"/>
        <v>2517860115.3023787</v>
      </c>
      <c r="AQ394" s="14">
        <f t="shared" si="159"/>
        <v>2.6206416820732936E-4</v>
      </c>
      <c r="AR394" s="14"/>
      <c r="AS394" s="26"/>
      <c r="AX394" s="23">
        <v>228.01742689949</v>
      </c>
    </row>
    <row r="395" spans="1:50">
      <c r="A395" s="7" t="str">
        <f>'S rescaled computation'!A395</f>
        <v>Storch et al. 2240</v>
      </c>
      <c r="B395" s="8" t="str">
        <f>'S rescaled computation'!B395</f>
        <v>Mammals</v>
      </c>
      <c r="C395" s="7" t="str">
        <f>'S rescaled computation'!C395</f>
        <v>North America</v>
      </c>
      <c r="D395" s="8">
        <f>'S rescaled computation'!D395</f>
        <v>1</v>
      </c>
      <c r="F395" s="8">
        <f t="shared" si="142"/>
        <v>1670000.0000000002</v>
      </c>
      <c r="G395" s="8">
        <f>'S rescaled computation'!G395</f>
        <v>1670000.0000000002</v>
      </c>
      <c r="H395" s="8">
        <f>'S rescaled computation'!H395</f>
        <v>4810000.0000000009</v>
      </c>
      <c r="J395" s="8">
        <f>'S rescaled computation'!J395</f>
        <v>55.199999999999996</v>
      </c>
      <c r="K395" s="8">
        <f>'S rescaled computation'!K395</f>
        <v>239</v>
      </c>
      <c r="L395" s="10">
        <f>'S rescaled computation'!L395</f>
        <v>157</v>
      </c>
      <c r="N395" s="7">
        <f t="shared" si="143"/>
        <v>1</v>
      </c>
      <c r="P395" s="7">
        <f t="shared" si="144"/>
        <v>0.35159235668789807</v>
      </c>
      <c r="Q395" s="7" t="e">
        <f t="shared" si="139"/>
        <v>#DIV/0!</v>
      </c>
      <c r="S395" s="12">
        <f t="shared" si="145"/>
        <v>1237.6781220325267</v>
      </c>
      <c r="T395" s="12">
        <f t="shared" si="160"/>
        <v>729.27850219100924</v>
      </c>
      <c r="U395" s="7">
        <f t="shared" si="161"/>
        <v>508.39961984151751</v>
      </c>
      <c r="V395" s="7">
        <f t="shared" si="146"/>
        <v>1458.5570043820185</v>
      </c>
      <c r="W395" s="7">
        <f t="shared" si="140"/>
        <v>412.55937401084225</v>
      </c>
      <c r="X395" s="7">
        <f t="shared" si="141"/>
        <v>729.27850219100924</v>
      </c>
      <c r="Z395" s="7">
        <f t="shared" si="147"/>
        <v>0</v>
      </c>
      <c r="AA395" s="7">
        <f t="shared" si="148"/>
        <v>444567.80935713451</v>
      </c>
      <c r="AB395" s="6"/>
      <c r="AC395" s="7">
        <f t="shared" si="149"/>
        <v>-1.059316950580625</v>
      </c>
      <c r="AD395" s="7">
        <f t="shared" si="150"/>
        <v>-1.416121063058067</v>
      </c>
      <c r="AE395" s="7">
        <f t="shared" si="151"/>
        <v>-719.95541010828686</v>
      </c>
      <c r="AG395" s="7" t="e">
        <f t="shared" si="152"/>
        <v>#NUM!</v>
      </c>
      <c r="AH395" s="7" t="e">
        <f t="shared" si="153"/>
        <v>#NUM!</v>
      </c>
      <c r="AI395" s="7" t="e">
        <f t="shared" si="154"/>
        <v>#NUM!</v>
      </c>
      <c r="AK395" s="7">
        <v>229</v>
      </c>
      <c r="AL395" s="7" t="e">
        <f t="shared" si="155"/>
        <v>#NUM!</v>
      </c>
      <c r="AM395" s="7">
        <f t="shared" si="156"/>
        <v>5868403.6553513035</v>
      </c>
      <c r="AO395" s="7">
        <f t="shared" si="157"/>
        <v>5868403.6553513035</v>
      </c>
      <c r="AP395" s="7">
        <f t="shared" si="158"/>
        <v>1402548473.6289616</v>
      </c>
      <c r="AQ395" s="15">
        <f t="shared" si="159"/>
        <v>1.7460486183088638E-4</v>
      </c>
      <c r="AR395" s="15"/>
      <c r="AS395" s="6"/>
      <c r="AX395" s="21">
        <v>229.01742689949</v>
      </c>
    </row>
    <row r="396" spans="1:50">
      <c r="A396" s="7" t="str">
        <f>'S rescaled computation'!A396</f>
        <v>Storch et al. 2241</v>
      </c>
      <c r="B396" s="8" t="str">
        <f>'S rescaled computation'!B396</f>
        <v>Mammals</v>
      </c>
      <c r="C396" s="7" t="str">
        <f>'S rescaled computation'!C396</f>
        <v>North America</v>
      </c>
      <c r="D396" s="8">
        <f>'S rescaled computation'!D396</f>
        <v>2</v>
      </c>
      <c r="F396" s="8">
        <f t="shared" si="142"/>
        <v>1670000.0000000002</v>
      </c>
      <c r="G396" s="8">
        <f>'S rescaled computation'!G396</f>
        <v>1670000.0000000002</v>
      </c>
      <c r="H396" s="8">
        <f>'S rescaled computation'!H396</f>
        <v>4810000.0000000009</v>
      </c>
      <c r="J396" s="8">
        <f>'S rescaled computation'!J396</f>
        <v>64.599999999999994</v>
      </c>
      <c r="K396" s="8">
        <f>'S rescaled computation'!K396</f>
        <v>239</v>
      </c>
      <c r="L396" s="10">
        <f>'S rescaled computation'!L396</f>
        <v>157</v>
      </c>
      <c r="N396" s="7">
        <f t="shared" si="143"/>
        <v>1</v>
      </c>
      <c r="P396" s="7">
        <f t="shared" si="144"/>
        <v>0.41146496815286621</v>
      </c>
      <c r="Q396" s="7" t="e">
        <f t="shared" si="139"/>
        <v>#DIV/0!</v>
      </c>
      <c r="S396" s="12">
        <f t="shared" si="145"/>
        <v>1237.6781220325267</v>
      </c>
      <c r="T396" s="12">
        <f t="shared" si="160"/>
        <v>729.27850219100924</v>
      </c>
      <c r="U396" s="7">
        <f t="shared" si="161"/>
        <v>508.39961984151751</v>
      </c>
      <c r="V396" s="7">
        <f t="shared" si="146"/>
        <v>1458.5570043820185</v>
      </c>
      <c r="W396" s="7">
        <f t="shared" si="140"/>
        <v>412.55937401084225</v>
      </c>
      <c r="X396" s="7">
        <f t="shared" si="141"/>
        <v>729.27850219100924</v>
      </c>
      <c r="Z396" s="7">
        <f t="shared" si="147"/>
        <v>0</v>
      </c>
      <c r="AA396" s="7">
        <f t="shared" si="148"/>
        <v>444567.80935713451</v>
      </c>
      <c r="AB396" s="6"/>
      <c r="AC396" s="7">
        <f t="shared" si="149"/>
        <v>-1.059316950580625</v>
      </c>
      <c r="AD396" s="7">
        <f t="shared" si="150"/>
        <v>-1.416121063058067</v>
      </c>
      <c r="AE396" s="7">
        <f t="shared" si="151"/>
        <v>-719.95541010828686</v>
      </c>
      <c r="AG396" s="7" t="e">
        <f t="shared" si="152"/>
        <v>#NUM!</v>
      </c>
      <c r="AH396" s="7" t="e">
        <f t="shared" si="153"/>
        <v>#NUM!</v>
      </c>
      <c r="AI396" s="7" t="e">
        <f t="shared" si="154"/>
        <v>#NUM!</v>
      </c>
      <c r="AK396" s="7">
        <v>230</v>
      </c>
      <c r="AL396" s="7" t="e">
        <f t="shared" si="155"/>
        <v>#NUM!</v>
      </c>
      <c r="AM396" s="7">
        <f t="shared" si="156"/>
        <v>5868403.6553513035</v>
      </c>
      <c r="AO396" s="7">
        <f t="shared" si="157"/>
        <v>5868403.6553513035</v>
      </c>
      <c r="AP396" s="7">
        <f t="shared" si="158"/>
        <v>1402548473.6289616</v>
      </c>
      <c r="AQ396" s="15">
        <f t="shared" si="159"/>
        <v>1.7460486183088638E-4</v>
      </c>
      <c r="AR396" s="15"/>
      <c r="AS396" s="6"/>
      <c r="AX396" s="21">
        <v>230.01742689949</v>
      </c>
    </row>
    <row r="397" spans="1:50">
      <c r="A397" s="7" t="str">
        <f>'S rescaled computation'!A397</f>
        <v>Storch et al. 2242</v>
      </c>
      <c r="B397" s="8" t="str">
        <f>'S rescaled computation'!B397</f>
        <v>Mammals</v>
      </c>
      <c r="C397" s="7" t="str">
        <f>'S rescaled computation'!C397</f>
        <v>North America</v>
      </c>
      <c r="D397" s="8">
        <f>'S rescaled computation'!D397</f>
        <v>3</v>
      </c>
      <c r="F397" s="8">
        <f t="shared" si="142"/>
        <v>1670000.0000000002</v>
      </c>
      <c r="G397" s="8">
        <f>'S rescaled computation'!G397</f>
        <v>1670000.0000000002</v>
      </c>
      <c r="H397" s="8">
        <f>'S rescaled computation'!H397</f>
        <v>4810000.0000000009</v>
      </c>
      <c r="J397" s="8">
        <f>'S rescaled computation'!J397</f>
        <v>74</v>
      </c>
      <c r="K397" s="8">
        <f>'S rescaled computation'!K397</f>
        <v>239</v>
      </c>
      <c r="L397" s="10">
        <f>'S rescaled computation'!L397</f>
        <v>157</v>
      </c>
      <c r="N397" s="7">
        <f t="shared" si="143"/>
        <v>1</v>
      </c>
      <c r="P397" s="7">
        <f t="shared" si="144"/>
        <v>0.4713375796178344</v>
      </c>
      <c r="Q397" s="7" t="e">
        <f t="shared" si="139"/>
        <v>#DIV/0!</v>
      </c>
      <c r="S397" s="12">
        <f t="shared" si="145"/>
        <v>1237.6781220325267</v>
      </c>
      <c r="T397" s="12">
        <f t="shared" si="160"/>
        <v>729.27850219100924</v>
      </c>
      <c r="U397" s="7">
        <f t="shared" si="161"/>
        <v>508.39961984151751</v>
      </c>
      <c r="V397" s="7">
        <f t="shared" si="146"/>
        <v>1458.5570043820185</v>
      </c>
      <c r="W397" s="7">
        <f t="shared" si="140"/>
        <v>412.55937401084225</v>
      </c>
      <c r="X397" s="7">
        <f t="shared" si="141"/>
        <v>729.27850219100924</v>
      </c>
      <c r="Z397" s="7">
        <f t="shared" si="147"/>
        <v>0</v>
      </c>
      <c r="AA397" s="7">
        <f t="shared" si="148"/>
        <v>444567.80935713451</v>
      </c>
      <c r="AB397" s="6"/>
      <c r="AC397" s="7">
        <f t="shared" si="149"/>
        <v>-1.059316950580625</v>
      </c>
      <c r="AD397" s="7">
        <f t="shared" si="150"/>
        <v>-1.416121063058067</v>
      </c>
      <c r="AE397" s="7">
        <f t="shared" si="151"/>
        <v>-719.95541010828686</v>
      </c>
      <c r="AG397" s="7" t="e">
        <f t="shared" si="152"/>
        <v>#NUM!</v>
      </c>
      <c r="AH397" s="7" t="e">
        <f t="shared" si="153"/>
        <v>#NUM!</v>
      </c>
      <c r="AI397" s="7" t="e">
        <f t="shared" si="154"/>
        <v>#NUM!</v>
      </c>
      <c r="AK397" s="7">
        <v>231</v>
      </c>
      <c r="AL397" s="7" t="e">
        <f t="shared" si="155"/>
        <v>#NUM!</v>
      </c>
      <c r="AM397" s="7">
        <f t="shared" si="156"/>
        <v>5868403.6553513035</v>
      </c>
      <c r="AO397" s="7">
        <f t="shared" si="157"/>
        <v>5868403.6553513035</v>
      </c>
      <c r="AP397" s="7">
        <f t="shared" si="158"/>
        <v>1402548473.6289616</v>
      </c>
      <c r="AQ397" s="15">
        <f t="shared" si="159"/>
        <v>1.7460486183088638E-4</v>
      </c>
      <c r="AR397" s="15"/>
      <c r="AS397" s="6"/>
      <c r="AX397" s="21">
        <v>231.01742689949</v>
      </c>
    </row>
    <row r="398" spans="1:50">
      <c r="A398" s="7" t="str">
        <f>'S rescaled computation'!A398</f>
        <v>Storch et al. 2243</v>
      </c>
      <c r="B398" s="8" t="str">
        <f>'S rescaled computation'!B398</f>
        <v>Mammals</v>
      </c>
      <c r="C398" s="7" t="str">
        <f>'S rescaled computation'!C398</f>
        <v>North America</v>
      </c>
      <c r="D398" s="8">
        <f>'S rescaled computation'!D398</f>
        <v>4</v>
      </c>
      <c r="F398" s="8">
        <f t="shared" si="142"/>
        <v>1670000.0000000002</v>
      </c>
      <c r="G398" s="8">
        <f>'S rescaled computation'!G398</f>
        <v>1670000.0000000002</v>
      </c>
      <c r="H398" s="8">
        <f>'S rescaled computation'!H398</f>
        <v>4810000.0000000009</v>
      </c>
      <c r="J398" s="8">
        <f>'S rescaled computation'!J398</f>
        <v>83.9</v>
      </c>
      <c r="K398" s="8">
        <f>'S rescaled computation'!K398</f>
        <v>239</v>
      </c>
      <c r="L398" s="10">
        <f>'S rescaled computation'!L398</f>
        <v>157</v>
      </c>
      <c r="N398" s="7">
        <f t="shared" si="143"/>
        <v>1</v>
      </c>
      <c r="P398" s="7">
        <f t="shared" si="144"/>
        <v>0.53439490445859872</v>
      </c>
      <c r="Q398" s="7" t="e">
        <f t="shared" si="139"/>
        <v>#DIV/0!</v>
      </c>
      <c r="S398" s="12">
        <f t="shared" si="145"/>
        <v>1237.6781220325267</v>
      </c>
      <c r="T398" s="12">
        <f t="shared" si="160"/>
        <v>729.27850219100924</v>
      </c>
      <c r="U398" s="7">
        <f t="shared" si="161"/>
        <v>508.39961984151751</v>
      </c>
      <c r="V398" s="7">
        <f t="shared" si="146"/>
        <v>1458.5570043820185</v>
      </c>
      <c r="W398" s="7">
        <f t="shared" si="140"/>
        <v>412.55937401084225</v>
      </c>
      <c r="X398" s="7">
        <f t="shared" si="141"/>
        <v>729.27850219100924</v>
      </c>
      <c r="Z398" s="7">
        <f t="shared" si="147"/>
        <v>0</v>
      </c>
      <c r="AA398" s="7">
        <f t="shared" si="148"/>
        <v>444567.80935713451</v>
      </c>
      <c r="AB398" s="6"/>
      <c r="AC398" s="7">
        <f t="shared" si="149"/>
        <v>-1.059316950580625</v>
      </c>
      <c r="AD398" s="7">
        <f t="shared" si="150"/>
        <v>-1.416121063058067</v>
      </c>
      <c r="AE398" s="7">
        <f t="shared" si="151"/>
        <v>-719.95541010828686</v>
      </c>
      <c r="AG398" s="7" t="e">
        <f t="shared" si="152"/>
        <v>#NUM!</v>
      </c>
      <c r="AH398" s="7" t="e">
        <f t="shared" si="153"/>
        <v>#NUM!</v>
      </c>
      <c r="AI398" s="7" t="e">
        <f t="shared" si="154"/>
        <v>#NUM!</v>
      </c>
      <c r="AK398" s="7">
        <v>232</v>
      </c>
      <c r="AL398" s="7" t="e">
        <f t="shared" si="155"/>
        <v>#NUM!</v>
      </c>
      <c r="AM398" s="7">
        <f t="shared" si="156"/>
        <v>5868403.6553513035</v>
      </c>
      <c r="AO398" s="7">
        <f t="shared" si="157"/>
        <v>5868403.6553513035</v>
      </c>
      <c r="AP398" s="7">
        <f t="shared" si="158"/>
        <v>1402548473.6289616</v>
      </c>
      <c r="AQ398" s="15">
        <f t="shared" si="159"/>
        <v>1.7460486183088638E-4</v>
      </c>
      <c r="AR398" s="15"/>
      <c r="AS398" s="6"/>
      <c r="AX398" s="21">
        <v>232.01742689949</v>
      </c>
    </row>
    <row r="399" spans="1:50">
      <c r="A399" s="7" t="str">
        <f>'S rescaled computation'!A399</f>
        <v>Storch et al. 2244</v>
      </c>
      <c r="B399" s="8" t="str">
        <f>'S rescaled computation'!B399</f>
        <v>Mammals</v>
      </c>
      <c r="C399" s="7" t="str">
        <f>'S rescaled computation'!C399</f>
        <v>North America</v>
      </c>
      <c r="D399" s="8">
        <f>'S rescaled computation'!D399</f>
        <v>5</v>
      </c>
      <c r="F399" s="8">
        <f t="shared" si="142"/>
        <v>1670000.0000000002</v>
      </c>
      <c r="G399" s="8">
        <f>'S rescaled computation'!G399</f>
        <v>1670000.0000000002</v>
      </c>
      <c r="H399" s="8">
        <f>'S rescaled computation'!H399</f>
        <v>4810000.0000000009</v>
      </c>
      <c r="J399" s="8">
        <f>'S rescaled computation'!J399</f>
        <v>91.8</v>
      </c>
      <c r="K399" s="8">
        <f>'S rescaled computation'!K399</f>
        <v>239</v>
      </c>
      <c r="L399" s="10">
        <f>'S rescaled computation'!L399</f>
        <v>157</v>
      </c>
      <c r="N399" s="7">
        <f t="shared" si="143"/>
        <v>1</v>
      </c>
      <c r="P399" s="7">
        <f t="shared" si="144"/>
        <v>0.58471337579617833</v>
      </c>
      <c r="Q399" s="7" t="e">
        <f t="shared" si="139"/>
        <v>#DIV/0!</v>
      </c>
      <c r="S399" s="12">
        <f t="shared" si="145"/>
        <v>1237.6781220325267</v>
      </c>
      <c r="T399" s="12">
        <f t="shared" si="160"/>
        <v>729.27850219100924</v>
      </c>
      <c r="U399" s="7">
        <f t="shared" si="161"/>
        <v>508.39961984151751</v>
      </c>
      <c r="V399" s="7">
        <f t="shared" si="146"/>
        <v>1458.5570043820185</v>
      </c>
      <c r="W399" s="7">
        <f t="shared" si="140"/>
        <v>412.55937401084225</v>
      </c>
      <c r="X399" s="7">
        <f t="shared" si="141"/>
        <v>729.27850219100924</v>
      </c>
      <c r="Z399" s="7">
        <f t="shared" si="147"/>
        <v>0</v>
      </c>
      <c r="AA399" s="7">
        <f t="shared" si="148"/>
        <v>444567.80935713451</v>
      </c>
      <c r="AB399" s="6"/>
      <c r="AC399" s="7">
        <f t="shared" si="149"/>
        <v>-1.059316950580625</v>
      </c>
      <c r="AD399" s="7">
        <f t="shared" si="150"/>
        <v>-1.416121063058067</v>
      </c>
      <c r="AE399" s="7">
        <f t="shared" si="151"/>
        <v>-719.95541010828686</v>
      </c>
      <c r="AG399" s="7" t="e">
        <f t="shared" si="152"/>
        <v>#NUM!</v>
      </c>
      <c r="AH399" s="7" t="e">
        <f t="shared" si="153"/>
        <v>#NUM!</v>
      </c>
      <c r="AI399" s="7" t="e">
        <f t="shared" si="154"/>
        <v>#NUM!</v>
      </c>
      <c r="AK399" s="7">
        <v>233</v>
      </c>
      <c r="AL399" s="7" t="e">
        <f t="shared" si="155"/>
        <v>#NUM!</v>
      </c>
      <c r="AM399" s="7">
        <f t="shared" si="156"/>
        <v>5868403.6553513035</v>
      </c>
      <c r="AO399" s="7">
        <f t="shared" si="157"/>
        <v>5868403.6553513035</v>
      </c>
      <c r="AP399" s="7">
        <f t="shared" si="158"/>
        <v>1402548473.6289616</v>
      </c>
      <c r="AQ399" s="15">
        <f t="shared" si="159"/>
        <v>1.7460486183088638E-4</v>
      </c>
      <c r="AR399" s="15"/>
      <c r="AS399" s="6"/>
      <c r="AX399" s="21">
        <v>233.01742689949</v>
      </c>
    </row>
    <row r="400" spans="1:50">
      <c r="A400" s="7" t="str">
        <f>'S rescaled computation'!A400</f>
        <v>Storch et al. 2245</v>
      </c>
      <c r="B400" s="8" t="str">
        <f>'S rescaled computation'!B400</f>
        <v>Mammals</v>
      </c>
      <c r="C400" s="7" t="str">
        <f>'S rescaled computation'!C400</f>
        <v>North America</v>
      </c>
      <c r="D400" s="8">
        <f>'S rescaled computation'!D400</f>
        <v>6</v>
      </c>
      <c r="F400" s="8">
        <f t="shared" si="142"/>
        <v>1670000.0000000002</v>
      </c>
      <c r="G400" s="8">
        <f>'S rescaled computation'!G400</f>
        <v>1670000.0000000002</v>
      </c>
      <c r="H400" s="8">
        <f>'S rescaled computation'!H400</f>
        <v>4810000.0000000009</v>
      </c>
      <c r="J400" s="8">
        <f>'S rescaled computation'!J400</f>
        <v>102</v>
      </c>
      <c r="K400" s="8">
        <f>'S rescaled computation'!K400</f>
        <v>239</v>
      </c>
      <c r="L400" s="10">
        <f>'S rescaled computation'!L400</f>
        <v>157</v>
      </c>
      <c r="N400" s="7">
        <f t="shared" si="143"/>
        <v>1</v>
      </c>
      <c r="P400" s="7">
        <f t="shared" si="144"/>
        <v>0.64968152866242035</v>
      </c>
      <c r="Q400" s="7" t="e">
        <f t="shared" si="139"/>
        <v>#DIV/0!</v>
      </c>
      <c r="S400" s="12">
        <f t="shared" si="145"/>
        <v>1237.6781220325267</v>
      </c>
      <c r="T400" s="12">
        <f t="shared" si="160"/>
        <v>729.27850219100924</v>
      </c>
      <c r="U400" s="7">
        <f t="shared" si="161"/>
        <v>508.39961984151751</v>
      </c>
      <c r="V400" s="7">
        <f t="shared" si="146"/>
        <v>1458.5570043820185</v>
      </c>
      <c r="W400" s="7">
        <f t="shared" si="140"/>
        <v>412.55937401084225</v>
      </c>
      <c r="X400" s="7">
        <f t="shared" si="141"/>
        <v>729.27850219100924</v>
      </c>
      <c r="Z400" s="7">
        <f t="shared" si="147"/>
        <v>0</v>
      </c>
      <c r="AA400" s="7">
        <f t="shared" si="148"/>
        <v>444567.80935713451</v>
      </c>
      <c r="AB400" s="6"/>
      <c r="AC400" s="7">
        <f t="shared" si="149"/>
        <v>-1.059316950580625</v>
      </c>
      <c r="AD400" s="7">
        <f t="shared" si="150"/>
        <v>-1.416121063058067</v>
      </c>
      <c r="AE400" s="7">
        <f t="shared" si="151"/>
        <v>-719.95541010828686</v>
      </c>
      <c r="AG400" s="7" t="e">
        <f t="shared" si="152"/>
        <v>#NUM!</v>
      </c>
      <c r="AH400" s="7" t="e">
        <f t="shared" si="153"/>
        <v>#NUM!</v>
      </c>
      <c r="AI400" s="7" t="e">
        <f t="shared" si="154"/>
        <v>#NUM!</v>
      </c>
      <c r="AK400" s="7">
        <v>234</v>
      </c>
      <c r="AL400" s="7" t="e">
        <f t="shared" si="155"/>
        <v>#NUM!</v>
      </c>
      <c r="AM400" s="7">
        <f t="shared" si="156"/>
        <v>5868403.6553513035</v>
      </c>
      <c r="AO400" s="7">
        <f t="shared" si="157"/>
        <v>5868403.6553513035</v>
      </c>
      <c r="AP400" s="7">
        <f t="shared" si="158"/>
        <v>1402548473.6289616</v>
      </c>
      <c r="AQ400" s="15">
        <f t="shared" si="159"/>
        <v>1.7460486183088638E-4</v>
      </c>
      <c r="AR400" s="15"/>
      <c r="AS400" s="6"/>
      <c r="AX400" s="21">
        <v>234.01742689949</v>
      </c>
    </row>
    <row r="401" spans="1:50">
      <c r="A401" s="7" t="str">
        <f>'S rescaled computation'!A401</f>
        <v>Storch et al. 2246</v>
      </c>
      <c r="B401" s="8" t="str">
        <f>'S rescaled computation'!B401</f>
        <v>Mammals</v>
      </c>
      <c r="C401" s="7" t="str">
        <f>'S rescaled computation'!C401</f>
        <v>North America</v>
      </c>
      <c r="D401" s="8">
        <f>'S rescaled computation'!D401</f>
        <v>7</v>
      </c>
      <c r="F401" s="8">
        <f t="shared" si="142"/>
        <v>1670000.0000000002</v>
      </c>
      <c r="G401" s="8">
        <f>'S rescaled computation'!G401</f>
        <v>1670000.0000000002</v>
      </c>
      <c r="H401" s="8">
        <f>'S rescaled computation'!H401</f>
        <v>4810000.0000000009</v>
      </c>
      <c r="J401" s="8">
        <f>'S rescaled computation'!J401</f>
        <v>110.00000000000001</v>
      </c>
      <c r="K401" s="8">
        <f>'S rescaled computation'!K401</f>
        <v>239</v>
      </c>
      <c r="L401" s="10">
        <f>'S rescaled computation'!L401</f>
        <v>157</v>
      </c>
      <c r="N401" s="7">
        <f t="shared" si="143"/>
        <v>1</v>
      </c>
      <c r="P401" s="7">
        <f t="shared" si="144"/>
        <v>0.7006369426751593</v>
      </c>
      <c r="Q401" s="7" t="e">
        <f t="shared" si="139"/>
        <v>#DIV/0!</v>
      </c>
      <c r="S401" s="12">
        <f t="shared" si="145"/>
        <v>1237.6781220325267</v>
      </c>
      <c r="T401" s="12">
        <f t="shared" si="160"/>
        <v>729.27850219100924</v>
      </c>
      <c r="U401" s="7">
        <f t="shared" si="161"/>
        <v>508.39961984151751</v>
      </c>
      <c r="V401" s="7">
        <f t="shared" si="146"/>
        <v>1458.5570043820185</v>
      </c>
      <c r="W401" s="7">
        <f t="shared" si="140"/>
        <v>412.55937401084225</v>
      </c>
      <c r="X401" s="7">
        <f t="shared" si="141"/>
        <v>729.27850219100924</v>
      </c>
      <c r="Z401" s="7">
        <f t="shared" si="147"/>
        <v>0</v>
      </c>
      <c r="AA401" s="7">
        <f t="shared" si="148"/>
        <v>444567.80935713451</v>
      </c>
      <c r="AB401" s="6"/>
      <c r="AC401" s="7">
        <f t="shared" si="149"/>
        <v>-1.059316950580625</v>
      </c>
      <c r="AD401" s="7">
        <f t="shared" si="150"/>
        <v>-1.416121063058067</v>
      </c>
      <c r="AE401" s="7">
        <f t="shared" si="151"/>
        <v>-719.95541010828686</v>
      </c>
      <c r="AG401" s="7" t="e">
        <f t="shared" si="152"/>
        <v>#NUM!</v>
      </c>
      <c r="AH401" s="7" t="e">
        <f t="shared" si="153"/>
        <v>#NUM!</v>
      </c>
      <c r="AI401" s="7" t="e">
        <f t="shared" si="154"/>
        <v>#NUM!</v>
      </c>
      <c r="AK401" s="7">
        <v>235</v>
      </c>
      <c r="AL401" s="7" t="e">
        <f t="shared" si="155"/>
        <v>#NUM!</v>
      </c>
      <c r="AM401" s="7">
        <f t="shared" si="156"/>
        <v>5868403.6553513035</v>
      </c>
      <c r="AO401" s="7">
        <f t="shared" si="157"/>
        <v>5868403.6553513035</v>
      </c>
      <c r="AP401" s="7">
        <f t="shared" si="158"/>
        <v>1402548473.6289616</v>
      </c>
      <c r="AQ401" s="15">
        <f t="shared" si="159"/>
        <v>1.7460486183088638E-4</v>
      </c>
      <c r="AR401" s="15"/>
      <c r="AS401" s="6"/>
      <c r="AX401" s="21">
        <v>235.01742689949</v>
      </c>
    </row>
    <row r="402" spans="1:50">
      <c r="A402" s="7" t="str">
        <f>'S rescaled computation'!A402</f>
        <v>Storch et al. 2247</v>
      </c>
      <c r="B402" s="8" t="str">
        <f>'S rescaled computation'!B402</f>
        <v>Mammals</v>
      </c>
      <c r="C402" s="7" t="str">
        <f>'S rescaled computation'!C402</f>
        <v>North America</v>
      </c>
      <c r="D402" s="8">
        <f>'S rescaled computation'!D402</f>
        <v>8</v>
      </c>
      <c r="F402" s="8">
        <f t="shared" si="142"/>
        <v>1670000.0000000002</v>
      </c>
      <c r="G402" s="8">
        <f>'S rescaled computation'!G402</f>
        <v>1670000.0000000002</v>
      </c>
      <c r="H402" s="8">
        <f>'S rescaled computation'!H402</f>
        <v>4810000.0000000009</v>
      </c>
      <c r="J402" s="8">
        <f>'S rescaled computation'!J402</f>
        <v>119</v>
      </c>
      <c r="K402" s="8">
        <f>'S rescaled computation'!K402</f>
        <v>239</v>
      </c>
      <c r="L402" s="10">
        <f>'S rescaled computation'!L402</f>
        <v>157</v>
      </c>
      <c r="N402" s="7">
        <f t="shared" si="143"/>
        <v>1</v>
      </c>
      <c r="P402" s="7">
        <f t="shared" si="144"/>
        <v>0.7579617834394905</v>
      </c>
      <c r="Q402" s="7" t="e">
        <f t="shared" si="139"/>
        <v>#DIV/0!</v>
      </c>
      <c r="S402" s="12">
        <f t="shared" si="145"/>
        <v>1237.6781220325267</v>
      </c>
      <c r="T402" s="12">
        <f t="shared" si="160"/>
        <v>729.27850219100924</v>
      </c>
      <c r="U402" s="7">
        <f t="shared" si="161"/>
        <v>508.39961984151751</v>
      </c>
      <c r="V402" s="7">
        <f t="shared" si="146"/>
        <v>1458.5570043820185</v>
      </c>
      <c r="W402" s="7">
        <f t="shared" si="140"/>
        <v>412.55937401084225</v>
      </c>
      <c r="X402" s="7">
        <f t="shared" si="141"/>
        <v>729.27850219100924</v>
      </c>
      <c r="Z402" s="7">
        <f t="shared" si="147"/>
        <v>0</v>
      </c>
      <c r="AA402" s="7">
        <f t="shared" si="148"/>
        <v>444567.80935713451</v>
      </c>
      <c r="AB402" s="6"/>
      <c r="AC402" s="7">
        <f t="shared" si="149"/>
        <v>-1.059316950580625</v>
      </c>
      <c r="AD402" s="7">
        <f t="shared" si="150"/>
        <v>-1.416121063058067</v>
      </c>
      <c r="AE402" s="7">
        <f t="shared" si="151"/>
        <v>-719.95541010828686</v>
      </c>
      <c r="AG402" s="7" t="e">
        <f t="shared" si="152"/>
        <v>#NUM!</v>
      </c>
      <c r="AH402" s="7" t="e">
        <f t="shared" si="153"/>
        <v>#NUM!</v>
      </c>
      <c r="AI402" s="7" t="e">
        <f t="shared" si="154"/>
        <v>#NUM!</v>
      </c>
      <c r="AK402" s="7">
        <v>236</v>
      </c>
      <c r="AL402" s="7" t="e">
        <f t="shared" si="155"/>
        <v>#NUM!</v>
      </c>
      <c r="AM402" s="7">
        <f t="shared" si="156"/>
        <v>5868403.6553513035</v>
      </c>
      <c r="AO402" s="7">
        <f t="shared" si="157"/>
        <v>5868403.6553513035</v>
      </c>
      <c r="AP402" s="7">
        <f t="shared" si="158"/>
        <v>1402548473.6289616</v>
      </c>
      <c r="AQ402" s="15">
        <f t="shared" si="159"/>
        <v>1.7460486183088638E-4</v>
      </c>
      <c r="AR402" s="15"/>
      <c r="AS402" s="6"/>
      <c r="AX402" s="21">
        <v>236.01742689949</v>
      </c>
    </row>
    <row r="403" spans="1:50">
      <c r="A403" s="7" t="str">
        <f>'S rescaled computation'!A403</f>
        <v>Storch et al. 2248</v>
      </c>
      <c r="B403" s="8" t="str">
        <f>'S rescaled computation'!B403</f>
        <v>Mammals</v>
      </c>
      <c r="C403" s="7" t="str">
        <f>'S rescaled computation'!C403</f>
        <v>North America</v>
      </c>
      <c r="D403" s="8">
        <f>'S rescaled computation'!D403</f>
        <v>9</v>
      </c>
      <c r="F403" s="8">
        <f t="shared" si="142"/>
        <v>1670000.0000000002</v>
      </c>
      <c r="G403" s="8">
        <f>'S rescaled computation'!G403</f>
        <v>1670000.0000000002</v>
      </c>
      <c r="H403" s="8">
        <f>'S rescaled computation'!H403</f>
        <v>4810000.0000000009</v>
      </c>
      <c r="J403" s="8">
        <f>'S rescaled computation'!J403</f>
        <v>131</v>
      </c>
      <c r="K403" s="8">
        <f>'S rescaled computation'!K403</f>
        <v>239</v>
      </c>
      <c r="L403" s="10">
        <f>'S rescaled computation'!L403</f>
        <v>157</v>
      </c>
      <c r="N403" s="7">
        <f t="shared" si="143"/>
        <v>1</v>
      </c>
      <c r="P403" s="7">
        <f t="shared" si="144"/>
        <v>0.83439490445859876</v>
      </c>
      <c r="Q403" s="7" t="e">
        <f t="shared" si="139"/>
        <v>#DIV/0!</v>
      </c>
      <c r="S403" s="12">
        <f t="shared" si="145"/>
        <v>1237.6781220325267</v>
      </c>
      <c r="T403" s="12">
        <f t="shared" si="160"/>
        <v>729.27850219100924</v>
      </c>
      <c r="U403" s="7">
        <f t="shared" si="161"/>
        <v>508.39961984151751</v>
      </c>
      <c r="V403" s="7">
        <f t="shared" si="146"/>
        <v>1458.5570043820185</v>
      </c>
      <c r="W403" s="7">
        <f t="shared" si="140"/>
        <v>412.55937401084225</v>
      </c>
      <c r="X403" s="7">
        <f t="shared" si="141"/>
        <v>729.27850219100924</v>
      </c>
      <c r="Z403" s="7">
        <f t="shared" si="147"/>
        <v>0</v>
      </c>
      <c r="AA403" s="7">
        <f t="shared" si="148"/>
        <v>444567.80935713451</v>
      </c>
      <c r="AB403" s="6"/>
      <c r="AC403" s="7">
        <f t="shared" si="149"/>
        <v>-1.059316950580625</v>
      </c>
      <c r="AD403" s="7">
        <f t="shared" si="150"/>
        <v>-1.416121063058067</v>
      </c>
      <c r="AE403" s="7">
        <f t="shared" si="151"/>
        <v>-719.95541010828686</v>
      </c>
      <c r="AG403" s="7" t="e">
        <f t="shared" si="152"/>
        <v>#NUM!</v>
      </c>
      <c r="AH403" s="7" t="e">
        <f t="shared" si="153"/>
        <v>#NUM!</v>
      </c>
      <c r="AI403" s="7" t="e">
        <f t="shared" si="154"/>
        <v>#NUM!</v>
      </c>
      <c r="AK403" s="7">
        <v>237</v>
      </c>
      <c r="AL403" s="7" t="e">
        <f t="shared" si="155"/>
        <v>#NUM!</v>
      </c>
      <c r="AM403" s="7">
        <f t="shared" si="156"/>
        <v>5868403.6553513035</v>
      </c>
      <c r="AO403" s="7">
        <f t="shared" si="157"/>
        <v>5868403.6553513035</v>
      </c>
      <c r="AP403" s="7">
        <f t="shared" si="158"/>
        <v>1402548473.6289616</v>
      </c>
      <c r="AQ403" s="15">
        <f t="shared" si="159"/>
        <v>1.7460486183088638E-4</v>
      </c>
      <c r="AR403" s="15"/>
      <c r="AS403" s="6"/>
      <c r="AX403" s="21">
        <v>237.01742689949</v>
      </c>
    </row>
    <row r="404" spans="1:50">
      <c r="A404" s="7" t="str">
        <f>'S rescaled computation'!A404</f>
        <v>Storch et al. 2249</v>
      </c>
      <c r="B404" s="8" t="str">
        <f>'S rescaled computation'!B404</f>
        <v>Mammals</v>
      </c>
      <c r="C404" s="7" t="str">
        <f>'S rescaled computation'!C404</f>
        <v>North America</v>
      </c>
      <c r="D404" s="8">
        <f>'S rescaled computation'!D404</f>
        <v>10</v>
      </c>
      <c r="F404" s="8">
        <f t="shared" si="142"/>
        <v>1670000.0000000002</v>
      </c>
      <c r="G404" s="8">
        <f>'S rescaled computation'!G404</f>
        <v>1670000.0000000002</v>
      </c>
      <c r="H404" s="8">
        <f>'S rescaled computation'!H404</f>
        <v>4810000.0000000009</v>
      </c>
      <c r="J404" s="8">
        <f>'S rescaled computation'!J404</f>
        <v>138</v>
      </c>
      <c r="K404" s="8">
        <f>'S rescaled computation'!K404</f>
        <v>239</v>
      </c>
      <c r="L404" s="10">
        <f>'S rescaled computation'!L404</f>
        <v>157</v>
      </c>
      <c r="N404" s="7">
        <f t="shared" si="143"/>
        <v>1</v>
      </c>
      <c r="P404" s="7">
        <f t="shared" si="144"/>
        <v>0.87898089171974525</v>
      </c>
      <c r="Q404" s="7" t="e">
        <f t="shared" si="139"/>
        <v>#DIV/0!</v>
      </c>
      <c r="S404" s="12">
        <f t="shared" si="145"/>
        <v>1237.6781220325267</v>
      </c>
      <c r="T404" s="12">
        <f t="shared" si="160"/>
        <v>729.27850219100924</v>
      </c>
      <c r="U404" s="7">
        <f t="shared" si="161"/>
        <v>508.39961984151751</v>
      </c>
      <c r="V404" s="7">
        <f t="shared" si="146"/>
        <v>1458.5570043820185</v>
      </c>
      <c r="W404" s="7">
        <f t="shared" si="140"/>
        <v>412.55937401084225</v>
      </c>
      <c r="X404" s="7">
        <f t="shared" si="141"/>
        <v>729.27850219100924</v>
      </c>
      <c r="Z404" s="7">
        <f t="shared" si="147"/>
        <v>0</v>
      </c>
      <c r="AA404" s="7">
        <f t="shared" si="148"/>
        <v>444567.80935713451</v>
      </c>
      <c r="AB404" s="6"/>
      <c r="AC404" s="7">
        <f t="shared" si="149"/>
        <v>-1.059316950580625</v>
      </c>
      <c r="AD404" s="7">
        <f t="shared" si="150"/>
        <v>-1.416121063058067</v>
      </c>
      <c r="AE404" s="7">
        <f t="shared" si="151"/>
        <v>-719.95541010828686</v>
      </c>
      <c r="AG404" s="7" t="e">
        <f t="shared" si="152"/>
        <v>#NUM!</v>
      </c>
      <c r="AH404" s="7" t="e">
        <f t="shared" si="153"/>
        <v>#NUM!</v>
      </c>
      <c r="AI404" s="7" t="e">
        <f t="shared" si="154"/>
        <v>#NUM!</v>
      </c>
      <c r="AK404" s="7">
        <v>238</v>
      </c>
      <c r="AL404" s="7" t="e">
        <f t="shared" si="155"/>
        <v>#NUM!</v>
      </c>
      <c r="AM404" s="7">
        <f t="shared" si="156"/>
        <v>5868403.6553513035</v>
      </c>
      <c r="AO404" s="7">
        <f t="shared" si="157"/>
        <v>5868403.6553513035</v>
      </c>
      <c r="AP404" s="7">
        <f t="shared" si="158"/>
        <v>1402548473.6289616</v>
      </c>
      <c r="AQ404" s="15">
        <f t="shared" si="159"/>
        <v>1.7460486183088638E-4</v>
      </c>
      <c r="AR404" s="15"/>
      <c r="AS404" s="6"/>
      <c r="AX404" s="21">
        <v>238.01742689949</v>
      </c>
    </row>
    <row r="405" spans="1:50">
      <c r="A405" s="7" t="str">
        <f>'S rescaled computation'!A405</f>
        <v>Storch et al. 2250</v>
      </c>
      <c r="B405" s="8" t="str">
        <f>'S rescaled computation'!B405</f>
        <v>Mammals</v>
      </c>
      <c r="C405" s="7" t="str">
        <f>'S rescaled computation'!C405</f>
        <v>North America</v>
      </c>
      <c r="D405" s="8">
        <f>'S rescaled computation'!D405</f>
        <v>11</v>
      </c>
      <c r="F405" s="8">
        <f t="shared" si="142"/>
        <v>1670000.0000000002</v>
      </c>
      <c r="G405" s="8">
        <f>'S rescaled computation'!G405</f>
        <v>1670000.0000000002</v>
      </c>
      <c r="H405" s="8">
        <f>'S rescaled computation'!H405</f>
        <v>4810000.0000000009</v>
      </c>
      <c r="J405" s="8">
        <f>'S rescaled computation'!J405</f>
        <v>145</v>
      </c>
      <c r="K405" s="8">
        <f>'S rescaled computation'!K405</f>
        <v>239</v>
      </c>
      <c r="L405" s="10">
        <f>'S rescaled computation'!L405</f>
        <v>157</v>
      </c>
      <c r="N405" s="7">
        <f t="shared" si="143"/>
        <v>1</v>
      </c>
      <c r="P405" s="7">
        <f t="shared" si="144"/>
        <v>0.92356687898089174</v>
      </c>
      <c r="Q405" s="7" t="e">
        <f t="shared" si="139"/>
        <v>#DIV/0!</v>
      </c>
      <c r="S405" s="12">
        <f t="shared" si="145"/>
        <v>1237.6781220325267</v>
      </c>
      <c r="T405" s="12">
        <f t="shared" si="160"/>
        <v>729.27850219100924</v>
      </c>
      <c r="U405" s="7">
        <f t="shared" si="161"/>
        <v>508.39961984151751</v>
      </c>
      <c r="V405" s="7">
        <f t="shared" si="146"/>
        <v>1458.5570043820185</v>
      </c>
      <c r="W405" s="7">
        <f t="shared" si="140"/>
        <v>412.55937401084225</v>
      </c>
      <c r="X405" s="7">
        <f t="shared" si="141"/>
        <v>729.27850219100924</v>
      </c>
      <c r="Z405" s="7">
        <f t="shared" si="147"/>
        <v>0</v>
      </c>
      <c r="AA405" s="7">
        <f t="shared" si="148"/>
        <v>444567.80935713451</v>
      </c>
      <c r="AB405" s="6"/>
      <c r="AC405" s="7">
        <f t="shared" si="149"/>
        <v>-1.059316950580625</v>
      </c>
      <c r="AD405" s="7">
        <f t="shared" si="150"/>
        <v>-1.416121063058067</v>
      </c>
      <c r="AE405" s="7">
        <f t="shared" si="151"/>
        <v>-719.95541010828686</v>
      </c>
      <c r="AG405" s="7" t="e">
        <f t="shared" si="152"/>
        <v>#NUM!</v>
      </c>
      <c r="AH405" s="7" t="e">
        <f t="shared" si="153"/>
        <v>#NUM!</v>
      </c>
      <c r="AI405" s="7" t="e">
        <f t="shared" si="154"/>
        <v>#NUM!</v>
      </c>
      <c r="AK405" s="7">
        <v>239</v>
      </c>
      <c r="AL405" s="7" t="e">
        <f t="shared" si="155"/>
        <v>#NUM!</v>
      </c>
      <c r="AM405" s="7">
        <f t="shared" si="156"/>
        <v>5868403.6553513035</v>
      </c>
      <c r="AO405" s="7">
        <f t="shared" si="157"/>
        <v>5868403.6553513035</v>
      </c>
      <c r="AP405" s="7">
        <f t="shared" si="158"/>
        <v>1402548473.6289616</v>
      </c>
      <c r="AQ405" s="15">
        <f t="shared" si="159"/>
        <v>1.7460486183088638E-4</v>
      </c>
      <c r="AR405" s="15"/>
      <c r="AS405" s="6"/>
      <c r="AX405" s="21">
        <v>239.01742689949</v>
      </c>
    </row>
    <row r="406" spans="1:50">
      <c r="A406" s="7" t="str">
        <f>'S rescaled computation'!A406</f>
        <v>Storch et al. 2251</v>
      </c>
      <c r="B406" s="8" t="str">
        <f>'S rescaled computation'!B406</f>
        <v>Mammals</v>
      </c>
      <c r="C406" s="7" t="str">
        <f>'S rescaled computation'!C406</f>
        <v>North America</v>
      </c>
      <c r="D406" s="8">
        <f>'S rescaled computation'!D406</f>
        <v>12</v>
      </c>
      <c r="F406" s="8">
        <f t="shared" si="142"/>
        <v>1670000.0000000002</v>
      </c>
      <c r="G406" s="8">
        <f>'S rescaled computation'!G406</f>
        <v>1670000.0000000002</v>
      </c>
      <c r="H406" s="8">
        <f>'S rescaled computation'!H406</f>
        <v>4810000.0000000009</v>
      </c>
      <c r="J406" s="8">
        <f>'S rescaled computation'!J406</f>
        <v>157</v>
      </c>
      <c r="K406" s="8">
        <f>'S rescaled computation'!K406</f>
        <v>239</v>
      </c>
      <c r="L406" s="10">
        <f>'S rescaled computation'!L406</f>
        <v>157</v>
      </c>
      <c r="N406" s="7">
        <f t="shared" si="143"/>
        <v>1</v>
      </c>
      <c r="P406" s="7">
        <f t="shared" si="144"/>
        <v>1</v>
      </c>
      <c r="Q406" s="7" t="e">
        <f t="shared" si="139"/>
        <v>#DIV/0!</v>
      </c>
      <c r="S406" s="12">
        <f t="shared" si="145"/>
        <v>1237.6781220325267</v>
      </c>
      <c r="T406" s="12">
        <f t="shared" si="160"/>
        <v>729.27850219100924</v>
      </c>
      <c r="U406" s="7">
        <f t="shared" si="161"/>
        <v>508.39961984151751</v>
      </c>
      <c r="V406" s="7">
        <f t="shared" si="146"/>
        <v>1458.5570043820185</v>
      </c>
      <c r="W406" s="7">
        <f t="shared" si="140"/>
        <v>412.55937401084225</v>
      </c>
      <c r="X406" s="7">
        <f t="shared" si="141"/>
        <v>729.27850219100924</v>
      </c>
      <c r="Z406" s="7">
        <f t="shared" si="147"/>
        <v>0</v>
      </c>
      <c r="AA406" s="7">
        <f t="shared" si="148"/>
        <v>444567.80935713451</v>
      </c>
      <c r="AB406" s="6"/>
      <c r="AC406" s="7">
        <f t="shared" si="149"/>
        <v>-1.059316950580625</v>
      </c>
      <c r="AD406" s="7">
        <f t="shared" si="150"/>
        <v>-1.416121063058067</v>
      </c>
      <c r="AE406" s="7">
        <f t="shared" si="151"/>
        <v>-719.95541010828686</v>
      </c>
      <c r="AG406" s="7" t="e">
        <f t="shared" si="152"/>
        <v>#NUM!</v>
      </c>
      <c r="AH406" s="7" t="e">
        <f t="shared" si="153"/>
        <v>#NUM!</v>
      </c>
      <c r="AI406" s="7" t="e">
        <f t="shared" si="154"/>
        <v>#NUM!</v>
      </c>
      <c r="AK406" s="7">
        <v>240</v>
      </c>
      <c r="AL406" s="7" t="e">
        <f t="shared" si="155"/>
        <v>#NUM!</v>
      </c>
      <c r="AM406" s="7">
        <f t="shared" si="156"/>
        <v>5868403.6553513035</v>
      </c>
      <c r="AO406" s="7">
        <f t="shared" si="157"/>
        <v>5868403.6553513035</v>
      </c>
      <c r="AP406" s="7">
        <f t="shared" si="158"/>
        <v>1402548473.6289616</v>
      </c>
      <c r="AQ406" s="15">
        <f t="shared" si="159"/>
        <v>1.7460486183088638E-4</v>
      </c>
      <c r="AR406" s="15"/>
      <c r="AS406" s="6"/>
      <c r="AX406" s="21">
        <v>240.01742689949</v>
      </c>
    </row>
    <row r="407" spans="1:50">
      <c r="A407" s="7" t="str">
        <f>'S rescaled computation'!A407</f>
        <v>Storch et al. 2252</v>
      </c>
      <c r="B407" s="8" t="str">
        <f>'S rescaled computation'!B407</f>
        <v>Mammals</v>
      </c>
      <c r="C407" s="7" t="str">
        <f>'S rescaled computation'!C407</f>
        <v>North America</v>
      </c>
      <c r="D407" s="8">
        <f>'S rescaled computation'!D407</f>
        <v>13</v>
      </c>
      <c r="F407" s="8">
        <f t="shared" si="142"/>
        <v>1670000.0000000002</v>
      </c>
      <c r="G407" s="8">
        <f>'S rescaled computation'!G407</f>
        <v>1670000.0000000002</v>
      </c>
      <c r="H407" s="8">
        <f>'S rescaled computation'!H407</f>
        <v>4810000.0000000009</v>
      </c>
      <c r="J407" s="8">
        <f>'S rescaled computation'!J407</f>
        <v>166</v>
      </c>
      <c r="K407" s="8">
        <f>'S rescaled computation'!K407</f>
        <v>239</v>
      </c>
      <c r="L407" s="10">
        <f>'S rescaled computation'!L407</f>
        <v>157</v>
      </c>
      <c r="N407" s="7">
        <f t="shared" si="143"/>
        <v>1</v>
      </c>
      <c r="P407" s="7">
        <f t="shared" si="144"/>
        <v>1.0573248407643312</v>
      </c>
      <c r="Q407" s="7" t="e">
        <f t="shared" si="139"/>
        <v>#DIV/0!</v>
      </c>
      <c r="S407" s="12">
        <f t="shared" si="145"/>
        <v>1237.6781220325267</v>
      </c>
      <c r="T407" s="12">
        <f t="shared" si="160"/>
        <v>729.27850219100924</v>
      </c>
      <c r="U407" s="7">
        <f t="shared" si="161"/>
        <v>508.39961984151751</v>
      </c>
      <c r="V407" s="7">
        <f t="shared" si="146"/>
        <v>1458.5570043820185</v>
      </c>
      <c r="W407" s="7">
        <f t="shared" si="140"/>
        <v>412.55937401084225</v>
      </c>
      <c r="X407" s="7">
        <f t="shared" si="141"/>
        <v>729.27850219100924</v>
      </c>
      <c r="Z407" s="7">
        <f t="shared" si="147"/>
        <v>0</v>
      </c>
      <c r="AA407" s="7">
        <f t="shared" si="148"/>
        <v>444567.80935713451</v>
      </c>
      <c r="AB407" s="6"/>
      <c r="AC407" s="7">
        <f t="shared" si="149"/>
        <v>-1.059316950580625</v>
      </c>
      <c r="AD407" s="7">
        <f t="shared" si="150"/>
        <v>-1.416121063058067</v>
      </c>
      <c r="AE407" s="7">
        <f t="shared" si="151"/>
        <v>-719.95541010828686</v>
      </c>
      <c r="AG407" s="7" t="e">
        <f t="shared" si="152"/>
        <v>#NUM!</v>
      </c>
      <c r="AH407" s="7" t="e">
        <f t="shared" si="153"/>
        <v>#NUM!</v>
      </c>
      <c r="AI407" s="7" t="e">
        <f t="shared" si="154"/>
        <v>#NUM!</v>
      </c>
      <c r="AK407" s="7">
        <v>241</v>
      </c>
      <c r="AL407" s="7" t="e">
        <f t="shared" si="155"/>
        <v>#NUM!</v>
      </c>
      <c r="AM407" s="7">
        <f t="shared" si="156"/>
        <v>5868403.6553513035</v>
      </c>
      <c r="AO407" s="7">
        <f t="shared" si="157"/>
        <v>5868403.6553513035</v>
      </c>
      <c r="AP407" s="7">
        <f t="shared" si="158"/>
        <v>1402548473.6289616</v>
      </c>
      <c r="AQ407" s="15">
        <f t="shared" si="159"/>
        <v>1.7460486183088638E-4</v>
      </c>
      <c r="AR407" s="15"/>
      <c r="AS407" s="6"/>
      <c r="AX407" s="21">
        <v>241.01742689949</v>
      </c>
    </row>
    <row r="408" spans="1:50">
      <c r="A408" s="7" t="str">
        <f>'S rescaled computation'!A408</f>
        <v>Storch et al. 2253</v>
      </c>
      <c r="B408" s="8" t="str">
        <f>'S rescaled computation'!B408</f>
        <v>Mammals</v>
      </c>
      <c r="C408" s="7" t="str">
        <f>'S rescaled computation'!C408</f>
        <v>North America</v>
      </c>
      <c r="D408" s="8">
        <f>'S rescaled computation'!D408</f>
        <v>14</v>
      </c>
      <c r="F408" s="8">
        <f t="shared" si="142"/>
        <v>1670000.0000000002</v>
      </c>
      <c r="G408" s="8">
        <f>'S rescaled computation'!G408</f>
        <v>1670000.0000000002</v>
      </c>
      <c r="H408" s="8">
        <f>'S rescaled computation'!H408</f>
        <v>4810000.0000000009</v>
      </c>
      <c r="J408" s="8">
        <f>'S rescaled computation'!J408</f>
        <v>178</v>
      </c>
      <c r="K408" s="8">
        <f>'S rescaled computation'!K408</f>
        <v>239</v>
      </c>
      <c r="L408" s="10">
        <f>'S rescaled computation'!L408</f>
        <v>157</v>
      </c>
      <c r="N408" s="7">
        <f t="shared" si="143"/>
        <v>1</v>
      </c>
      <c r="P408" s="7">
        <f t="shared" si="144"/>
        <v>1.1337579617834395</v>
      </c>
      <c r="Q408" s="7" t="e">
        <f t="shared" si="139"/>
        <v>#DIV/0!</v>
      </c>
      <c r="S408" s="12">
        <f t="shared" si="145"/>
        <v>1237.6781220325267</v>
      </c>
      <c r="T408" s="12">
        <f t="shared" si="160"/>
        <v>729.27850219100924</v>
      </c>
      <c r="U408" s="7">
        <f t="shared" si="161"/>
        <v>508.39961984151751</v>
      </c>
      <c r="V408" s="7">
        <f t="shared" si="146"/>
        <v>1458.5570043820185</v>
      </c>
      <c r="W408" s="7">
        <f t="shared" si="140"/>
        <v>412.55937401084225</v>
      </c>
      <c r="X408" s="7">
        <f t="shared" si="141"/>
        <v>729.27850219100924</v>
      </c>
      <c r="Z408" s="7">
        <f t="shared" si="147"/>
        <v>0</v>
      </c>
      <c r="AA408" s="7">
        <f t="shared" si="148"/>
        <v>444567.80935713451</v>
      </c>
      <c r="AB408" s="6"/>
      <c r="AC408" s="7">
        <f t="shared" si="149"/>
        <v>-1.059316950580625</v>
      </c>
      <c r="AD408" s="7">
        <f t="shared" si="150"/>
        <v>-1.416121063058067</v>
      </c>
      <c r="AE408" s="7">
        <f t="shared" si="151"/>
        <v>-719.95541010828686</v>
      </c>
      <c r="AG408" s="7" t="e">
        <f t="shared" si="152"/>
        <v>#NUM!</v>
      </c>
      <c r="AH408" s="7" t="e">
        <f t="shared" si="153"/>
        <v>#NUM!</v>
      </c>
      <c r="AI408" s="7" t="e">
        <f t="shared" si="154"/>
        <v>#NUM!</v>
      </c>
      <c r="AK408" s="7">
        <v>242</v>
      </c>
      <c r="AL408" s="7" t="e">
        <f t="shared" si="155"/>
        <v>#NUM!</v>
      </c>
      <c r="AM408" s="7">
        <f t="shared" si="156"/>
        <v>5868403.6553513035</v>
      </c>
      <c r="AO408" s="7">
        <f t="shared" si="157"/>
        <v>5868403.6553513035</v>
      </c>
      <c r="AP408" s="7">
        <f t="shared" si="158"/>
        <v>1402548473.6289616</v>
      </c>
      <c r="AQ408" s="15">
        <f t="shared" si="159"/>
        <v>1.7460486183088638E-4</v>
      </c>
      <c r="AR408" s="15"/>
      <c r="AS408" s="6"/>
      <c r="AX408" s="21">
        <v>242.01742689949</v>
      </c>
    </row>
    <row r="409" spans="1:50">
      <c r="A409" s="7" t="str">
        <f>'S rescaled computation'!A409</f>
        <v>Storch et al. 2254</v>
      </c>
      <c r="B409" s="8" t="str">
        <f>'S rescaled computation'!B409</f>
        <v>Mammals</v>
      </c>
      <c r="C409" s="7" t="str">
        <f>'S rescaled computation'!C409</f>
        <v>North America</v>
      </c>
      <c r="D409" s="8">
        <f>'S rescaled computation'!D409</f>
        <v>15</v>
      </c>
      <c r="F409" s="8">
        <f t="shared" si="142"/>
        <v>1670000.0000000002</v>
      </c>
      <c r="G409" s="8">
        <f>'S rescaled computation'!G409</f>
        <v>1670000.0000000002</v>
      </c>
      <c r="H409" s="8">
        <f>'S rescaled computation'!H409</f>
        <v>4810000.0000000009</v>
      </c>
      <c r="J409" s="8">
        <f>'S rescaled computation'!J409</f>
        <v>186</v>
      </c>
      <c r="K409" s="8">
        <f>'S rescaled computation'!K409</f>
        <v>239</v>
      </c>
      <c r="L409" s="10">
        <f>'S rescaled computation'!L409</f>
        <v>157</v>
      </c>
      <c r="N409" s="7">
        <f t="shared" si="143"/>
        <v>1</v>
      </c>
      <c r="P409" s="7">
        <f t="shared" si="144"/>
        <v>1.1847133757961783</v>
      </c>
      <c r="Q409" s="7" t="e">
        <f t="shared" si="139"/>
        <v>#DIV/0!</v>
      </c>
      <c r="S409" s="12">
        <f t="shared" si="145"/>
        <v>1237.6781220325267</v>
      </c>
      <c r="T409" s="12">
        <f t="shared" si="160"/>
        <v>729.27850219100924</v>
      </c>
      <c r="U409" s="7">
        <f t="shared" si="161"/>
        <v>508.39961984151751</v>
      </c>
      <c r="V409" s="7">
        <f t="shared" si="146"/>
        <v>1458.5570043820185</v>
      </c>
      <c r="W409" s="7">
        <f t="shared" si="140"/>
        <v>412.55937401084225</v>
      </c>
      <c r="X409" s="7">
        <f t="shared" si="141"/>
        <v>729.27850219100924</v>
      </c>
      <c r="Z409" s="7">
        <f t="shared" si="147"/>
        <v>0</v>
      </c>
      <c r="AA409" s="7">
        <f t="shared" si="148"/>
        <v>444567.80935713451</v>
      </c>
      <c r="AB409" s="6"/>
      <c r="AC409" s="7">
        <f t="shared" si="149"/>
        <v>-1.059316950580625</v>
      </c>
      <c r="AD409" s="7">
        <f t="shared" si="150"/>
        <v>-1.416121063058067</v>
      </c>
      <c r="AE409" s="7">
        <f t="shared" si="151"/>
        <v>-719.95541010828686</v>
      </c>
      <c r="AG409" s="7" t="e">
        <f t="shared" si="152"/>
        <v>#NUM!</v>
      </c>
      <c r="AH409" s="7" t="e">
        <f t="shared" si="153"/>
        <v>#NUM!</v>
      </c>
      <c r="AI409" s="7" t="e">
        <f t="shared" si="154"/>
        <v>#NUM!</v>
      </c>
      <c r="AK409" s="7">
        <v>243</v>
      </c>
      <c r="AL409" s="7" t="e">
        <f t="shared" si="155"/>
        <v>#NUM!</v>
      </c>
      <c r="AM409" s="7">
        <f t="shared" si="156"/>
        <v>5868403.6553513035</v>
      </c>
      <c r="AO409" s="7">
        <f t="shared" si="157"/>
        <v>5868403.6553513035</v>
      </c>
      <c r="AP409" s="7">
        <f t="shared" si="158"/>
        <v>1402548473.6289616</v>
      </c>
      <c r="AQ409" s="15">
        <f t="shared" si="159"/>
        <v>1.7460486183088638E-4</v>
      </c>
      <c r="AR409" s="15"/>
      <c r="AS409" s="6"/>
      <c r="AX409" s="21">
        <v>243.01742689949</v>
      </c>
    </row>
    <row r="410" spans="1:50">
      <c r="A410" s="7" t="str">
        <f>'S rescaled computation'!A410</f>
        <v>Storch et al. 2255</v>
      </c>
      <c r="B410" s="8" t="str">
        <f>'S rescaled computation'!B410</f>
        <v>Mammals</v>
      </c>
      <c r="C410" s="7" t="str">
        <f>'S rescaled computation'!C410</f>
        <v>North America</v>
      </c>
      <c r="D410" s="8">
        <f>'S rescaled computation'!D410</f>
        <v>16</v>
      </c>
      <c r="F410" s="8">
        <f t="shared" si="142"/>
        <v>1670000.0000000002</v>
      </c>
      <c r="G410" s="8">
        <f>'S rescaled computation'!G410</f>
        <v>1670000.0000000002</v>
      </c>
      <c r="H410" s="8">
        <f>'S rescaled computation'!H410</f>
        <v>4810000.0000000009</v>
      </c>
      <c r="J410" s="8">
        <f>'S rescaled computation'!J410</f>
        <v>195.00000000000003</v>
      </c>
      <c r="K410" s="8">
        <f>'S rescaled computation'!K410</f>
        <v>239</v>
      </c>
      <c r="L410" s="10">
        <f>'S rescaled computation'!L410</f>
        <v>157</v>
      </c>
      <c r="N410" s="7">
        <f t="shared" si="143"/>
        <v>1</v>
      </c>
      <c r="P410" s="7">
        <f t="shared" si="144"/>
        <v>1.2420382165605097</v>
      </c>
      <c r="Q410" s="7" t="e">
        <f t="shared" si="139"/>
        <v>#DIV/0!</v>
      </c>
      <c r="S410" s="12">
        <f t="shared" si="145"/>
        <v>1237.6781220325267</v>
      </c>
      <c r="T410" s="12">
        <f t="shared" si="160"/>
        <v>729.27850219100924</v>
      </c>
      <c r="U410" s="7">
        <f t="shared" si="161"/>
        <v>508.39961984151751</v>
      </c>
      <c r="V410" s="7">
        <f t="shared" si="146"/>
        <v>1458.5570043820185</v>
      </c>
      <c r="W410" s="7">
        <f t="shared" si="140"/>
        <v>412.55937401084225</v>
      </c>
      <c r="X410" s="7">
        <f t="shared" si="141"/>
        <v>729.27850219100924</v>
      </c>
      <c r="Z410" s="7">
        <f t="shared" si="147"/>
        <v>0</v>
      </c>
      <c r="AA410" s="7">
        <f t="shared" si="148"/>
        <v>444567.80935713451</v>
      </c>
      <c r="AB410" s="6"/>
      <c r="AC410" s="7">
        <f t="shared" si="149"/>
        <v>-1.059316950580625</v>
      </c>
      <c r="AD410" s="7">
        <f t="shared" si="150"/>
        <v>-1.416121063058067</v>
      </c>
      <c r="AE410" s="7">
        <f t="shared" si="151"/>
        <v>-719.95541010828686</v>
      </c>
      <c r="AG410" s="7" t="e">
        <f t="shared" si="152"/>
        <v>#NUM!</v>
      </c>
      <c r="AH410" s="7" t="e">
        <f t="shared" si="153"/>
        <v>#NUM!</v>
      </c>
      <c r="AI410" s="7" t="e">
        <f t="shared" si="154"/>
        <v>#NUM!</v>
      </c>
      <c r="AK410" s="7">
        <v>244</v>
      </c>
      <c r="AL410" s="7" t="e">
        <f t="shared" si="155"/>
        <v>#NUM!</v>
      </c>
      <c r="AM410" s="7">
        <f t="shared" si="156"/>
        <v>5868403.6553513035</v>
      </c>
      <c r="AO410" s="7">
        <f t="shared" si="157"/>
        <v>5868403.6553513035</v>
      </c>
      <c r="AP410" s="7">
        <f t="shared" si="158"/>
        <v>1402548473.6289616</v>
      </c>
      <c r="AQ410" s="15">
        <f t="shared" si="159"/>
        <v>1.7460486183088638E-4</v>
      </c>
      <c r="AR410" s="15"/>
      <c r="AS410" s="6"/>
      <c r="AX410" s="21">
        <v>244.01742689949</v>
      </c>
    </row>
    <row r="411" spans="1:50">
      <c r="A411" s="7" t="str">
        <f>'S rescaled computation'!A411</f>
        <v>Storch et al. 2256</v>
      </c>
      <c r="B411" s="8" t="str">
        <f>'S rescaled computation'!B411</f>
        <v>Mammals</v>
      </c>
      <c r="C411" s="7" t="str">
        <f>'S rescaled computation'!C411</f>
        <v>North America</v>
      </c>
      <c r="D411" s="8">
        <f>'S rescaled computation'!D411</f>
        <v>17</v>
      </c>
      <c r="F411" s="8">
        <f t="shared" si="142"/>
        <v>1670000.0000000002</v>
      </c>
      <c r="G411" s="8">
        <f>'S rescaled computation'!G411</f>
        <v>1670000.0000000002</v>
      </c>
      <c r="H411" s="8">
        <f>'S rescaled computation'!H411</f>
        <v>4810000.0000000009</v>
      </c>
      <c r="J411" s="8">
        <f>'S rescaled computation'!J411</f>
        <v>206</v>
      </c>
      <c r="K411" s="8">
        <f>'S rescaled computation'!K411</f>
        <v>239</v>
      </c>
      <c r="L411" s="10">
        <f>'S rescaled computation'!L411</f>
        <v>157</v>
      </c>
      <c r="N411" s="7">
        <f t="shared" si="143"/>
        <v>1</v>
      </c>
      <c r="P411" s="7">
        <f t="shared" si="144"/>
        <v>1.3121019108280254</v>
      </c>
      <c r="Q411" s="7" t="e">
        <f t="shared" si="139"/>
        <v>#DIV/0!</v>
      </c>
      <c r="S411" s="12">
        <f t="shared" si="145"/>
        <v>1237.6781220325267</v>
      </c>
      <c r="T411" s="12">
        <f t="shared" si="160"/>
        <v>729.27850219100924</v>
      </c>
      <c r="U411" s="7">
        <f t="shared" si="161"/>
        <v>508.39961984151751</v>
      </c>
      <c r="V411" s="7">
        <f t="shared" si="146"/>
        <v>1458.5570043820185</v>
      </c>
      <c r="W411" s="7">
        <f t="shared" si="140"/>
        <v>412.55937401084225</v>
      </c>
      <c r="X411" s="7">
        <f t="shared" si="141"/>
        <v>729.27850219100924</v>
      </c>
      <c r="Z411" s="7">
        <f t="shared" si="147"/>
        <v>0</v>
      </c>
      <c r="AA411" s="7">
        <f t="shared" si="148"/>
        <v>444567.80935713451</v>
      </c>
      <c r="AB411" s="6"/>
      <c r="AC411" s="7">
        <f t="shared" si="149"/>
        <v>-1.059316950580625</v>
      </c>
      <c r="AD411" s="7">
        <f t="shared" si="150"/>
        <v>-1.416121063058067</v>
      </c>
      <c r="AE411" s="7">
        <f t="shared" si="151"/>
        <v>-719.95541010828686</v>
      </c>
      <c r="AG411" s="7" t="e">
        <f t="shared" si="152"/>
        <v>#NUM!</v>
      </c>
      <c r="AH411" s="7" t="e">
        <f t="shared" si="153"/>
        <v>#NUM!</v>
      </c>
      <c r="AI411" s="7" t="e">
        <f t="shared" si="154"/>
        <v>#NUM!</v>
      </c>
      <c r="AK411" s="7">
        <v>245</v>
      </c>
      <c r="AL411" s="7" t="e">
        <f t="shared" si="155"/>
        <v>#NUM!</v>
      </c>
      <c r="AM411" s="7">
        <f t="shared" si="156"/>
        <v>5868403.6553513035</v>
      </c>
      <c r="AO411" s="7">
        <f t="shared" si="157"/>
        <v>5868403.6553513035</v>
      </c>
      <c r="AP411" s="7">
        <f t="shared" si="158"/>
        <v>1402548473.6289616</v>
      </c>
      <c r="AQ411" s="15">
        <f t="shared" si="159"/>
        <v>1.7460486183088638E-4</v>
      </c>
      <c r="AR411" s="15"/>
      <c r="AS411" s="6"/>
      <c r="AX411" s="21">
        <v>245.01742689949</v>
      </c>
    </row>
    <row r="412" spans="1:50">
      <c r="A412" s="7" t="str">
        <f>'S rescaled computation'!A412</f>
        <v>Storch et al. 2257</v>
      </c>
      <c r="B412" s="8" t="str">
        <f>'S rescaled computation'!B412</f>
        <v>Mammals</v>
      </c>
      <c r="C412" s="7" t="str">
        <f>'S rescaled computation'!C412</f>
        <v>North America</v>
      </c>
      <c r="D412" s="8">
        <f>'S rescaled computation'!D412</f>
        <v>18</v>
      </c>
      <c r="F412" s="8">
        <f t="shared" si="142"/>
        <v>1670000.0000000002</v>
      </c>
      <c r="G412" s="8">
        <f>'S rescaled computation'!G412</f>
        <v>1670000.0000000002</v>
      </c>
      <c r="H412" s="8">
        <f>'S rescaled computation'!H412</f>
        <v>4810000.0000000009</v>
      </c>
      <c r="J412" s="8">
        <f>'S rescaled computation'!J412</f>
        <v>216</v>
      </c>
      <c r="K412" s="8">
        <f>'S rescaled computation'!K412</f>
        <v>239</v>
      </c>
      <c r="L412" s="10">
        <f>'S rescaled computation'!L412</f>
        <v>157</v>
      </c>
      <c r="N412" s="7">
        <f t="shared" si="143"/>
        <v>1</v>
      </c>
      <c r="P412" s="7">
        <f t="shared" si="144"/>
        <v>1.375796178343949</v>
      </c>
      <c r="Q412" s="7" t="e">
        <f t="shared" si="139"/>
        <v>#DIV/0!</v>
      </c>
      <c r="S412" s="12">
        <f t="shared" si="145"/>
        <v>1237.6781220325267</v>
      </c>
      <c r="T412" s="12">
        <f t="shared" si="160"/>
        <v>729.27850219100924</v>
      </c>
      <c r="U412" s="7">
        <f t="shared" si="161"/>
        <v>508.39961984151751</v>
      </c>
      <c r="V412" s="7">
        <f t="shared" si="146"/>
        <v>1458.5570043820185</v>
      </c>
      <c r="W412" s="7">
        <f t="shared" si="140"/>
        <v>412.55937401084225</v>
      </c>
      <c r="X412" s="7">
        <f t="shared" si="141"/>
        <v>729.27850219100924</v>
      </c>
      <c r="Z412" s="7">
        <f t="shared" si="147"/>
        <v>0</v>
      </c>
      <c r="AA412" s="7">
        <f t="shared" si="148"/>
        <v>444567.80935713451</v>
      </c>
      <c r="AB412" s="6"/>
      <c r="AC412" s="7">
        <f t="shared" si="149"/>
        <v>-1.059316950580625</v>
      </c>
      <c r="AD412" s="7">
        <f t="shared" si="150"/>
        <v>-1.416121063058067</v>
      </c>
      <c r="AE412" s="7">
        <f t="shared" si="151"/>
        <v>-719.95541010828686</v>
      </c>
      <c r="AG412" s="7" t="e">
        <f t="shared" si="152"/>
        <v>#NUM!</v>
      </c>
      <c r="AH412" s="7" t="e">
        <f t="shared" si="153"/>
        <v>#NUM!</v>
      </c>
      <c r="AI412" s="7" t="e">
        <f t="shared" si="154"/>
        <v>#NUM!</v>
      </c>
      <c r="AK412" s="7">
        <v>246</v>
      </c>
      <c r="AL412" s="7" t="e">
        <f t="shared" si="155"/>
        <v>#NUM!</v>
      </c>
      <c r="AM412" s="7">
        <f t="shared" si="156"/>
        <v>5868403.6553513035</v>
      </c>
      <c r="AO412" s="7">
        <f t="shared" si="157"/>
        <v>5868403.6553513035</v>
      </c>
      <c r="AP412" s="7">
        <f t="shared" si="158"/>
        <v>1402548473.6289616</v>
      </c>
      <c r="AQ412" s="15">
        <f t="shared" si="159"/>
        <v>1.7460486183088638E-4</v>
      </c>
      <c r="AR412" s="15"/>
      <c r="AS412" s="6"/>
      <c r="AX412" s="21">
        <v>246.01742689949</v>
      </c>
    </row>
    <row r="413" spans="1:50">
      <c r="A413" s="7" t="str">
        <f>'S rescaled computation'!A413</f>
        <v>Storch et al. 2258</v>
      </c>
      <c r="B413" s="8" t="str">
        <f>'S rescaled computation'!B413</f>
        <v>Mammals</v>
      </c>
      <c r="C413" s="7" t="str">
        <f>'S rescaled computation'!C413</f>
        <v>North America</v>
      </c>
      <c r="D413" s="8">
        <f>'S rescaled computation'!D413</f>
        <v>19</v>
      </c>
      <c r="F413" s="8">
        <f t="shared" si="142"/>
        <v>1670000.0000000002</v>
      </c>
      <c r="G413" s="8">
        <f>'S rescaled computation'!G413</f>
        <v>1670000.0000000002</v>
      </c>
      <c r="H413" s="8">
        <f>'S rescaled computation'!H413</f>
        <v>4810000.0000000009</v>
      </c>
      <c r="J413" s="8">
        <f>'S rescaled computation'!J413</f>
        <v>225.99999999999997</v>
      </c>
      <c r="K413" s="8">
        <f>'S rescaled computation'!K413</f>
        <v>239</v>
      </c>
      <c r="L413" s="10">
        <f>'S rescaled computation'!L413</f>
        <v>157</v>
      </c>
      <c r="N413" s="7">
        <f t="shared" si="143"/>
        <v>1</v>
      </c>
      <c r="P413" s="7">
        <f t="shared" si="144"/>
        <v>1.4394904458598725</v>
      </c>
      <c r="Q413" s="7" t="e">
        <f t="shared" si="139"/>
        <v>#DIV/0!</v>
      </c>
      <c r="S413" s="12">
        <f t="shared" si="145"/>
        <v>1237.6781220325267</v>
      </c>
      <c r="T413" s="12">
        <f t="shared" si="160"/>
        <v>729.27850219100924</v>
      </c>
      <c r="U413" s="7">
        <f t="shared" si="161"/>
        <v>508.39961984151751</v>
      </c>
      <c r="V413" s="7">
        <f t="shared" si="146"/>
        <v>1458.5570043820185</v>
      </c>
      <c r="W413" s="7">
        <f t="shared" si="140"/>
        <v>412.55937401084225</v>
      </c>
      <c r="X413" s="7">
        <f t="shared" si="141"/>
        <v>729.27850219100924</v>
      </c>
      <c r="Z413" s="7">
        <f t="shared" si="147"/>
        <v>0</v>
      </c>
      <c r="AA413" s="7">
        <f t="shared" si="148"/>
        <v>444567.80935713451</v>
      </c>
      <c r="AB413" s="6"/>
      <c r="AC413" s="7">
        <f t="shared" si="149"/>
        <v>-1.059316950580625</v>
      </c>
      <c r="AD413" s="7">
        <f t="shared" si="150"/>
        <v>-1.416121063058067</v>
      </c>
      <c r="AE413" s="7">
        <f t="shared" si="151"/>
        <v>-719.95541010828686</v>
      </c>
      <c r="AG413" s="7" t="e">
        <f t="shared" si="152"/>
        <v>#NUM!</v>
      </c>
      <c r="AH413" s="7" t="e">
        <f t="shared" si="153"/>
        <v>#NUM!</v>
      </c>
      <c r="AI413" s="7" t="e">
        <f t="shared" si="154"/>
        <v>#NUM!</v>
      </c>
      <c r="AK413" s="7">
        <v>247</v>
      </c>
      <c r="AL413" s="7" t="e">
        <f t="shared" si="155"/>
        <v>#NUM!</v>
      </c>
      <c r="AM413" s="7">
        <f t="shared" si="156"/>
        <v>5868403.6553513035</v>
      </c>
      <c r="AO413" s="7">
        <f t="shared" si="157"/>
        <v>5868403.6553513035</v>
      </c>
      <c r="AP413" s="7">
        <f t="shared" si="158"/>
        <v>1402548473.6289616</v>
      </c>
      <c r="AQ413" s="15">
        <f t="shared" si="159"/>
        <v>1.7460486183088638E-4</v>
      </c>
      <c r="AR413" s="15"/>
      <c r="AS413" s="6"/>
      <c r="AX413" s="21">
        <v>247.01742689949</v>
      </c>
    </row>
    <row r="414" spans="1:50">
      <c r="A414" s="7" t="str">
        <f>'S rescaled computation'!A414</f>
        <v>Storch et al. 2259</v>
      </c>
      <c r="B414" s="8" t="str">
        <f>'S rescaled computation'!B414</f>
        <v>Mammals</v>
      </c>
      <c r="C414" s="7" t="str">
        <f>'S rescaled computation'!C414</f>
        <v>North America</v>
      </c>
      <c r="D414" s="8">
        <f>'S rescaled computation'!D414</f>
        <v>20</v>
      </c>
      <c r="F414" s="8">
        <f t="shared" si="142"/>
        <v>1670000.0000000002</v>
      </c>
      <c r="G414" s="8">
        <f>'S rescaled computation'!G414</f>
        <v>1670000.0000000002</v>
      </c>
      <c r="H414" s="8">
        <f>'S rescaled computation'!H414</f>
        <v>4810000.0000000009</v>
      </c>
      <c r="J414" s="8">
        <f>'S rescaled computation'!J414</f>
        <v>239</v>
      </c>
      <c r="K414" s="8">
        <f>'S rescaled computation'!K414</f>
        <v>239</v>
      </c>
      <c r="L414" s="10">
        <f>'S rescaled computation'!L414</f>
        <v>157</v>
      </c>
      <c r="N414" s="7">
        <f t="shared" si="143"/>
        <v>1</v>
      </c>
      <c r="P414" s="7">
        <f t="shared" si="144"/>
        <v>1.5222929936305734</v>
      </c>
      <c r="Q414" s="7" t="e">
        <f t="shared" si="139"/>
        <v>#DIV/0!</v>
      </c>
      <c r="S414" s="12">
        <f t="shared" si="145"/>
        <v>1237.6781220325267</v>
      </c>
      <c r="T414" s="12">
        <f t="shared" si="160"/>
        <v>729.27850219100924</v>
      </c>
      <c r="U414" s="7">
        <f t="shared" si="161"/>
        <v>508.39961984151751</v>
      </c>
      <c r="V414" s="7">
        <f t="shared" si="146"/>
        <v>1458.5570043820185</v>
      </c>
      <c r="W414" s="7">
        <f t="shared" si="140"/>
        <v>412.55937401084225</v>
      </c>
      <c r="X414" s="7">
        <f t="shared" si="141"/>
        <v>729.27850219100924</v>
      </c>
      <c r="Z414" s="7">
        <f t="shared" si="147"/>
        <v>0</v>
      </c>
      <c r="AA414" s="7">
        <f t="shared" si="148"/>
        <v>444567.80935713451</v>
      </c>
      <c r="AB414" s="6"/>
      <c r="AC414" s="7">
        <f t="shared" si="149"/>
        <v>-1.059316950580625</v>
      </c>
      <c r="AD414" s="7">
        <f t="shared" si="150"/>
        <v>-1.416121063058067</v>
      </c>
      <c r="AE414" s="7">
        <f t="shared" si="151"/>
        <v>-719.95541010828686</v>
      </c>
      <c r="AG414" s="7" t="e">
        <f t="shared" si="152"/>
        <v>#NUM!</v>
      </c>
      <c r="AH414" s="7" t="e">
        <f t="shared" si="153"/>
        <v>#NUM!</v>
      </c>
      <c r="AI414" s="7" t="e">
        <f t="shared" si="154"/>
        <v>#NUM!</v>
      </c>
      <c r="AK414" s="7">
        <v>248</v>
      </c>
      <c r="AL414" s="7" t="e">
        <f t="shared" si="155"/>
        <v>#NUM!</v>
      </c>
      <c r="AM414" s="7">
        <f t="shared" si="156"/>
        <v>5868403.6553513035</v>
      </c>
      <c r="AO414" s="7">
        <f t="shared" si="157"/>
        <v>5868403.6553513035</v>
      </c>
      <c r="AP414" s="7">
        <f t="shared" si="158"/>
        <v>1402548473.6289616</v>
      </c>
      <c r="AQ414" s="15">
        <f t="shared" si="159"/>
        <v>1.7460486183088638E-4</v>
      </c>
      <c r="AR414" s="15"/>
      <c r="AS414" s="6"/>
      <c r="AX414" s="21">
        <v>248.01742689949</v>
      </c>
    </row>
    <row r="415" spans="1:50" s="3" customFormat="1">
      <c r="A415" s="3" t="str">
        <f>'S rescaled computation'!A415</f>
        <v>Storch et al. 2260</v>
      </c>
      <c r="B415" s="2" t="str">
        <f>'S rescaled computation'!B415</f>
        <v>Mammals</v>
      </c>
      <c r="C415" s="3" t="str">
        <f>'S rescaled computation'!C415</f>
        <v>South America</v>
      </c>
      <c r="D415" s="2">
        <f>'S rescaled computation'!D415</f>
        <v>1</v>
      </c>
      <c r="E415" s="5"/>
      <c r="F415" s="2">
        <f t="shared" si="142"/>
        <v>1920000</v>
      </c>
      <c r="G415" s="2">
        <f>'S rescaled computation'!G415</f>
        <v>1920000</v>
      </c>
      <c r="H415" s="2">
        <f>'S rescaled computation'!H415</f>
        <v>4770000</v>
      </c>
      <c r="I415" s="5"/>
      <c r="J415" s="2">
        <f>'S rescaled computation'!J415</f>
        <v>150</v>
      </c>
      <c r="K415" s="2">
        <f>'S rescaled computation'!K415</f>
        <v>594</v>
      </c>
      <c r="L415" s="11">
        <f>'S rescaled computation'!L415</f>
        <v>386.00000000000006</v>
      </c>
      <c r="M415" s="5"/>
      <c r="N415" s="3">
        <f t="shared" si="143"/>
        <v>1</v>
      </c>
      <c r="O415" s="5"/>
      <c r="P415" s="3">
        <f t="shared" si="144"/>
        <v>0.38860103626942999</v>
      </c>
      <c r="Q415" s="3" t="e">
        <f t="shared" si="139"/>
        <v>#DIV/0!</v>
      </c>
      <c r="R415" s="5"/>
      <c r="S415" s="22">
        <f t="shared" si="145"/>
        <v>1232.521107427689</v>
      </c>
      <c r="T415" s="22">
        <f t="shared" si="160"/>
        <v>781.96225494128953</v>
      </c>
      <c r="U415" s="3">
        <f t="shared" si="161"/>
        <v>450.55885248639947</v>
      </c>
      <c r="V415" s="3">
        <f t="shared" si="146"/>
        <v>1563.9245098825791</v>
      </c>
      <c r="W415" s="3">
        <f t="shared" si="140"/>
        <v>410.84036914256296</v>
      </c>
      <c r="X415" s="3">
        <f t="shared" si="141"/>
        <v>781.96225494128953</v>
      </c>
      <c r="Y415" s="5"/>
      <c r="Z415" s="3">
        <f t="shared" si="147"/>
        <v>0</v>
      </c>
      <c r="AA415" s="3">
        <f t="shared" si="148"/>
        <v>404648.39408162463</v>
      </c>
      <c r="AB415" s="26"/>
      <c r="AC415" s="3">
        <f t="shared" si="149"/>
        <v>-1.1353735049349107</v>
      </c>
      <c r="AD415" s="3">
        <f t="shared" si="150"/>
        <v>-2.1172765970293885</v>
      </c>
      <c r="AE415" s="3">
        <f t="shared" si="151"/>
        <v>-953.9577139538701</v>
      </c>
      <c r="AF415" s="5"/>
      <c r="AG415" s="3" t="e">
        <f t="shared" si="152"/>
        <v>#NUM!</v>
      </c>
      <c r="AH415" s="3" t="e">
        <f t="shared" si="153"/>
        <v>#NUM!</v>
      </c>
      <c r="AI415" s="3" t="e">
        <f t="shared" si="154"/>
        <v>#NUM!</v>
      </c>
      <c r="AJ415" s="5"/>
      <c r="AK415" s="3">
        <v>249</v>
      </c>
      <c r="AL415" s="3" t="e">
        <f t="shared" si="155"/>
        <v>#NUM!</v>
      </c>
      <c r="AM415" s="3">
        <f t="shared" si="156"/>
        <v>7042569.7022008765</v>
      </c>
      <c r="AN415" s="5"/>
      <c r="AO415" s="3">
        <f t="shared" si="157"/>
        <v>7042569.7022008765</v>
      </c>
      <c r="AP415" s="3">
        <f t="shared" si="158"/>
        <v>4183286403.1073208</v>
      </c>
      <c r="AQ415" s="14">
        <f t="shared" si="159"/>
        <v>4.5677044059085872E-4</v>
      </c>
      <c r="AR415" s="14"/>
      <c r="AS415" s="26"/>
      <c r="AX415" s="23">
        <v>249.01742689949</v>
      </c>
    </row>
    <row r="416" spans="1:50" s="3" customFormat="1">
      <c r="A416" s="3" t="str">
        <f>'S rescaled computation'!A416</f>
        <v>Storch et al. 2261</v>
      </c>
      <c r="B416" s="2" t="str">
        <f>'S rescaled computation'!B416</f>
        <v>Mammals</v>
      </c>
      <c r="C416" s="3" t="str">
        <f>'S rescaled computation'!C416</f>
        <v>South America</v>
      </c>
      <c r="D416" s="2">
        <f>'S rescaled computation'!D416</f>
        <v>2</v>
      </c>
      <c r="E416" s="5"/>
      <c r="F416" s="2">
        <f t="shared" si="142"/>
        <v>1920000</v>
      </c>
      <c r="G416" s="2">
        <f>'S rescaled computation'!G416</f>
        <v>1920000</v>
      </c>
      <c r="H416" s="2">
        <f>'S rescaled computation'!H416</f>
        <v>4770000</v>
      </c>
      <c r="I416" s="5"/>
      <c r="J416" s="2">
        <f>'S rescaled computation'!J416</f>
        <v>170.00000000000003</v>
      </c>
      <c r="K416" s="2">
        <f>'S rescaled computation'!K416</f>
        <v>594</v>
      </c>
      <c r="L416" s="11">
        <f>'S rescaled computation'!L416</f>
        <v>386.00000000000006</v>
      </c>
      <c r="M416" s="5"/>
      <c r="N416" s="3">
        <f t="shared" si="143"/>
        <v>1</v>
      </c>
      <c r="O416" s="5"/>
      <c r="P416" s="3">
        <f t="shared" si="144"/>
        <v>0.44041450777202074</v>
      </c>
      <c r="Q416" s="3" t="e">
        <f t="shared" si="139"/>
        <v>#DIV/0!</v>
      </c>
      <c r="R416" s="5"/>
      <c r="S416" s="22">
        <f t="shared" si="145"/>
        <v>1232.521107427689</v>
      </c>
      <c r="T416" s="22">
        <f t="shared" si="160"/>
        <v>781.96225494128953</v>
      </c>
      <c r="U416" s="3">
        <f t="shared" si="161"/>
        <v>450.55885248639947</v>
      </c>
      <c r="V416" s="3">
        <f t="shared" si="146"/>
        <v>1563.9245098825791</v>
      </c>
      <c r="W416" s="3">
        <f t="shared" si="140"/>
        <v>410.84036914256296</v>
      </c>
      <c r="X416" s="3">
        <f t="shared" si="141"/>
        <v>781.96225494128953</v>
      </c>
      <c r="Y416" s="5"/>
      <c r="Z416" s="3">
        <f t="shared" si="147"/>
        <v>0</v>
      </c>
      <c r="AA416" s="3">
        <f t="shared" si="148"/>
        <v>404648.39408162463</v>
      </c>
      <c r="AB416" s="26"/>
      <c r="AC416" s="3">
        <f t="shared" si="149"/>
        <v>-1.1353735049349107</v>
      </c>
      <c r="AD416" s="3">
        <f t="shared" si="150"/>
        <v>-2.1172765970293885</v>
      </c>
      <c r="AE416" s="3">
        <f t="shared" si="151"/>
        <v>-953.9577139538701</v>
      </c>
      <c r="AF416" s="5"/>
      <c r="AG416" s="3" t="e">
        <f t="shared" si="152"/>
        <v>#NUM!</v>
      </c>
      <c r="AH416" s="3" t="e">
        <f t="shared" si="153"/>
        <v>#NUM!</v>
      </c>
      <c r="AI416" s="3" t="e">
        <f t="shared" si="154"/>
        <v>#NUM!</v>
      </c>
      <c r="AJ416" s="5"/>
      <c r="AK416" s="3">
        <v>250</v>
      </c>
      <c r="AL416" s="3" t="e">
        <f t="shared" si="155"/>
        <v>#NUM!</v>
      </c>
      <c r="AM416" s="3">
        <f t="shared" si="156"/>
        <v>7042569.7022008765</v>
      </c>
      <c r="AN416" s="5"/>
      <c r="AO416" s="3">
        <f t="shared" si="157"/>
        <v>7042569.7022008765</v>
      </c>
      <c r="AP416" s="3">
        <f t="shared" si="158"/>
        <v>4183286403.1073208</v>
      </c>
      <c r="AQ416" s="14">
        <f t="shared" si="159"/>
        <v>4.5677044059085872E-4</v>
      </c>
      <c r="AR416" s="14"/>
      <c r="AS416" s="26"/>
      <c r="AX416" s="23">
        <v>250.01742689949</v>
      </c>
    </row>
    <row r="417" spans="1:50" s="3" customFormat="1">
      <c r="A417" s="3" t="str">
        <f>'S rescaled computation'!A417</f>
        <v>Storch et al. 2262</v>
      </c>
      <c r="B417" s="2" t="str">
        <f>'S rescaled computation'!B417</f>
        <v>Mammals</v>
      </c>
      <c r="C417" s="3" t="str">
        <f>'S rescaled computation'!C417</f>
        <v>South America</v>
      </c>
      <c r="D417" s="2">
        <f>'S rescaled computation'!D417</f>
        <v>3</v>
      </c>
      <c r="E417" s="5"/>
      <c r="F417" s="2">
        <f t="shared" si="142"/>
        <v>1920000</v>
      </c>
      <c r="G417" s="2">
        <f>'S rescaled computation'!G417</f>
        <v>1920000</v>
      </c>
      <c r="H417" s="2">
        <f>'S rescaled computation'!H417</f>
        <v>4770000</v>
      </c>
      <c r="I417" s="5"/>
      <c r="J417" s="2">
        <f>'S rescaled computation'!J417</f>
        <v>188</v>
      </c>
      <c r="K417" s="2">
        <f>'S rescaled computation'!K417</f>
        <v>594</v>
      </c>
      <c r="L417" s="11">
        <f>'S rescaled computation'!L417</f>
        <v>386.00000000000006</v>
      </c>
      <c r="M417" s="5"/>
      <c r="N417" s="3">
        <f t="shared" si="143"/>
        <v>1</v>
      </c>
      <c r="O417" s="5"/>
      <c r="P417" s="3">
        <f t="shared" si="144"/>
        <v>0.48704663212435229</v>
      </c>
      <c r="Q417" s="3" t="e">
        <f t="shared" si="139"/>
        <v>#DIV/0!</v>
      </c>
      <c r="R417" s="5"/>
      <c r="S417" s="22">
        <f t="shared" si="145"/>
        <v>1232.521107427689</v>
      </c>
      <c r="T417" s="22">
        <f t="shared" si="160"/>
        <v>781.96225494128953</v>
      </c>
      <c r="U417" s="3">
        <f t="shared" si="161"/>
        <v>450.55885248639947</v>
      </c>
      <c r="V417" s="3">
        <f t="shared" si="146"/>
        <v>1563.9245098825791</v>
      </c>
      <c r="W417" s="3">
        <f t="shared" si="140"/>
        <v>410.84036914256296</v>
      </c>
      <c r="X417" s="3">
        <f t="shared" si="141"/>
        <v>781.96225494128953</v>
      </c>
      <c r="Y417" s="5"/>
      <c r="Z417" s="3">
        <f t="shared" si="147"/>
        <v>0</v>
      </c>
      <c r="AA417" s="3">
        <f t="shared" si="148"/>
        <v>404648.39408162463</v>
      </c>
      <c r="AB417" s="26"/>
      <c r="AC417" s="3">
        <f t="shared" si="149"/>
        <v>-1.1353735049349107</v>
      </c>
      <c r="AD417" s="3">
        <f t="shared" si="150"/>
        <v>-2.1172765970293885</v>
      </c>
      <c r="AE417" s="3">
        <f t="shared" si="151"/>
        <v>-953.9577139538701</v>
      </c>
      <c r="AF417" s="5"/>
      <c r="AG417" s="3" t="e">
        <f t="shared" si="152"/>
        <v>#NUM!</v>
      </c>
      <c r="AH417" s="3" t="e">
        <f t="shared" si="153"/>
        <v>#NUM!</v>
      </c>
      <c r="AI417" s="3" t="e">
        <f t="shared" si="154"/>
        <v>#NUM!</v>
      </c>
      <c r="AJ417" s="5"/>
      <c r="AK417" s="3">
        <v>251</v>
      </c>
      <c r="AL417" s="3" t="e">
        <f t="shared" si="155"/>
        <v>#NUM!</v>
      </c>
      <c r="AM417" s="3">
        <f t="shared" si="156"/>
        <v>7042569.7022008765</v>
      </c>
      <c r="AN417" s="5"/>
      <c r="AO417" s="3">
        <f t="shared" si="157"/>
        <v>7042569.7022008765</v>
      </c>
      <c r="AP417" s="3">
        <f t="shared" si="158"/>
        <v>4183286403.1073208</v>
      </c>
      <c r="AQ417" s="14">
        <f t="shared" si="159"/>
        <v>4.5677044059085872E-4</v>
      </c>
      <c r="AR417" s="14"/>
      <c r="AS417" s="26"/>
      <c r="AX417" s="23">
        <v>251.01742689949</v>
      </c>
    </row>
    <row r="418" spans="1:50" s="3" customFormat="1">
      <c r="A418" s="3" t="str">
        <f>'S rescaled computation'!A418</f>
        <v>Storch et al. 2263</v>
      </c>
      <c r="B418" s="2" t="str">
        <f>'S rescaled computation'!B418</f>
        <v>Mammals</v>
      </c>
      <c r="C418" s="3" t="str">
        <f>'S rescaled computation'!C418</f>
        <v>South America</v>
      </c>
      <c r="D418" s="2">
        <f>'S rescaled computation'!D418</f>
        <v>4</v>
      </c>
      <c r="E418" s="5"/>
      <c r="F418" s="2">
        <f t="shared" si="142"/>
        <v>1920000</v>
      </c>
      <c r="G418" s="2">
        <f>'S rescaled computation'!G418</f>
        <v>1920000</v>
      </c>
      <c r="H418" s="2">
        <f>'S rescaled computation'!H418</f>
        <v>4770000</v>
      </c>
      <c r="I418" s="5"/>
      <c r="J418" s="2">
        <f>'S rescaled computation'!J418</f>
        <v>208</v>
      </c>
      <c r="K418" s="2">
        <f>'S rescaled computation'!K418</f>
        <v>594</v>
      </c>
      <c r="L418" s="11">
        <f>'S rescaled computation'!L418</f>
        <v>386.00000000000006</v>
      </c>
      <c r="M418" s="5"/>
      <c r="N418" s="3">
        <f t="shared" si="143"/>
        <v>1</v>
      </c>
      <c r="O418" s="5"/>
      <c r="P418" s="3">
        <f t="shared" si="144"/>
        <v>0.53886010362694292</v>
      </c>
      <c r="Q418" s="3" t="e">
        <f t="shared" si="139"/>
        <v>#DIV/0!</v>
      </c>
      <c r="R418" s="5"/>
      <c r="S418" s="22">
        <f t="shared" si="145"/>
        <v>1232.521107427689</v>
      </c>
      <c r="T418" s="22">
        <f t="shared" si="160"/>
        <v>781.96225494128953</v>
      </c>
      <c r="U418" s="3">
        <f t="shared" si="161"/>
        <v>450.55885248639947</v>
      </c>
      <c r="V418" s="3">
        <f t="shared" si="146"/>
        <v>1563.9245098825791</v>
      </c>
      <c r="W418" s="3">
        <f t="shared" si="140"/>
        <v>410.84036914256296</v>
      </c>
      <c r="X418" s="3">
        <f t="shared" si="141"/>
        <v>781.96225494128953</v>
      </c>
      <c r="Y418" s="5"/>
      <c r="Z418" s="3">
        <f t="shared" si="147"/>
        <v>0</v>
      </c>
      <c r="AA418" s="3">
        <f t="shared" si="148"/>
        <v>404648.39408162463</v>
      </c>
      <c r="AB418" s="26"/>
      <c r="AC418" s="3">
        <f t="shared" si="149"/>
        <v>-1.1353735049349107</v>
      </c>
      <c r="AD418" s="3">
        <f t="shared" si="150"/>
        <v>-2.1172765970293885</v>
      </c>
      <c r="AE418" s="3">
        <f t="shared" si="151"/>
        <v>-953.9577139538701</v>
      </c>
      <c r="AF418" s="5"/>
      <c r="AG418" s="3" t="e">
        <f t="shared" si="152"/>
        <v>#NUM!</v>
      </c>
      <c r="AH418" s="3" t="e">
        <f t="shared" si="153"/>
        <v>#NUM!</v>
      </c>
      <c r="AI418" s="3" t="e">
        <f t="shared" si="154"/>
        <v>#NUM!</v>
      </c>
      <c r="AJ418" s="5"/>
      <c r="AK418" s="3">
        <v>252</v>
      </c>
      <c r="AL418" s="3" t="e">
        <f t="shared" si="155"/>
        <v>#NUM!</v>
      </c>
      <c r="AM418" s="3">
        <f t="shared" si="156"/>
        <v>7042569.7022008765</v>
      </c>
      <c r="AN418" s="5"/>
      <c r="AO418" s="3">
        <f t="shared" si="157"/>
        <v>7042569.7022008765</v>
      </c>
      <c r="AP418" s="3">
        <f t="shared" si="158"/>
        <v>4183286403.1073208</v>
      </c>
      <c r="AQ418" s="14">
        <f t="shared" si="159"/>
        <v>4.5677044059085872E-4</v>
      </c>
      <c r="AR418" s="14"/>
      <c r="AS418" s="26"/>
      <c r="AX418" s="23">
        <v>252.01742689949</v>
      </c>
    </row>
    <row r="419" spans="1:50" s="3" customFormat="1">
      <c r="A419" s="3" t="str">
        <f>'S rescaled computation'!A419</f>
        <v>Storch et al. 2264</v>
      </c>
      <c r="B419" s="2" t="str">
        <f>'S rescaled computation'!B419</f>
        <v>Mammals</v>
      </c>
      <c r="C419" s="3" t="str">
        <f>'S rescaled computation'!C419</f>
        <v>South America</v>
      </c>
      <c r="D419" s="2">
        <f>'S rescaled computation'!D419</f>
        <v>5</v>
      </c>
      <c r="E419" s="5"/>
      <c r="F419" s="2">
        <f t="shared" si="142"/>
        <v>1920000</v>
      </c>
      <c r="G419" s="2">
        <f>'S rescaled computation'!G419</f>
        <v>1920000</v>
      </c>
      <c r="H419" s="2">
        <f>'S rescaled computation'!H419</f>
        <v>4770000</v>
      </c>
      <c r="I419" s="5"/>
      <c r="J419" s="2">
        <f>'S rescaled computation'!J419</f>
        <v>228.00000000000003</v>
      </c>
      <c r="K419" s="2">
        <f>'S rescaled computation'!K419</f>
        <v>594</v>
      </c>
      <c r="L419" s="11">
        <f>'S rescaled computation'!L419</f>
        <v>386.00000000000006</v>
      </c>
      <c r="M419" s="5"/>
      <c r="N419" s="3">
        <f t="shared" si="143"/>
        <v>1</v>
      </c>
      <c r="O419" s="5"/>
      <c r="P419" s="3">
        <f t="shared" si="144"/>
        <v>0.59067357512953367</v>
      </c>
      <c r="Q419" s="3" t="e">
        <f t="shared" si="139"/>
        <v>#DIV/0!</v>
      </c>
      <c r="R419" s="5"/>
      <c r="S419" s="22">
        <f t="shared" si="145"/>
        <v>1232.521107427689</v>
      </c>
      <c r="T419" s="22">
        <f t="shared" si="160"/>
        <v>781.96225494128953</v>
      </c>
      <c r="U419" s="3">
        <f t="shared" si="161"/>
        <v>450.55885248639947</v>
      </c>
      <c r="V419" s="3">
        <f t="shared" si="146"/>
        <v>1563.9245098825791</v>
      </c>
      <c r="W419" s="3">
        <f t="shared" si="140"/>
        <v>410.84036914256296</v>
      </c>
      <c r="X419" s="3">
        <f t="shared" si="141"/>
        <v>781.96225494128953</v>
      </c>
      <c r="Y419" s="5"/>
      <c r="Z419" s="3">
        <f t="shared" si="147"/>
        <v>0</v>
      </c>
      <c r="AA419" s="3">
        <f t="shared" si="148"/>
        <v>404648.39408162463</v>
      </c>
      <c r="AB419" s="26"/>
      <c r="AC419" s="3">
        <f t="shared" si="149"/>
        <v>-1.1353735049349107</v>
      </c>
      <c r="AD419" s="3">
        <f t="shared" si="150"/>
        <v>-2.1172765970293885</v>
      </c>
      <c r="AE419" s="3">
        <f t="shared" si="151"/>
        <v>-953.9577139538701</v>
      </c>
      <c r="AF419" s="5"/>
      <c r="AG419" s="3" t="e">
        <f t="shared" si="152"/>
        <v>#NUM!</v>
      </c>
      <c r="AH419" s="3" t="e">
        <f t="shared" si="153"/>
        <v>#NUM!</v>
      </c>
      <c r="AI419" s="3" t="e">
        <f t="shared" si="154"/>
        <v>#NUM!</v>
      </c>
      <c r="AJ419" s="5"/>
      <c r="AK419" s="3">
        <v>253</v>
      </c>
      <c r="AL419" s="3" t="e">
        <f t="shared" si="155"/>
        <v>#NUM!</v>
      </c>
      <c r="AM419" s="3">
        <f t="shared" si="156"/>
        <v>7042569.7022008765</v>
      </c>
      <c r="AN419" s="5"/>
      <c r="AO419" s="3">
        <f t="shared" si="157"/>
        <v>7042569.7022008765</v>
      </c>
      <c r="AP419" s="3">
        <f t="shared" si="158"/>
        <v>4183286403.1073208</v>
      </c>
      <c r="AQ419" s="14">
        <f t="shared" si="159"/>
        <v>4.5677044059085872E-4</v>
      </c>
      <c r="AR419" s="14"/>
      <c r="AS419" s="26"/>
      <c r="AX419" s="23">
        <v>253.01742689949</v>
      </c>
    </row>
    <row r="420" spans="1:50" s="3" customFormat="1">
      <c r="A420" s="3" t="str">
        <f>'S rescaled computation'!A420</f>
        <v>Storch et al. 2265</v>
      </c>
      <c r="B420" s="2" t="str">
        <f>'S rescaled computation'!B420</f>
        <v>Mammals</v>
      </c>
      <c r="C420" s="3" t="str">
        <f>'S rescaled computation'!C420</f>
        <v>South America</v>
      </c>
      <c r="D420" s="2">
        <f>'S rescaled computation'!D420</f>
        <v>6</v>
      </c>
      <c r="E420" s="5"/>
      <c r="F420" s="2">
        <f t="shared" si="142"/>
        <v>1920000</v>
      </c>
      <c r="G420" s="2">
        <f>'S rescaled computation'!G420</f>
        <v>1920000</v>
      </c>
      <c r="H420" s="2">
        <f>'S rescaled computation'!H420</f>
        <v>4770000</v>
      </c>
      <c r="I420" s="5"/>
      <c r="J420" s="2">
        <f>'S rescaled computation'!J420</f>
        <v>249.00000000000003</v>
      </c>
      <c r="K420" s="2">
        <f>'S rescaled computation'!K420</f>
        <v>594</v>
      </c>
      <c r="L420" s="11">
        <f>'S rescaled computation'!L420</f>
        <v>386.00000000000006</v>
      </c>
      <c r="M420" s="5"/>
      <c r="N420" s="3">
        <f t="shared" si="143"/>
        <v>1</v>
      </c>
      <c r="O420" s="5"/>
      <c r="P420" s="3">
        <f t="shared" si="144"/>
        <v>0.64507772020725385</v>
      </c>
      <c r="Q420" s="3" t="e">
        <f t="shared" si="139"/>
        <v>#DIV/0!</v>
      </c>
      <c r="R420" s="5"/>
      <c r="S420" s="22">
        <f t="shared" si="145"/>
        <v>1232.521107427689</v>
      </c>
      <c r="T420" s="22">
        <f t="shared" si="160"/>
        <v>781.96225494128953</v>
      </c>
      <c r="U420" s="3">
        <f t="shared" si="161"/>
        <v>450.55885248639947</v>
      </c>
      <c r="V420" s="3">
        <f t="shared" si="146"/>
        <v>1563.9245098825791</v>
      </c>
      <c r="W420" s="3">
        <f t="shared" si="140"/>
        <v>410.84036914256296</v>
      </c>
      <c r="X420" s="3">
        <f t="shared" si="141"/>
        <v>781.96225494128953</v>
      </c>
      <c r="Y420" s="5"/>
      <c r="Z420" s="3">
        <f t="shared" si="147"/>
        <v>0</v>
      </c>
      <c r="AA420" s="3">
        <f t="shared" si="148"/>
        <v>404648.39408162463</v>
      </c>
      <c r="AB420" s="26"/>
      <c r="AC420" s="3">
        <f t="shared" si="149"/>
        <v>-1.1353735049349107</v>
      </c>
      <c r="AD420" s="3">
        <f t="shared" si="150"/>
        <v>-2.1172765970293885</v>
      </c>
      <c r="AE420" s="3">
        <f t="shared" si="151"/>
        <v>-953.9577139538701</v>
      </c>
      <c r="AF420" s="5"/>
      <c r="AG420" s="3" t="e">
        <f t="shared" si="152"/>
        <v>#NUM!</v>
      </c>
      <c r="AH420" s="3" t="e">
        <f t="shared" si="153"/>
        <v>#NUM!</v>
      </c>
      <c r="AI420" s="3" t="e">
        <f t="shared" si="154"/>
        <v>#NUM!</v>
      </c>
      <c r="AJ420" s="5"/>
      <c r="AK420" s="3">
        <v>254</v>
      </c>
      <c r="AL420" s="3" t="e">
        <f t="shared" si="155"/>
        <v>#NUM!</v>
      </c>
      <c r="AM420" s="3">
        <f t="shared" si="156"/>
        <v>7042569.7022008765</v>
      </c>
      <c r="AN420" s="5"/>
      <c r="AO420" s="3">
        <f t="shared" si="157"/>
        <v>7042569.7022008765</v>
      </c>
      <c r="AP420" s="3">
        <f t="shared" si="158"/>
        <v>4183286403.1073208</v>
      </c>
      <c r="AQ420" s="14">
        <f t="shared" si="159"/>
        <v>4.5677044059085872E-4</v>
      </c>
      <c r="AR420" s="14"/>
      <c r="AS420" s="26"/>
      <c r="AX420" s="23">
        <v>254.01742689949</v>
      </c>
    </row>
    <row r="421" spans="1:50" s="3" customFormat="1">
      <c r="A421" s="3" t="str">
        <f>'S rescaled computation'!A421</f>
        <v>Storch et al. 2266</v>
      </c>
      <c r="B421" s="2" t="str">
        <f>'S rescaled computation'!B421</f>
        <v>Mammals</v>
      </c>
      <c r="C421" s="3" t="str">
        <f>'S rescaled computation'!C421</f>
        <v>South America</v>
      </c>
      <c r="D421" s="2">
        <f>'S rescaled computation'!D421</f>
        <v>7</v>
      </c>
      <c r="E421" s="5"/>
      <c r="F421" s="2">
        <f t="shared" si="142"/>
        <v>1920000</v>
      </c>
      <c r="G421" s="2">
        <f>'S rescaled computation'!G421</f>
        <v>1920000</v>
      </c>
      <c r="H421" s="2">
        <f>'S rescaled computation'!H421</f>
        <v>4770000</v>
      </c>
      <c r="I421" s="5"/>
      <c r="J421" s="2">
        <f>'S rescaled computation'!J421</f>
        <v>264</v>
      </c>
      <c r="K421" s="2">
        <f>'S rescaled computation'!K421</f>
        <v>594</v>
      </c>
      <c r="L421" s="11">
        <f>'S rescaled computation'!L421</f>
        <v>386.00000000000006</v>
      </c>
      <c r="M421" s="5"/>
      <c r="N421" s="3">
        <f t="shared" si="143"/>
        <v>1</v>
      </c>
      <c r="O421" s="5"/>
      <c r="P421" s="3">
        <f t="shared" si="144"/>
        <v>0.68393782383419677</v>
      </c>
      <c r="Q421" s="3" t="e">
        <f t="shared" si="139"/>
        <v>#DIV/0!</v>
      </c>
      <c r="R421" s="5"/>
      <c r="S421" s="22">
        <f t="shared" si="145"/>
        <v>1232.521107427689</v>
      </c>
      <c r="T421" s="22">
        <f t="shared" si="160"/>
        <v>781.96225494128953</v>
      </c>
      <c r="U421" s="3">
        <f t="shared" si="161"/>
        <v>450.55885248639947</v>
      </c>
      <c r="V421" s="3">
        <f t="shared" si="146"/>
        <v>1563.9245098825791</v>
      </c>
      <c r="W421" s="3">
        <f t="shared" si="140"/>
        <v>410.84036914256296</v>
      </c>
      <c r="X421" s="3">
        <f t="shared" si="141"/>
        <v>781.96225494128953</v>
      </c>
      <c r="Y421" s="5"/>
      <c r="Z421" s="3">
        <f t="shared" si="147"/>
        <v>0</v>
      </c>
      <c r="AA421" s="3">
        <f t="shared" si="148"/>
        <v>404648.39408162463</v>
      </c>
      <c r="AB421" s="26"/>
      <c r="AC421" s="3">
        <f t="shared" si="149"/>
        <v>-1.1353735049349107</v>
      </c>
      <c r="AD421" s="3">
        <f t="shared" si="150"/>
        <v>-2.1172765970293885</v>
      </c>
      <c r="AE421" s="3">
        <f t="shared" si="151"/>
        <v>-953.9577139538701</v>
      </c>
      <c r="AF421" s="5"/>
      <c r="AG421" s="3" t="e">
        <f t="shared" si="152"/>
        <v>#NUM!</v>
      </c>
      <c r="AH421" s="3" t="e">
        <f t="shared" si="153"/>
        <v>#NUM!</v>
      </c>
      <c r="AI421" s="3" t="e">
        <f t="shared" si="154"/>
        <v>#NUM!</v>
      </c>
      <c r="AJ421" s="5"/>
      <c r="AK421" s="3">
        <v>255</v>
      </c>
      <c r="AL421" s="3" t="e">
        <f t="shared" si="155"/>
        <v>#NUM!</v>
      </c>
      <c r="AM421" s="3">
        <f t="shared" si="156"/>
        <v>7042569.7022008765</v>
      </c>
      <c r="AN421" s="5"/>
      <c r="AO421" s="3">
        <f t="shared" si="157"/>
        <v>7042569.7022008765</v>
      </c>
      <c r="AP421" s="3">
        <f t="shared" si="158"/>
        <v>4183286403.1073208</v>
      </c>
      <c r="AQ421" s="14">
        <f t="shared" si="159"/>
        <v>4.5677044059085872E-4</v>
      </c>
      <c r="AR421" s="14"/>
      <c r="AS421" s="26"/>
      <c r="AX421" s="23">
        <v>255.01742689949</v>
      </c>
    </row>
    <row r="422" spans="1:50" s="3" customFormat="1">
      <c r="A422" s="3" t="str">
        <f>'S rescaled computation'!A422</f>
        <v>Storch et al. 2267</v>
      </c>
      <c r="B422" s="2" t="str">
        <f>'S rescaled computation'!B422</f>
        <v>Mammals</v>
      </c>
      <c r="C422" s="3" t="str">
        <f>'S rescaled computation'!C422</f>
        <v>South America</v>
      </c>
      <c r="D422" s="2">
        <f>'S rescaled computation'!D422</f>
        <v>8</v>
      </c>
      <c r="E422" s="5"/>
      <c r="F422" s="2">
        <f t="shared" si="142"/>
        <v>1920000</v>
      </c>
      <c r="G422" s="2">
        <f>'S rescaled computation'!G422</f>
        <v>1920000</v>
      </c>
      <c r="H422" s="2">
        <f>'S rescaled computation'!H422</f>
        <v>4770000</v>
      </c>
      <c r="I422" s="5"/>
      <c r="J422" s="2">
        <f>'S rescaled computation'!J422</f>
        <v>283</v>
      </c>
      <c r="K422" s="2">
        <f>'S rescaled computation'!K422</f>
        <v>594</v>
      </c>
      <c r="L422" s="11">
        <f>'S rescaled computation'!L422</f>
        <v>386.00000000000006</v>
      </c>
      <c r="M422" s="5"/>
      <c r="N422" s="3">
        <f t="shared" si="143"/>
        <v>1</v>
      </c>
      <c r="O422" s="5"/>
      <c r="P422" s="3">
        <f t="shared" si="144"/>
        <v>0.73316062176165797</v>
      </c>
      <c r="Q422" s="3" t="e">
        <f t="shared" si="139"/>
        <v>#DIV/0!</v>
      </c>
      <c r="R422" s="5"/>
      <c r="S422" s="22">
        <f t="shared" si="145"/>
        <v>1232.521107427689</v>
      </c>
      <c r="T422" s="22">
        <f t="shared" si="160"/>
        <v>781.96225494128953</v>
      </c>
      <c r="U422" s="3">
        <f t="shared" si="161"/>
        <v>450.55885248639947</v>
      </c>
      <c r="V422" s="3">
        <f t="shared" si="146"/>
        <v>1563.9245098825791</v>
      </c>
      <c r="W422" s="3">
        <f t="shared" si="140"/>
        <v>410.84036914256296</v>
      </c>
      <c r="X422" s="3">
        <f t="shared" si="141"/>
        <v>781.96225494128953</v>
      </c>
      <c r="Y422" s="5"/>
      <c r="Z422" s="3">
        <f t="shared" si="147"/>
        <v>0</v>
      </c>
      <c r="AA422" s="3">
        <f t="shared" si="148"/>
        <v>404648.39408162463</v>
      </c>
      <c r="AB422" s="26"/>
      <c r="AC422" s="3">
        <f t="shared" si="149"/>
        <v>-1.1353735049349107</v>
      </c>
      <c r="AD422" s="3">
        <f t="shared" si="150"/>
        <v>-2.1172765970293885</v>
      </c>
      <c r="AE422" s="3">
        <f t="shared" si="151"/>
        <v>-953.9577139538701</v>
      </c>
      <c r="AF422" s="5"/>
      <c r="AG422" s="3" t="e">
        <f t="shared" si="152"/>
        <v>#NUM!</v>
      </c>
      <c r="AH422" s="3" t="e">
        <f t="shared" si="153"/>
        <v>#NUM!</v>
      </c>
      <c r="AI422" s="3" t="e">
        <f t="shared" si="154"/>
        <v>#NUM!</v>
      </c>
      <c r="AJ422" s="5"/>
      <c r="AK422" s="3">
        <v>256</v>
      </c>
      <c r="AL422" s="3" t="e">
        <f t="shared" si="155"/>
        <v>#NUM!</v>
      </c>
      <c r="AM422" s="3">
        <f t="shared" si="156"/>
        <v>7042569.7022008765</v>
      </c>
      <c r="AN422" s="5"/>
      <c r="AO422" s="3">
        <f t="shared" si="157"/>
        <v>7042569.7022008765</v>
      </c>
      <c r="AP422" s="3">
        <f t="shared" si="158"/>
        <v>4183286403.1073208</v>
      </c>
      <c r="AQ422" s="14">
        <f t="shared" si="159"/>
        <v>4.5677044059085872E-4</v>
      </c>
      <c r="AR422" s="14"/>
      <c r="AS422" s="26"/>
      <c r="AX422" s="23">
        <v>256.01742689948998</v>
      </c>
    </row>
    <row r="423" spans="1:50" s="3" customFormat="1">
      <c r="A423" s="3" t="str">
        <f>'S rescaled computation'!A423</f>
        <v>Storch et al. 2268</v>
      </c>
      <c r="B423" s="2" t="str">
        <f>'S rescaled computation'!B423</f>
        <v>Mammals</v>
      </c>
      <c r="C423" s="3" t="str">
        <f>'S rescaled computation'!C423</f>
        <v>South America</v>
      </c>
      <c r="D423" s="2">
        <f>'S rescaled computation'!D423</f>
        <v>9</v>
      </c>
      <c r="E423" s="5"/>
      <c r="F423" s="2">
        <f t="shared" si="142"/>
        <v>1920000</v>
      </c>
      <c r="G423" s="2">
        <f>'S rescaled computation'!G423</f>
        <v>1920000</v>
      </c>
      <c r="H423" s="2">
        <f>'S rescaled computation'!H423</f>
        <v>4770000</v>
      </c>
      <c r="I423" s="5"/>
      <c r="J423" s="2">
        <f>'S rescaled computation'!J423</f>
        <v>303</v>
      </c>
      <c r="K423" s="2">
        <f>'S rescaled computation'!K423</f>
        <v>594</v>
      </c>
      <c r="L423" s="11">
        <f>'S rescaled computation'!L423</f>
        <v>386.00000000000006</v>
      </c>
      <c r="M423" s="5"/>
      <c r="N423" s="3">
        <f t="shared" si="143"/>
        <v>1</v>
      </c>
      <c r="O423" s="5"/>
      <c r="P423" s="3">
        <f t="shared" si="144"/>
        <v>0.78497409326424861</v>
      </c>
      <c r="Q423" s="3" t="e">
        <f t="shared" ref="Q423:Q448" si="162">(J423*((1/G423)^0.5-(N423/H423)^0.5)^2+AQ423)/AT423</f>
        <v>#DIV/0!</v>
      </c>
      <c r="R423" s="5"/>
      <c r="S423" s="22">
        <f t="shared" si="145"/>
        <v>1232.521107427689</v>
      </c>
      <c r="T423" s="22">
        <f t="shared" si="160"/>
        <v>781.96225494128953</v>
      </c>
      <c r="U423" s="3">
        <f t="shared" si="161"/>
        <v>450.55885248639947</v>
      </c>
      <c r="V423" s="3">
        <f t="shared" si="146"/>
        <v>1563.9245098825791</v>
      </c>
      <c r="W423" s="3">
        <f t="shared" ref="W423:W448" si="163">(1/3)*S423</f>
        <v>410.84036914256296</v>
      </c>
      <c r="X423" s="3">
        <f t="shared" si="141"/>
        <v>781.96225494128953</v>
      </c>
      <c r="Y423" s="5"/>
      <c r="Z423" s="3">
        <f t="shared" si="147"/>
        <v>0</v>
      </c>
      <c r="AA423" s="3">
        <f t="shared" si="148"/>
        <v>404648.39408162463</v>
      </c>
      <c r="AB423" s="26"/>
      <c r="AC423" s="3">
        <f t="shared" si="149"/>
        <v>-1.1353735049349107</v>
      </c>
      <c r="AD423" s="3">
        <f t="shared" si="150"/>
        <v>-2.1172765970293885</v>
      </c>
      <c r="AE423" s="3">
        <f t="shared" si="151"/>
        <v>-953.9577139538701</v>
      </c>
      <c r="AF423" s="5"/>
      <c r="AG423" s="3" t="e">
        <f t="shared" si="152"/>
        <v>#NUM!</v>
      </c>
      <c r="AH423" s="3" t="e">
        <f t="shared" si="153"/>
        <v>#NUM!</v>
      </c>
      <c r="AI423" s="3" t="e">
        <f t="shared" si="154"/>
        <v>#NUM!</v>
      </c>
      <c r="AJ423" s="5"/>
      <c r="AK423" s="3">
        <v>257</v>
      </c>
      <c r="AL423" s="3" t="e">
        <f t="shared" si="155"/>
        <v>#NUM!</v>
      </c>
      <c r="AM423" s="3">
        <f t="shared" si="156"/>
        <v>7042569.7022008765</v>
      </c>
      <c r="AN423" s="5"/>
      <c r="AO423" s="3">
        <f t="shared" si="157"/>
        <v>7042569.7022008765</v>
      </c>
      <c r="AP423" s="3">
        <f t="shared" si="158"/>
        <v>4183286403.1073208</v>
      </c>
      <c r="AQ423" s="14">
        <f t="shared" si="159"/>
        <v>4.5677044059085872E-4</v>
      </c>
      <c r="AR423" s="14"/>
      <c r="AS423" s="26"/>
      <c r="AX423" s="23">
        <v>257.01742689948998</v>
      </c>
    </row>
    <row r="424" spans="1:50" s="3" customFormat="1">
      <c r="A424" s="3" t="str">
        <f>'S rescaled computation'!A424</f>
        <v>Storch et al. 2269</v>
      </c>
      <c r="B424" s="2" t="str">
        <f>'S rescaled computation'!B424</f>
        <v>Mammals</v>
      </c>
      <c r="C424" s="3" t="str">
        <f>'S rescaled computation'!C424</f>
        <v>South America</v>
      </c>
      <c r="D424" s="2">
        <f>'S rescaled computation'!D424</f>
        <v>10</v>
      </c>
      <c r="E424" s="5"/>
      <c r="F424" s="2">
        <f t="shared" si="142"/>
        <v>1920000</v>
      </c>
      <c r="G424" s="2">
        <f>'S rescaled computation'!G424</f>
        <v>1920000</v>
      </c>
      <c r="H424" s="2">
        <f>'S rescaled computation'!H424</f>
        <v>4770000</v>
      </c>
      <c r="I424" s="5"/>
      <c r="J424" s="2">
        <f>'S rescaled computation'!J424</f>
        <v>328</v>
      </c>
      <c r="K424" s="2">
        <f>'S rescaled computation'!K424</f>
        <v>594</v>
      </c>
      <c r="L424" s="11">
        <f>'S rescaled computation'!L424</f>
        <v>386.00000000000006</v>
      </c>
      <c r="M424" s="5"/>
      <c r="N424" s="3">
        <f t="shared" si="143"/>
        <v>1</v>
      </c>
      <c r="O424" s="5"/>
      <c r="P424" s="3">
        <f t="shared" si="144"/>
        <v>0.84974093264248696</v>
      </c>
      <c r="Q424" s="3" t="e">
        <f t="shared" si="162"/>
        <v>#DIV/0!</v>
      </c>
      <c r="R424" s="5"/>
      <c r="S424" s="22">
        <f t="shared" si="145"/>
        <v>1232.521107427689</v>
      </c>
      <c r="T424" s="22">
        <f t="shared" si="160"/>
        <v>781.96225494128953</v>
      </c>
      <c r="U424" s="3">
        <f t="shared" si="161"/>
        <v>450.55885248639947</v>
      </c>
      <c r="V424" s="3">
        <f t="shared" si="146"/>
        <v>1563.9245098825791</v>
      </c>
      <c r="W424" s="3">
        <f t="shared" si="163"/>
        <v>410.84036914256296</v>
      </c>
      <c r="X424" s="3">
        <f t="shared" si="141"/>
        <v>781.96225494128953</v>
      </c>
      <c r="Y424" s="5"/>
      <c r="Z424" s="3">
        <f t="shared" si="147"/>
        <v>0</v>
      </c>
      <c r="AA424" s="3">
        <f t="shared" si="148"/>
        <v>404648.39408162463</v>
      </c>
      <c r="AB424" s="26"/>
      <c r="AC424" s="3">
        <f t="shared" si="149"/>
        <v>-1.1353735049349107</v>
      </c>
      <c r="AD424" s="3">
        <f t="shared" si="150"/>
        <v>-2.1172765970293885</v>
      </c>
      <c r="AE424" s="3">
        <f t="shared" si="151"/>
        <v>-953.9577139538701</v>
      </c>
      <c r="AF424" s="5"/>
      <c r="AG424" s="3" t="e">
        <f t="shared" si="152"/>
        <v>#NUM!</v>
      </c>
      <c r="AH424" s="3" t="e">
        <f t="shared" si="153"/>
        <v>#NUM!</v>
      </c>
      <c r="AI424" s="3" t="e">
        <f t="shared" si="154"/>
        <v>#NUM!</v>
      </c>
      <c r="AJ424" s="5"/>
      <c r="AK424" s="3">
        <v>258</v>
      </c>
      <c r="AL424" s="3" t="e">
        <f t="shared" si="155"/>
        <v>#NUM!</v>
      </c>
      <c r="AM424" s="3">
        <f t="shared" si="156"/>
        <v>7042569.7022008765</v>
      </c>
      <c r="AN424" s="5"/>
      <c r="AO424" s="3">
        <f t="shared" si="157"/>
        <v>7042569.7022008765</v>
      </c>
      <c r="AP424" s="3">
        <f t="shared" si="158"/>
        <v>4183286403.1073208</v>
      </c>
      <c r="AQ424" s="14">
        <f t="shared" si="159"/>
        <v>4.5677044059085872E-4</v>
      </c>
      <c r="AR424" s="14"/>
      <c r="AS424" s="26"/>
      <c r="AX424" s="23">
        <v>258.01742689948998</v>
      </c>
    </row>
    <row r="425" spans="1:50" s="3" customFormat="1">
      <c r="A425" s="3" t="str">
        <f>'S rescaled computation'!A425</f>
        <v>Storch et al. 2270</v>
      </c>
      <c r="B425" s="2" t="str">
        <f>'S rescaled computation'!B425</f>
        <v>Mammals</v>
      </c>
      <c r="C425" s="3" t="str">
        <f>'S rescaled computation'!C425</f>
        <v>South America</v>
      </c>
      <c r="D425" s="2">
        <f>'S rescaled computation'!D425</f>
        <v>11</v>
      </c>
      <c r="E425" s="5"/>
      <c r="F425" s="2">
        <f t="shared" si="142"/>
        <v>1920000</v>
      </c>
      <c r="G425" s="2">
        <f>'S rescaled computation'!G425</f>
        <v>1920000</v>
      </c>
      <c r="H425" s="2">
        <f>'S rescaled computation'!H425</f>
        <v>4770000</v>
      </c>
      <c r="I425" s="5"/>
      <c r="J425" s="2">
        <f>'S rescaled computation'!J425</f>
        <v>339</v>
      </c>
      <c r="K425" s="2">
        <f>'S rescaled computation'!K425</f>
        <v>594</v>
      </c>
      <c r="L425" s="11">
        <f>'S rescaled computation'!L425</f>
        <v>386.00000000000006</v>
      </c>
      <c r="M425" s="5"/>
      <c r="N425" s="3">
        <f t="shared" si="143"/>
        <v>1</v>
      </c>
      <c r="O425" s="5"/>
      <c r="P425" s="3">
        <f t="shared" si="144"/>
        <v>0.87823834196891182</v>
      </c>
      <c r="Q425" s="3" t="e">
        <f t="shared" si="162"/>
        <v>#DIV/0!</v>
      </c>
      <c r="R425" s="5"/>
      <c r="S425" s="22">
        <f t="shared" si="145"/>
        <v>1232.521107427689</v>
      </c>
      <c r="T425" s="22">
        <f t="shared" si="160"/>
        <v>781.96225494128953</v>
      </c>
      <c r="U425" s="3">
        <f t="shared" si="161"/>
        <v>450.55885248639947</v>
      </c>
      <c r="V425" s="3">
        <f t="shared" si="146"/>
        <v>1563.9245098825791</v>
      </c>
      <c r="W425" s="3">
        <f t="shared" si="163"/>
        <v>410.84036914256296</v>
      </c>
      <c r="X425" s="3">
        <f t="shared" si="141"/>
        <v>781.96225494128953</v>
      </c>
      <c r="Y425" s="5"/>
      <c r="Z425" s="3">
        <f t="shared" si="147"/>
        <v>0</v>
      </c>
      <c r="AA425" s="3">
        <f t="shared" si="148"/>
        <v>404648.39408162463</v>
      </c>
      <c r="AB425" s="26"/>
      <c r="AC425" s="3">
        <f t="shared" si="149"/>
        <v>-1.1353735049349107</v>
      </c>
      <c r="AD425" s="3">
        <f t="shared" si="150"/>
        <v>-2.1172765970293885</v>
      </c>
      <c r="AE425" s="3">
        <f t="shared" si="151"/>
        <v>-953.9577139538701</v>
      </c>
      <c r="AF425" s="5"/>
      <c r="AG425" s="3" t="e">
        <f t="shared" si="152"/>
        <v>#NUM!</v>
      </c>
      <c r="AH425" s="3" t="e">
        <f t="shared" si="153"/>
        <v>#NUM!</v>
      </c>
      <c r="AI425" s="3" t="e">
        <f t="shared" si="154"/>
        <v>#NUM!</v>
      </c>
      <c r="AJ425" s="5"/>
      <c r="AK425" s="3">
        <v>259</v>
      </c>
      <c r="AL425" s="3" t="e">
        <f t="shared" si="155"/>
        <v>#NUM!</v>
      </c>
      <c r="AM425" s="3">
        <f t="shared" si="156"/>
        <v>7042569.7022008765</v>
      </c>
      <c r="AN425" s="5"/>
      <c r="AO425" s="3">
        <f t="shared" si="157"/>
        <v>7042569.7022008765</v>
      </c>
      <c r="AP425" s="3">
        <f t="shared" si="158"/>
        <v>4183286403.1073208</v>
      </c>
      <c r="AQ425" s="14">
        <f t="shared" si="159"/>
        <v>4.5677044059085872E-4</v>
      </c>
      <c r="AR425" s="14"/>
      <c r="AS425" s="26"/>
      <c r="AX425" s="23">
        <v>259.01742689948998</v>
      </c>
    </row>
    <row r="426" spans="1:50" s="3" customFormat="1">
      <c r="A426" s="3" t="str">
        <f>'S rescaled computation'!A426</f>
        <v>Storch et al. 2271</v>
      </c>
      <c r="B426" s="2" t="str">
        <f>'S rescaled computation'!B426</f>
        <v>Mammals</v>
      </c>
      <c r="C426" s="3" t="str">
        <f>'S rescaled computation'!C426</f>
        <v>South America</v>
      </c>
      <c r="D426" s="2">
        <f>'S rescaled computation'!D426</f>
        <v>12</v>
      </c>
      <c r="E426" s="5"/>
      <c r="F426" s="2">
        <f t="shared" si="142"/>
        <v>1920000</v>
      </c>
      <c r="G426" s="2">
        <f>'S rescaled computation'!G426</f>
        <v>1920000</v>
      </c>
      <c r="H426" s="2">
        <f>'S rescaled computation'!H426</f>
        <v>4770000</v>
      </c>
      <c r="I426" s="5"/>
      <c r="J426" s="2">
        <f>'S rescaled computation'!J426</f>
        <v>367</v>
      </c>
      <c r="K426" s="2">
        <f>'S rescaled computation'!K426</f>
        <v>594</v>
      </c>
      <c r="L426" s="11">
        <f>'S rescaled computation'!L426</f>
        <v>386.00000000000006</v>
      </c>
      <c r="M426" s="5"/>
      <c r="N426" s="3">
        <f t="shared" si="143"/>
        <v>1</v>
      </c>
      <c r="O426" s="5"/>
      <c r="P426" s="3">
        <f t="shared" si="144"/>
        <v>0.95077720207253869</v>
      </c>
      <c r="Q426" s="3" t="e">
        <f t="shared" si="162"/>
        <v>#DIV/0!</v>
      </c>
      <c r="R426" s="5"/>
      <c r="S426" s="22">
        <f t="shared" si="145"/>
        <v>1232.521107427689</v>
      </c>
      <c r="T426" s="22">
        <f t="shared" si="160"/>
        <v>781.96225494128953</v>
      </c>
      <c r="U426" s="3">
        <f t="shared" si="161"/>
        <v>450.55885248639947</v>
      </c>
      <c r="V426" s="3">
        <f t="shared" si="146"/>
        <v>1563.9245098825791</v>
      </c>
      <c r="W426" s="3">
        <f t="shared" si="163"/>
        <v>410.84036914256296</v>
      </c>
      <c r="X426" s="3">
        <f t="shared" si="141"/>
        <v>781.96225494128953</v>
      </c>
      <c r="Y426" s="5"/>
      <c r="Z426" s="3">
        <f t="shared" si="147"/>
        <v>0</v>
      </c>
      <c r="AA426" s="3">
        <f t="shared" si="148"/>
        <v>404648.39408162463</v>
      </c>
      <c r="AB426" s="26"/>
      <c r="AC426" s="3">
        <f t="shared" si="149"/>
        <v>-1.1353735049349107</v>
      </c>
      <c r="AD426" s="3">
        <f t="shared" si="150"/>
        <v>-2.1172765970293885</v>
      </c>
      <c r="AE426" s="3">
        <f t="shared" si="151"/>
        <v>-953.9577139538701</v>
      </c>
      <c r="AF426" s="5"/>
      <c r="AG426" s="3" t="e">
        <f t="shared" si="152"/>
        <v>#NUM!</v>
      </c>
      <c r="AH426" s="3" t="e">
        <f t="shared" si="153"/>
        <v>#NUM!</v>
      </c>
      <c r="AI426" s="3" t="e">
        <f t="shared" si="154"/>
        <v>#NUM!</v>
      </c>
      <c r="AJ426" s="5"/>
      <c r="AK426" s="3">
        <v>260</v>
      </c>
      <c r="AL426" s="3" t="e">
        <f t="shared" si="155"/>
        <v>#NUM!</v>
      </c>
      <c r="AM426" s="3">
        <f t="shared" si="156"/>
        <v>7042569.7022008765</v>
      </c>
      <c r="AN426" s="5"/>
      <c r="AO426" s="3">
        <f t="shared" si="157"/>
        <v>7042569.7022008765</v>
      </c>
      <c r="AP426" s="3">
        <f t="shared" si="158"/>
        <v>4183286403.1073208</v>
      </c>
      <c r="AQ426" s="14">
        <f t="shared" si="159"/>
        <v>4.5677044059085872E-4</v>
      </c>
      <c r="AR426" s="14"/>
      <c r="AS426" s="26"/>
      <c r="AX426" s="23">
        <v>260.01742689948998</v>
      </c>
    </row>
    <row r="427" spans="1:50" s="3" customFormat="1">
      <c r="A427" s="3" t="str">
        <f>'S rescaled computation'!A427</f>
        <v>Storch et al. 2272</v>
      </c>
      <c r="B427" s="2" t="str">
        <f>'S rescaled computation'!B427</f>
        <v>Mammals</v>
      </c>
      <c r="C427" s="3" t="str">
        <f>'S rescaled computation'!C427</f>
        <v>South America</v>
      </c>
      <c r="D427" s="2">
        <f>'S rescaled computation'!D427</f>
        <v>13</v>
      </c>
      <c r="E427" s="5"/>
      <c r="F427" s="2">
        <f t="shared" si="142"/>
        <v>1920000</v>
      </c>
      <c r="G427" s="2">
        <f>'S rescaled computation'!G427</f>
        <v>1920000</v>
      </c>
      <c r="H427" s="2">
        <f>'S rescaled computation'!H427</f>
        <v>4770000</v>
      </c>
      <c r="I427" s="5"/>
      <c r="J427" s="2">
        <f>'S rescaled computation'!J427</f>
        <v>389</v>
      </c>
      <c r="K427" s="2">
        <f>'S rescaled computation'!K427</f>
        <v>594</v>
      </c>
      <c r="L427" s="11">
        <f>'S rescaled computation'!L427</f>
        <v>386.00000000000006</v>
      </c>
      <c r="M427" s="5"/>
      <c r="N427" s="3">
        <f t="shared" si="143"/>
        <v>1</v>
      </c>
      <c r="O427" s="5"/>
      <c r="P427" s="3">
        <f t="shared" si="144"/>
        <v>1.0077720207253884</v>
      </c>
      <c r="Q427" s="3" t="e">
        <f t="shared" si="162"/>
        <v>#DIV/0!</v>
      </c>
      <c r="R427" s="5"/>
      <c r="S427" s="22">
        <f t="shared" si="145"/>
        <v>1232.521107427689</v>
      </c>
      <c r="T427" s="22">
        <f t="shared" si="160"/>
        <v>781.96225494128953</v>
      </c>
      <c r="U427" s="3">
        <f t="shared" si="161"/>
        <v>450.55885248639947</v>
      </c>
      <c r="V427" s="3">
        <f t="shared" si="146"/>
        <v>1563.9245098825791</v>
      </c>
      <c r="W427" s="3">
        <f t="shared" si="163"/>
        <v>410.84036914256296</v>
      </c>
      <c r="X427" s="3">
        <f t="shared" si="141"/>
        <v>781.96225494128953</v>
      </c>
      <c r="Y427" s="5"/>
      <c r="Z427" s="3">
        <f t="shared" si="147"/>
        <v>0</v>
      </c>
      <c r="AA427" s="3">
        <f t="shared" si="148"/>
        <v>404648.39408162463</v>
      </c>
      <c r="AB427" s="26"/>
      <c r="AC427" s="3">
        <f t="shared" si="149"/>
        <v>-1.1353735049349107</v>
      </c>
      <c r="AD427" s="3">
        <f t="shared" si="150"/>
        <v>-2.1172765970293885</v>
      </c>
      <c r="AE427" s="3">
        <f t="shared" si="151"/>
        <v>-953.9577139538701</v>
      </c>
      <c r="AF427" s="5"/>
      <c r="AG427" s="3" t="e">
        <f t="shared" si="152"/>
        <v>#NUM!</v>
      </c>
      <c r="AH427" s="3" t="e">
        <f t="shared" si="153"/>
        <v>#NUM!</v>
      </c>
      <c r="AI427" s="3" t="e">
        <f t="shared" si="154"/>
        <v>#NUM!</v>
      </c>
      <c r="AJ427" s="5"/>
      <c r="AK427" s="3">
        <v>261</v>
      </c>
      <c r="AL427" s="3" t="e">
        <f t="shared" si="155"/>
        <v>#NUM!</v>
      </c>
      <c r="AM427" s="3">
        <f t="shared" si="156"/>
        <v>7042569.7022008765</v>
      </c>
      <c r="AN427" s="5"/>
      <c r="AO427" s="3">
        <f t="shared" si="157"/>
        <v>7042569.7022008765</v>
      </c>
      <c r="AP427" s="3">
        <f t="shared" si="158"/>
        <v>4183286403.1073208</v>
      </c>
      <c r="AQ427" s="14">
        <f t="shared" si="159"/>
        <v>4.5677044059085872E-4</v>
      </c>
      <c r="AR427" s="14"/>
      <c r="AS427" s="26"/>
      <c r="AX427" s="23">
        <v>261.01742689948998</v>
      </c>
    </row>
    <row r="428" spans="1:50" s="3" customFormat="1">
      <c r="A428" s="3" t="str">
        <f>'S rescaled computation'!A428</f>
        <v>Storch et al. 2273</v>
      </c>
      <c r="B428" s="2" t="str">
        <f>'S rescaled computation'!B428</f>
        <v>Mammals</v>
      </c>
      <c r="C428" s="3" t="str">
        <f>'S rescaled computation'!C428</f>
        <v>South America</v>
      </c>
      <c r="D428" s="2">
        <f>'S rescaled computation'!D428</f>
        <v>14</v>
      </c>
      <c r="E428" s="5"/>
      <c r="F428" s="2">
        <f t="shared" si="142"/>
        <v>1920000</v>
      </c>
      <c r="G428" s="2">
        <f>'S rescaled computation'!G428</f>
        <v>1920000</v>
      </c>
      <c r="H428" s="2">
        <f>'S rescaled computation'!H428</f>
        <v>4770000</v>
      </c>
      <c r="I428" s="5"/>
      <c r="J428" s="2">
        <f>'S rescaled computation'!J428</f>
        <v>412</v>
      </c>
      <c r="K428" s="2">
        <f>'S rescaled computation'!K428</f>
        <v>594</v>
      </c>
      <c r="L428" s="11">
        <f>'S rescaled computation'!L428</f>
        <v>386.00000000000006</v>
      </c>
      <c r="M428" s="5"/>
      <c r="N428" s="3">
        <f t="shared" si="143"/>
        <v>1</v>
      </c>
      <c r="O428" s="5"/>
      <c r="P428" s="3">
        <f t="shared" si="144"/>
        <v>1.0673575129533677</v>
      </c>
      <c r="Q428" s="3" t="e">
        <f t="shared" si="162"/>
        <v>#DIV/0!</v>
      </c>
      <c r="R428" s="5"/>
      <c r="S428" s="22">
        <f t="shared" si="145"/>
        <v>1232.521107427689</v>
      </c>
      <c r="T428" s="22">
        <f t="shared" si="160"/>
        <v>781.96225494128953</v>
      </c>
      <c r="U428" s="3">
        <f t="shared" si="161"/>
        <v>450.55885248639947</v>
      </c>
      <c r="V428" s="3">
        <f t="shared" si="146"/>
        <v>1563.9245098825791</v>
      </c>
      <c r="W428" s="3">
        <f t="shared" si="163"/>
        <v>410.84036914256296</v>
      </c>
      <c r="X428" s="3">
        <f t="shared" si="141"/>
        <v>781.96225494128953</v>
      </c>
      <c r="Y428" s="5"/>
      <c r="Z428" s="3">
        <f t="shared" si="147"/>
        <v>0</v>
      </c>
      <c r="AA428" s="3">
        <f t="shared" si="148"/>
        <v>404648.39408162463</v>
      </c>
      <c r="AB428" s="26"/>
      <c r="AC428" s="3">
        <f t="shared" si="149"/>
        <v>-1.1353735049349107</v>
      </c>
      <c r="AD428" s="3">
        <f t="shared" si="150"/>
        <v>-2.1172765970293885</v>
      </c>
      <c r="AE428" s="3">
        <f t="shared" si="151"/>
        <v>-953.9577139538701</v>
      </c>
      <c r="AF428" s="5"/>
      <c r="AG428" s="3" t="e">
        <f t="shared" si="152"/>
        <v>#NUM!</v>
      </c>
      <c r="AH428" s="3" t="e">
        <f t="shared" si="153"/>
        <v>#NUM!</v>
      </c>
      <c r="AI428" s="3" t="e">
        <f t="shared" si="154"/>
        <v>#NUM!</v>
      </c>
      <c r="AJ428" s="5"/>
      <c r="AK428" s="3">
        <v>262</v>
      </c>
      <c r="AL428" s="3" t="e">
        <f t="shared" si="155"/>
        <v>#NUM!</v>
      </c>
      <c r="AM428" s="3">
        <f t="shared" si="156"/>
        <v>7042569.7022008765</v>
      </c>
      <c r="AN428" s="5"/>
      <c r="AO428" s="3">
        <f t="shared" si="157"/>
        <v>7042569.7022008765</v>
      </c>
      <c r="AP428" s="3">
        <f t="shared" si="158"/>
        <v>4183286403.1073208</v>
      </c>
      <c r="AQ428" s="14">
        <f t="shared" si="159"/>
        <v>4.5677044059085872E-4</v>
      </c>
      <c r="AR428" s="14"/>
      <c r="AS428" s="26"/>
      <c r="AX428" s="23">
        <v>262.01742689948998</v>
      </c>
    </row>
    <row r="429" spans="1:50" s="3" customFormat="1">
      <c r="A429" s="3" t="str">
        <f>'S rescaled computation'!A429</f>
        <v>Storch et al. 2274</v>
      </c>
      <c r="B429" s="2" t="str">
        <f>'S rescaled computation'!B429</f>
        <v>Mammals</v>
      </c>
      <c r="C429" s="3" t="str">
        <f>'S rescaled computation'!C429</f>
        <v>South America</v>
      </c>
      <c r="D429" s="2">
        <f>'S rescaled computation'!D429</f>
        <v>15</v>
      </c>
      <c r="E429" s="5"/>
      <c r="F429" s="2">
        <f t="shared" si="142"/>
        <v>1920000</v>
      </c>
      <c r="G429" s="2">
        <f>'S rescaled computation'!G429</f>
        <v>1920000</v>
      </c>
      <c r="H429" s="2">
        <f>'S rescaled computation'!H429</f>
        <v>4770000</v>
      </c>
      <c r="I429" s="5"/>
      <c r="J429" s="2">
        <f>'S rescaled computation'!J429</f>
        <v>441</v>
      </c>
      <c r="K429" s="2">
        <f>'S rescaled computation'!K429</f>
        <v>594</v>
      </c>
      <c r="L429" s="11">
        <f>'S rescaled computation'!L429</f>
        <v>386.00000000000006</v>
      </c>
      <c r="M429" s="5"/>
      <c r="N429" s="3">
        <f t="shared" si="143"/>
        <v>1</v>
      </c>
      <c r="O429" s="5"/>
      <c r="P429" s="3">
        <f t="shared" si="144"/>
        <v>1.1424870466321242</v>
      </c>
      <c r="Q429" s="3" t="e">
        <f t="shared" si="162"/>
        <v>#DIV/0!</v>
      </c>
      <c r="R429" s="5"/>
      <c r="S429" s="22">
        <f t="shared" si="145"/>
        <v>1232.521107427689</v>
      </c>
      <c r="T429" s="22">
        <f t="shared" si="160"/>
        <v>781.96225494128953</v>
      </c>
      <c r="U429" s="3">
        <f t="shared" si="161"/>
        <v>450.55885248639947</v>
      </c>
      <c r="V429" s="3">
        <f t="shared" si="146"/>
        <v>1563.9245098825791</v>
      </c>
      <c r="W429" s="3">
        <f t="shared" si="163"/>
        <v>410.84036914256296</v>
      </c>
      <c r="X429" s="3">
        <f t="shared" si="141"/>
        <v>781.96225494128953</v>
      </c>
      <c r="Y429" s="5"/>
      <c r="Z429" s="3">
        <f t="shared" si="147"/>
        <v>0</v>
      </c>
      <c r="AA429" s="3">
        <f t="shared" si="148"/>
        <v>404648.39408162463</v>
      </c>
      <c r="AB429" s="26"/>
      <c r="AC429" s="3">
        <f t="shared" si="149"/>
        <v>-1.1353735049349107</v>
      </c>
      <c r="AD429" s="3">
        <f t="shared" si="150"/>
        <v>-2.1172765970293885</v>
      </c>
      <c r="AE429" s="3">
        <f t="shared" si="151"/>
        <v>-953.9577139538701</v>
      </c>
      <c r="AF429" s="5"/>
      <c r="AG429" s="3" t="e">
        <f t="shared" si="152"/>
        <v>#NUM!</v>
      </c>
      <c r="AH429" s="3" t="e">
        <f t="shared" si="153"/>
        <v>#NUM!</v>
      </c>
      <c r="AI429" s="3" t="e">
        <f t="shared" si="154"/>
        <v>#NUM!</v>
      </c>
      <c r="AJ429" s="5"/>
      <c r="AK429" s="3">
        <v>263</v>
      </c>
      <c r="AL429" s="3" t="e">
        <f t="shared" si="155"/>
        <v>#NUM!</v>
      </c>
      <c r="AM429" s="3">
        <f t="shared" si="156"/>
        <v>7042569.7022008765</v>
      </c>
      <c r="AN429" s="5"/>
      <c r="AO429" s="3">
        <f t="shared" si="157"/>
        <v>7042569.7022008765</v>
      </c>
      <c r="AP429" s="3">
        <f t="shared" si="158"/>
        <v>4183286403.1073208</v>
      </c>
      <c r="AQ429" s="14">
        <f t="shared" si="159"/>
        <v>4.5677044059085872E-4</v>
      </c>
      <c r="AR429" s="14"/>
      <c r="AS429" s="26"/>
      <c r="AX429" s="23">
        <v>263.01742689948998</v>
      </c>
    </row>
    <row r="430" spans="1:50" s="3" customFormat="1">
      <c r="A430" s="3" t="str">
        <f>'S rescaled computation'!A430</f>
        <v>Storch et al. 2275</v>
      </c>
      <c r="B430" s="2" t="str">
        <f>'S rescaled computation'!B430</f>
        <v>Mammals</v>
      </c>
      <c r="C430" s="3" t="str">
        <f>'S rescaled computation'!C430</f>
        <v>South America</v>
      </c>
      <c r="D430" s="2">
        <f>'S rescaled computation'!D430</f>
        <v>16</v>
      </c>
      <c r="E430" s="5"/>
      <c r="F430" s="2">
        <f t="shared" si="142"/>
        <v>1920000</v>
      </c>
      <c r="G430" s="2">
        <f>'S rescaled computation'!G430</f>
        <v>1920000</v>
      </c>
      <c r="H430" s="2">
        <f>'S rescaled computation'!H430</f>
        <v>4770000</v>
      </c>
      <c r="I430" s="5"/>
      <c r="J430" s="2">
        <f>'S rescaled computation'!J430</f>
        <v>467</v>
      </c>
      <c r="K430" s="2">
        <f>'S rescaled computation'!K430</f>
        <v>594</v>
      </c>
      <c r="L430" s="11">
        <f>'S rescaled computation'!L430</f>
        <v>386.00000000000006</v>
      </c>
      <c r="M430" s="5"/>
      <c r="N430" s="3">
        <f t="shared" si="143"/>
        <v>1</v>
      </c>
      <c r="O430" s="5"/>
      <c r="P430" s="3">
        <f t="shared" si="144"/>
        <v>1.2098445595854921</v>
      </c>
      <c r="Q430" s="3" t="e">
        <f t="shared" si="162"/>
        <v>#DIV/0!</v>
      </c>
      <c r="R430" s="5"/>
      <c r="S430" s="22">
        <f t="shared" si="145"/>
        <v>1232.521107427689</v>
      </c>
      <c r="T430" s="22">
        <f t="shared" si="160"/>
        <v>781.96225494128953</v>
      </c>
      <c r="U430" s="3">
        <f t="shared" si="161"/>
        <v>450.55885248639947</v>
      </c>
      <c r="V430" s="3">
        <f t="shared" si="146"/>
        <v>1563.9245098825791</v>
      </c>
      <c r="W430" s="3">
        <f t="shared" si="163"/>
        <v>410.84036914256296</v>
      </c>
      <c r="X430" s="3">
        <f t="shared" si="141"/>
        <v>781.96225494128953</v>
      </c>
      <c r="Y430" s="5"/>
      <c r="Z430" s="3">
        <f t="shared" si="147"/>
        <v>0</v>
      </c>
      <c r="AA430" s="3">
        <f t="shared" si="148"/>
        <v>404648.39408162463</v>
      </c>
      <c r="AB430" s="26"/>
      <c r="AC430" s="3">
        <f t="shared" si="149"/>
        <v>-1.1353735049349107</v>
      </c>
      <c r="AD430" s="3">
        <f t="shared" si="150"/>
        <v>-2.1172765970293885</v>
      </c>
      <c r="AE430" s="3">
        <f t="shared" si="151"/>
        <v>-953.9577139538701</v>
      </c>
      <c r="AF430" s="5"/>
      <c r="AG430" s="3" t="e">
        <f t="shared" si="152"/>
        <v>#NUM!</v>
      </c>
      <c r="AH430" s="3" t="e">
        <f t="shared" si="153"/>
        <v>#NUM!</v>
      </c>
      <c r="AI430" s="3" t="e">
        <f t="shared" si="154"/>
        <v>#NUM!</v>
      </c>
      <c r="AJ430" s="5"/>
      <c r="AK430" s="3">
        <v>264</v>
      </c>
      <c r="AL430" s="3" t="e">
        <f t="shared" si="155"/>
        <v>#NUM!</v>
      </c>
      <c r="AM430" s="3">
        <f t="shared" si="156"/>
        <v>7042569.7022008765</v>
      </c>
      <c r="AN430" s="5"/>
      <c r="AO430" s="3">
        <f t="shared" si="157"/>
        <v>7042569.7022008765</v>
      </c>
      <c r="AP430" s="3">
        <f t="shared" si="158"/>
        <v>4183286403.1073208</v>
      </c>
      <c r="AQ430" s="14">
        <f t="shared" si="159"/>
        <v>4.5677044059085872E-4</v>
      </c>
      <c r="AR430" s="14"/>
      <c r="AS430" s="26"/>
      <c r="AX430" s="23">
        <v>264.01742689948998</v>
      </c>
    </row>
    <row r="431" spans="1:50" s="3" customFormat="1">
      <c r="A431" s="3" t="str">
        <f>'S rescaled computation'!A431</f>
        <v>Storch et al. 2276</v>
      </c>
      <c r="B431" s="2" t="str">
        <f>'S rescaled computation'!B431</f>
        <v>Mammals</v>
      </c>
      <c r="C431" s="3" t="str">
        <f>'S rescaled computation'!C431</f>
        <v>South America</v>
      </c>
      <c r="D431" s="2">
        <f>'S rescaled computation'!D431</f>
        <v>17</v>
      </c>
      <c r="E431" s="5"/>
      <c r="F431" s="2">
        <f t="shared" si="142"/>
        <v>1920000</v>
      </c>
      <c r="G431" s="2">
        <f>'S rescaled computation'!G431</f>
        <v>1920000</v>
      </c>
      <c r="H431" s="2">
        <f>'S rescaled computation'!H431</f>
        <v>4770000</v>
      </c>
      <c r="I431" s="5"/>
      <c r="J431" s="2">
        <f>'S rescaled computation'!J431</f>
        <v>500</v>
      </c>
      <c r="K431" s="2">
        <f>'S rescaled computation'!K431</f>
        <v>594</v>
      </c>
      <c r="L431" s="11">
        <f>'S rescaled computation'!L431</f>
        <v>386.00000000000006</v>
      </c>
      <c r="M431" s="5"/>
      <c r="N431" s="3">
        <f t="shared" si="143"/>
        <v>1</v>
      </c>
      <c r="O431" s="5"/>
      <c r="P431" s="3">
        <f t="shared" si="144"/>
        <v>1.2953367875647666</v>
      </c>
      <c r="Q431" s="3" t="e">
        <f t="shared" si="162"/>
        <v>#DIV/0!</v>
      </c>
      <c r="R431" s="5"/>
      <c r="S431" s="22">
        <f t="shared" si="145"/>
        <v>1232.521107427689</v>
      </c>
      <c r="T431" s="22">
        <f t="shared" si="160"/>
        <v>781.96225494128953</v>
      </c>
      <c r="U431" s="3">
        <f t="shared" si="161"/>
        <v>450.55885248639947</v>
      </c>
      <c r="V431" s="3">
        <f t="shared" si="146"/>
        <v>1563.9245098825791</v>
      </c>
      <c r="W431" s="3">
        <f t="shared" si="163"/>
        <v>410.84036914256296</v>
      </c>
      <c r="X431" s="3">
        <f t="shared" si="141"/>
        <v>781.96225494128953</v>
      </c>
      <c r="Y431" s="5"/>
      <c r="Z431" s="3">
        <f t="shared" si="147"/>
        <v>0</v>
      </c>
      <c r="AA431" s="3">
        <f t="shared" si="148"/>
        <v>404648.39408162463</v>
      </c>
      <c r="AB431" s="26"/>
      <c r="AC431" s="3">
        <f t="shared" si="149"/>
        <v>-1.1353735049349107</v>
      </c>
      <c r="AD431" s="3">
        <f t="shared" si="150"/>
        <v>-2.1172765970293885</v>
      </c>
      <c r="AE431" s="3">
        <f t="shared" si="151"/>
        <v>-953.9577139538701</v>
      </c>
      <c r="AF431" s="5"/>
      <c r="AG431" s="3" t="e">
        <f t="shared" si="152"/>
        <v>#NUM!</v>
      </c>
      <c r="AH431" s="3" t="e">
        <f t="shared" si="153"/>
        <v>#NUM!</v>
      </c>
      <c r="AI431" s="3" t="e">
        <f t="shared" si="154"/>
        <v>#NUM!</v>
      </c>
      <c r="AJ431" s="5"/>
      <c r="AK431" s="3">
        <v>265</v>
      </c>
      <c r="AL431" s="3" t="e">
        <f t="shared" si="155"/>
        <v>#NUM!</v>
      </c>
      <c r="AM431" s="3">
        <f t="shared" si="156"/>
        <v>7042569.7022008765</v>
      </c>
      <c r="AN431" s="5"/>
      <c r="AO431" s="3">
        <f t="shared" si="157"/>
        <v>7042569.7022008765</v>
      </c>
      <c r="AP431" s="3">
        <f t="shared" si="158"/>
        <v>4183286403.1073208</v>
      </c>
      <c r="AQ431" s="14">
        <f t="shared" si="159"/>
        <v>4.5677044059085872E-4</v>
      </c>
      <c r="AR431" s="14"/>
      <c r="AS431" s="26"/>
      <c r="AX431" s="23">
        <v>265.01742689948998</v>
      </c>
    </row>
    <row r="432" spans="1:50" s="3" customFormat="1">
      <c r="A432" s="3" t="str">
        <f>'S rescaled computation'!A432</f>
        <v>Storch et al. 2277</v>
      </c>
      <c r="B432" s="2" t="str">
        <f>'S rescaled computation'!B432</f>
        <v>Mammals</v>
      </c>
      <c r="C432" s="3" t="str">
        <f>'S rescaled computation'!C432</f>
        <v>South America</v>
      </c>
      <c r="D432" s="2">
        <f>'S rescaled computation'!D432</f>
        <v>18</v>
      </c>
      <c r="E432" s="5"/>
      <c r="F432" s="2">
        <f t="shared" si="142"/>
        <v>1920000</v>
      </c>
      <c r="G432" s="2">
        <f>'S rescaled computation'!G432</f>
        <v>1920000</v>
      </c>
      <c r="H432" s="2">
        <f>'S rescaled computation'!H432</f>
        <v>4770000</v>
      </c>
      <c r="I432" s="5"/>
      <c r="J432" s="2">
        <f>'S rescaled computation'!J432</f>
        <v>530</v>
      </c>
      <c r="K432" s="2">
        <f>'S rescaled computation'!K432</f>
        <v>594</v>
      </c>
      <c r="L432" s="11">
        <f>'S rescaled computation'!L432</f>
        <v>386.00000000000006</v>
      </c>
      <c r="M432" s="5"/>
      <c r="N432" s="3">
        <f t="shared" si="143"/>
        <v>1</v>
      </c>
      <c r="O432" s="5"/>
      <c r="P432" s="3">
        <f t="shared" si="144"/>
        <v>1.3730569948186526</v>
      </c>
      <c r="Q432" s="3" t="e">
        <f t="shared" si="162"/>
        <v>#DIV/0!</v>
      </c>
      <c r="R432" s="5"/>
      <c r="S432" s="22">
        <f t="shared" si="145"/>
        <v>1232.521107427689</v>
      </c>
      <c r="T432" s="22">
        <f t="shared" si="160"/>
        <v>781.96225494128953</v>
      </c>
      <c r="U432" s="3">
        <f t="shared" si="161"/>
        <v>450.55885248639947</v>
      </c>
      <c r="V432" s="3">
        <f t="shared" si="146"/>
        <v>1563.9245098825791</v>
      </c>
      <c r="W432" s="3">
        <f t="shared" si="163"/>
        <v>410.84036914256296</v>
      </c>
      <c r="X432" s="3">
        <f t="shared" si="141"/>
        <v>781.96225494128953</v>
      </c>
      <c r="Y432" s="5"/>
      <c r="Z432" s="3">
        <f t="shared" si="147"/>
        <v>0</v>
      </c>
      <c r="AA432" s="3">
        <f t="shared" si="148"/>
        <v>404648.39408162463</v>
      </c>
      <c r="AB432" s="26"/>
      <c r="AC432" s="3">
        <f t="shared" si="149"/>
        <v>-1.1353735049349107</v>
      </c>
      <c r="AD432" s="3">
        <f t="shared" si="150"/>
        <v>-2.1172765970293885</v>
      </c>
      <c r="AE432" s="3">
        <f t="shared" si="151"/>
        <v>-953.9577139538701</v>
      </c>
      <c r="AF432" s="5"/>
      <c r="AG432" s="3" t="e">
        <f t="shared" si="152"/>
        <v>#NUM!</v>
      </c>
      <c r="AH432" s="3" t="e">
        <f t="shared" si="153"/>
        <v>#NUM!</v>
      </c>
      <c r="AI432" s="3" t="e">
        <f t="shared" si="154"/>
        <v>#NUM!</v>
      </c>
      <c r="AJ432" s="5"/>
      <c r="AK432" s="3">
        <v>266</v>
      </c>
      <c r="AL432" s="3" t="e">
        <f t="shared" si="155"/>
        <v>#NUM!</v>
      </c>
      <c r="AM432" s="3">
        <f t="shared" si="156"/>
        <v>7042569.7022008765</v>
      </c>
      <c r="AN432" s="5"/>
      <c r="AO432" s="3">
        <f t="shared" si="157"/>
        <v>7042569.7022008765</v>
      </c>
      <c r="AP432" s="3">
        <f t="shared" si="158"/>
        <v>4183286403.1073208</v>
      </c>
      <c r="AQ432" s="14">
        <f t="shared" si="159"/>
        <v>4.5677044059085872E-4</v>
      </c>
      <c r="AR432" s="14"/>
      <c r="AS432" s="26"/>
      <c r="AX432" s="23">
        <v>266.01742689948998</v>
      </c>
    </row>
    <row r="433" spans="1:50" s="3" customFormat="1">
      <c r="A433" s="3" t="str">
        <f>'S rescaled computation'!A433</f>
        <v>Storch et al. 2278</v>
      </c>
      <c r="B433" s="2" t="str">
        <f>'S rescaled computation'!B433</f>
        <v>Mammals</v>
      </c>
      <c r="C433" s="3" t="str">
        <f>'S rescaled computation'!C433</f>
        <v>South America</v>
      </c>
      <c r="D433" s="2">
        <f>'S rescaled computation'!D433</f>
        <v>19</v>
      </c>
      <c r="E433" s="5"/>
      <c r="F433" s="2">
        <f t="shared" si="142"/>
        <v>1920000</v>
      </c>
      <c r="G433" s="2">
        <f>'S rescaled computation'!G433</f>
        <v>1920000</v>
      </c>
      <c r="H433" s="2">
        <f>'S rescaled computation'!H433</f>
        <v>4770000</v>
      </c>
      <c r="I433" s="5"/>
      <c r="J433" s="2">
        <f>'S rescaled computation'!J433</f>
        <v>561</v>
      </c>
      <c r="K433" s="2">
        <f>'S rescaled computation'!K433</f>
        <v>594</v>
      </c>
      <c r="L433" s="11">
        <f>'S rescaled computation'!L433</f>
        <v>386.00000000000006</v>
      </c>
      <c r="M433" s="5"/>
      <c r="N433" s="3">
        <f t="shared" si="143"/>
        <v>1</v>
      </c>
      <c r="O433" s="5"/>
      <c r="P433" s="3">
        <f t="shared" si="144"/>
        <v>1.4533678756476682</v>
      </c>
      <c r="Q433" s="3" t="e">
        <f t="shared" si="162"/>
        <v>#DIV/0!</v>
      </c>
      <c r="R433" s="5"/>
      <c r="S433" s="22">
        <f t="shared" si="145"/>
        <v>1232.521107427689</v>
      </c>
      <c r="T433" s="22">
        <f t="shared" si="160"/>
        <v>781.96225494128953</v>
      </c>
      <c r="U433" s="3">
        <f t="shared" si="161"/>
        <v>450.55885248639947</v>
      </c>
      <c r="V433" s="3">
        <f t="shared" si="146"/>
        <v>1563.9245098825791</v>
      </c>
      <c r="W433" s="3">
        <f t="shared" si="163"/>
        <v>410.84036914256296</v>
      </c>
      <c r="X433" s="3">
        <f t="shared" si="141"/>
        <v>781.96225494128953</v>
      </c>
      <c r="Y433" s="5"/>
      <c r="Z433" s="3">
        <f t="shared" si="147"/>
        <v>0</v>
      </c>
      <c r="AA433" s="3">
        <f t="shared" si="148"/>
        <v>404648.39408162463</v>
      </c>
      <c r="AB433" s="26"/>
      <c r="AC433" s="3">
        <f t="shared" si="149"/>
        <v>-1.1353735049349107</v>
      </c>
      <c r="AD433" s="3">
        <f t="shared" si="150"/>
        <v>-2.1172765970293885</v>
      </c>
      <c r="AE433" s="3">
        <f t="shared" si="151"/>
        <v>-953.9577139538701</v>
      </c>
      <c r="AF433" s="5"/>
      <c r="AG433" s="3" t="e">
        <f t="shared" si="152"/>
        <v>#NUM!</v>
      </c>
      <c r="AH433" s="3" t="e">
        <f t="shared" si="153"/>
        <v>#NUM!</v>
      </c>
      <c r="AI433" s="3" t="e">
        <f t="shared" si="154"/>
        <v>#NUM!</v>
      </c>
      <c r="AJ433" s="5"/>
      <c r="AK433" s="3">
        <v>267</v>
      </c>
      <c r="AL433" s="3" t="e">
        <f t="shared" si="155"/>
        <v>#NUM!</v>
      </c>
      <c r="AM433" s="3">
        <f t="shared" si="156"/>
        <v>7042569.7022008765</v>
      </c>
      <c r="AN433" s="5"/>
      <c r="AO433" s="3">
        <f t="shared" si="157"/>
        <v>7042569.7022008765</v>
      </c>
      <c r="AP433" s="3">
        <f t="shared" si="158"/>
        <v>4183286403.1073208</v>
      </c>
      <c r="AQ433" s="14">
        <f t="shared" si="159"/>
        <v>4.5677044059085872E-4</v>
      </c>
      <c r="AR433" s="14"/>
      <c r="AS433" s="26"/>
      <c r="AX433" s="23">
        <v>267.01742689948998</v>
      </c>
    </row>
    <row r="434" spans="1:50" s="3" customFormat="1">
      <c r="A434" s="3" t="str">
        <f>'S rescaled computation'!A434</f>
        <v>Storch et al. 2279</v>
      </c>
      <c r="B434" s="2" t="str">
        <f>'S rescaled computation'!B434</f>
        <v>Mammals</v>
      </c>
      <c r="C434" s="3" t="str">
        <f>'S rescaled computation'!C434</f>
        <v>South America</v>
      </c>
      <c r="D434" s="2">
        <f>'S rescaled computation'!D434</f>
        <v>20</v>
      </c>
      <c r="E434" s="5"/>
      <c r="F434" s="2">
        <f t="shared" si="142"/>
        <v>1920000</v>
      </c>
      <c r="G434" s="2">
        <f>'S rescaled computation'!G434</f>
        <v>1920000</v>
      </c>
      <c r="H434" s="2">
        <f>'S rescaled computation'!H434</f>
        <v>4770000</v>
      </c>
      <c r="I434" s="5"/>
      <c r="J434" s="2">
        <f>'S rescaled computation'!J434</f>
        <v>594</v>
      </c>
      <c r="K434" s="2">
        <f>'S rescaled computation'!K434</f>
        <v>594</v>
      </c>
      <c r="L434" s="11">
        <f>'S rescaled computation'!L434</f>
        <v>386.00000000000006</v>
      </c>
      <c r="M434" s="5"/>
      <c r="N434" s="3">
        <f t="shared" si="143"/>
        <v>1</v>
      </c>
      <c r="O434" s="5"/>
      <c r="P434" s="3">
        <f t="shared" si="144"/>
        <v>1.5388601036269427</v>
      </c>
      <c r="Q434" s="3" t="e">
        <f t="shared" si="162"/>
        <v>#DIV/0!</v>
      </c>
      <c r="R434" s="5"/>
      <c r="S434" s="22">
        <f t="shared" si="145"/>
        <v>1232.521107427689</v>
      </c>
      <c r="T434" s="22">
        <f t="shared" si="160"/>
        <v>781.96225494128953</v>
      </c>
      <c r="U434" s="3">
        <f t="shared" si="161"/>
        <v>450.55885248639947</v>
      </c>
      <c r="V434" s="3">
        <f t="shared" si="146"/>
        <v>1563.9245098825791</v>
      </c>
      <c r="W434" s="3">
        <f t="shared" si="163"/>
        <v>410.84036914256296</v>
      </c>
      <c r="X434" s="3">
        <f t="shared" si="141"/>
        <v>781.96225494128953</v>
      </c>
      <c r="Y434" s="5"/>
      <c r="Z434" s="3">
        <f t="shared" si="147"/>
        <v>0</v>
      </c>
      <c r="AA434" s="3">
        <f t="shared" si="148"/>
        <v>404648.39408162463</v>
      </c>
      <c r="AB434" s="26"/>
      <c r="AC434" s="3">
        <f t="shared" si="149"/>
        <v>-1.1353735049349107</v>
      </c>
      <c r="AD434" s="3">
        <f t="shared" si="150"/>
        <v>-2.1172765970293885</v>
      </c>
      <c r="AE434" s="3">
        <f t="shared" si="151"/>
        <v>-953.9577139538701</v>
      </c>
      <c r="AF434" s="5"/>
      <c r="AG434" s="3" t="e">
        <f t="shared" si="152"/>
        <v>#NUM!</v>
      </c>
      <c r="AH434" s="3" t="e">
        <f t="shared" si="153"/>
        <v>#NUM!</v>
      </c>
      <c r="AI434" s="3" t="e">
        <f t="shared" si="154"/>
        <v>#NUM!</v>
      </c>
      <c r="AJ434" s="5"/>
      <c r="AK434" s="3">
        <v>268</v>
      </c>
      <c r="AL434" s="3" t="e">
        <f t="shared" si="155"/>
        <v>#NUM!</v>
      </c>
      <c r="AM434" s="3">
        <f t="shared" si="156"/>
        <v>7042569.7022008765</v>
      </c>
      <c r="AN434" s="5"/>
      <c r="AO434" s="3">
        <f t="shared" si="157"/>
        <v>7042569.7022008765</v>
      </c>
      <c r="AP434" s="3">
        <f t="shared" si="158"/>
        <v>4183286403.1073208</v>
      </c>
      <c r="AQ434" s="14">
        <f t="shared" si="159"/>
        <v>4.5677044059085872E-4</v>
      </c>
      <c r="AR434" s="14"/>
      <c r="AS434" s="26"/>
      <c r="AX434" s="23">
        <v>268.01742689948998</v>
      </c>
    </row>
    <row r="435" spans="1:50">
      <c r="A435" s="7" t="str">
        <f>'S rescaled computation'!A435</f>
        <v>Storch et al. 2280</v>
      </c>
      <c r="B435" s="8" t="str">
        <f>'S rescaled computation'!B435</f>
        <v>Mammals</v>
      </c>
      <c r="C435" s="7" t="str">
        <f>'S rescaled computation'!C435</f>
        <v>Australia</v>
      </c>
      <c r="D435" s="8">
        <f>'S rescaled computation'!D435</f>
        <v>1</v>
      </c>
      <c r="F435" s="8">
        <f t="shared" si="142"/>
        <v>846000.00000000012</v>
      </c>
      <c r="G435" s="8">
        <f>'S rescaled computation'!G435</f>
        <v>846000.00000000012</v>
      </c>
      <c r="H435" s="8">
        <f>'S rescaled computation'!H435</f>
        <v>2340000</v>
      </c>
      <c r="J435" s="8">
        <f>'S rescaled computation'!J435</f>
        <v>33.700000000000003</v>
      </c>
      <c r="K435" s="8">
        <f>'S rescaled computation'!K435</f>
        <v>129</v>
      </c>
      <c r="L435" s="10">
        <f>'S rescaled computation'!L435</f>
        <v>75.199999999999989</v>
      </c>
      <c r="N435" s="7">
        <f t="shared" si="143"/>
        <v>1</v>
      </c>
      <c r="P435" s="7">
        <f t="shared" si="144"/>
        <v>0.44813829787234055</v>
      </c>
      <c r="Q435" s="7" t="e">
        <f t="shared" si="162"/>
        <v>#DIV/0!</v>
      </c>
      <c r="S435" s="12">
        <f t="shared" si="145"/>
        <v>863.26295526699494</v>
      </c>
      <c r="T435" s="12">
        <f t="shared" si="160"/>
        <v>519.0633406361469</v>
      </c>
      <c r="U435" s="7">
        <f t="shared" si="161"/>
        <v>344.19961463084803</v>
      </c>
      <c r="V435" s="7">
        <f t="shared" si="146"/>
        <v>1038.1266812722938</v>
      </c>
      <c r="W435" s="7">
        <f t="shared" si="163"/>
        <v>287.75431842233161</v>
      </c>
      <c r="X435" s="7">
        <f t="shared" si="141"/>
        <v>519.0633406361469</v>
      </c>
      <c r="Z435" s="7">
        <f t="shared" si="147"/>
        <v>0</v>
      </c>
      <c r="AA435" s="7">
        <f t="shared" si="148"/>
        <v>211465.8169580356</v>
      </c>
      <c r="AB435" s="6"/>
      <c r="AC435" s="7">
        <f t="shared" si="149"/>
        <v>-1.0799581061153591</v>
      </c>
      <c r="AD435" s="7">
        <f t="shared" si="150"/>
        <v>-1.5851984272416033</v>
      </c>
      <c r="AE435" s="7">
        <f t="shared" si="151"/>
        <v>-545.62468776998628</v>
      </c>
      <c r="AG435" s="7" t="e">
        <f t="shared" si="152"/>
        <v>#NUM!</v>
      </c>
      <c r="AH435" s="7" t="e">
        <f t="shared" si="153"/>
        <v>#NUM!</v>
      </c>
      <c r="AI435" s="7" t="e">
        <f t="shared" si="154"/>
        <v>#NUM!</v>
      </c>
      <c r="AK435" s="7">
        <v>269</v>
      </c>
      <c r="AL435" s="7" t="e">
        <f t="shared" si="155"/>
        <v>#NUM!</v>
      </c>
      <c r="AM435" s="7">
        <f t="shared" si="156"/>
        <v>3011993.603404243</v>
      </c>
      <c r="AO435" s="7">
        <f t="shared" si="157"/>
        <v>3011993.603404243</v>
      </c>
      <c r="AP435" s="7">
        <f t="shared" si="158"/>
        <v>388547174.83914733</v>
      </c>
      <c r="AQ435" s="15">
        <f t="shared" si="159"/>
        <v>1.9627163263984728E-4</v>
      </c>
      <c r="AR435" s="15"/>
      <c r="AS435" s="6"/>
      <c r="AX435" s="21">
        <v>269.01742689948998</v>
      </c>
    </row>
    <row r="436" spans="1:50">
      <c r="A436" s="7" t="str">
        <f>'S rescaled computation'!A436</f>
        <v>Storch et al. 2281</v>
      </c>
      <c r="B436" s="8" t="str">
        <f>'S rescaled computation'!B436</f>
        <v>Mammals</v>
      </c>
      <c r="C436" s="7" t="str">
        <f>'S rescaled computation'!C436</f>
        <v>Australia</v>
      </c>
      <c r="D436" s="8">
        <f>'S rescaled computation'!D436</f>
        <v>2</v>
      </c>
      <c r="F436" s="8">
        <f t="shared" si="142"/>
        <v>846000.00000000012</v>
      </c>
      <c r="G436" s="8">
        <f>'S rescaled computation'!G436</f>
        <v>846000.00000000012</v>
      </c>
      <c r="H436" s="8">
        <f>'S rescaled computation'!H436</f>
        <v>2340000</v>
      </c>
      <c r="J436" s="8">
        <f>'S rescaled computation'!J436</f>
        <v>39.900000000000006</v>
      </c>
      <c r="K436" s="8">
        <f>'S rescaled computation'!K436</f>
        <v>129</v>
      </c>
      <c r="L436" s="10">
        <f>'S rescaled computation'!L436</f>
        <v>75.199999999999989</v>
      </c>
      <c r="N436" s="7">
        <f t="shared" si="143"/>
        <v>1</v>
      </c>
      <c r="P436" s="7">
        <f t="shared" si="144"/>
        <v>0.53058510638297884</v>
      </c>
      <c r="Q436" s="7" t="e">
        <f t="shared" si="162"/>
        <v>#DIV/0!</v>
      </c>
      <c r="S436" s="12">
        <f t="shared" si="145"/>
        <v>863.26295526699494</v>
      </c>
      <c r="T436" s="12">
        <f t="shared" si="160"/>
        <v>519.0633406361469</v>
      </c>
      <c r="U436" s="7">
        <f t="shared" si="161"/>
        <v>344.19961463084803</v>
      </c>
      <c r="V436" s="7">
        <f t="shared" si="146"/>
        <v>1038.1266812722938</v>
      </c>
      <c r="W436" s="7">
        <f t="shared" si="163"/>
        <v>287.75431842233161</v>
      </c>
      <c r="X436" s="7">
        <f t="shared" si="141"/>
        <v>519.0633406361469</v>
      </c>
      <c r="Z436" s="7">
        <f t="shared" si="147"/>
        <v>0</v>
      </c>
      <c r="AA436" s="7">
        <f t="shared" si="148"/>
        <v>211465.8169580356</v>
      </c>
      <c r="AB436" s="6"/>
      <c r="AC436" s="7">
        <f t="shared" si="149"/>
        <v>-1.0799581061153591</v>
      </c>
      <c r="AD436" s="7">
        <f t="shared" si="150"/>
        <v>-1.5851984272416033</v>
      </c>
      <c r="AE436" s="7">
        <f t="shared" si="151"/>
        <v>-545.62468776998628</v>
      </c>
      <c r="AG436" s="7" t="e">
        <f t="shared" si="152"/>
        <v>#NUM!</v>
      </c>
      <c r="AH436" s="7" t="e">
        <f t="shared" si="153"/>
        <v>#NUM!</v>
      </c>
      <c r="AI436" s="7" t="e">
        <f t="shared" si="154"/>
        <v>#NUM!</v>
      </c>
      <c r="AK436" s="7">
        <v>270</v>
      </c>
      <c r="AL436" s="7" t="e">
        <f t="shared" si="155"/>
        <v>#NUM!</v>
      </c>
      <c r="AM436" s="7">
        <f t="shared" si="156"/>
        <v>3011993.603404243</v>
      </c>
      <c r="AO436" s="7">
        <f t="shared" si="157"/>
        <v>3011993.603404243</v>
      </c>
      <c r="AP436" s="7">
        <f t="shared" si="158"/>
        <v>388547174.83914733</v>
      </c>
      <c r="AQ436" s="15">
        <f t="shared" si="159"/>
        <v>1.9627163263984728E-4</v>
      </c>
      <c r="AR436" s="15"/>
      <c r="AS436" s="6"/>
      <c r="AX436" s="21">
        <v>270.01742689948998</v>
      </c>
    </row>
    <row r="437" spans="1:50">
      <c r="A437" s="7" t="str">
        <f>'S rescaled computation'!A437</f>
        <v>Storch et al. 2282</v>
      </c>
      <c r="B437" s="8" t="str">
        <f>'S rescaled computation'!B437</f>
        <v>Mammals</v>
      </c>
      <c r="C437" s="7" t="str">
        <f>'S rescaled computation'!C437</f>
        <v>Australia</v>
      </c>
      <c r="D437" s="8">
        <f>'S rescaled computation'!D437</f>
        <v>3</v>
      </c>
      <c r="F437" s="8">
        <f t="shared" si="142"/>
        <v>846000.00000000012</v>
      </c>
      <c r="G437" s="8">
        <f>'S rescaled computation'!G437</f>
        <v>846000.00000000012</v>
      </c>
      <c r="H437" s="8">
        <f>'S rescaled computation'!H437</f>
        <v>2340000</v>
      </c>
      <c r="J437" s="8">
        <f>'S rescaled computation'!J437</f>
        <v>45.099999999999994</v>
      </c>
      <c r="K437" s="8">
        <f>'S rescaled computation'!K437</f>
        <v>129</v>
      </c>
      <c r="L437" s="10">
        <f>'S rescaled computation'!L437</f>
        <v>75.199999999999989</v>
      </c>
      <c r="N437" s="7">
        <f t="shared" si="143"/>
        <v>1</v>
      </c>
      <c r="P437" s="7">
        <f t="shared" si="144"/>
        <v>0.59973404255319152</v>
      </c>
      <c r="Q437" s="7" t="e">
        <f t="shared" si="162"/>
        <v>#DIV/0!</v>
      </c>
      <c r="S437" s="12">
        <f t="shared" si="145"/>
        <v>863.26295526699494</v>
      </c>
      <c r="T437" s="12">
        <f t="shared" si="160"/>
        <v>519.0633406361469</v>
      </c>
      <c r="U437" s="7">
        <f t="shared" si="161"/>
        <v>344.19961463084803</v>
      </c>
      <c r="V437" s="7">
        <f t="shared" si="146"/>
        <v>1038.1266812722938</v>
      </c>
      <c r="W437" s="7">
        <f t="shared" si="163"/>
        <v>287.75431842233161</v>
      </c>
      <c r="X437" s="7">
        <f t="shared" si="141"/>
        <v>519.0633406361469</v>
      </c>
      <c r="Z437" s="7">
        <f t="shared" si="147"/>
        <v>0</v>
      </c>
      <c r="AA437" s="7">
        <f t="shared" si="148"/>
        <v>211465.8169580356</v>
      </c>
      <c r="AB437" s="6"/>
      <c r="AC437" s="7">
        <f t="shared" si="149"/>
        <v>-1.0799581061153591</v>
      </c>
      <c r="AD437" s="7">
        <f t="shared" si="150"/>
        <v>-1.5851984272416033</v>
      </c>
      <c r="AE437" s="7">
        <f t="shared" si="151"/>
        <v>-545.62468776998628</v>
      </c>
      <c r="AG437" s="7" t="e">
        <f t="shared" si="152"/>
        <v>#NUM!</v>
      </c>
      <c r="AH437" s="7" t="e">
        <f t="shared" si="153"/>
        <v>#NUM!</v>
      </c>
      <c r="AI437" s="7" t="e">
        <f t="shared" si="154"/>
        <v>#NUM!</v>
      </c>
      <c r="AK437" s="7">
        <v>271</v>
      </c>
      <c r="AL437" s="7" t="e">
        <f t="shared" si="155"/>
        <v>#NUM!</v>
      </c>
      <c r="AM437" s="7">
        <f t="shared" si="156"/>
        <v>3011993.603404243</v>
      </c>
      <c r="AO437" s="7">
        <f t="shared" si="157"/>
        <v>3011993.603404243</v>
      </c>
      <c r="AP437" s="7">
        <f t="shared" si="158"/>
        <v>388547174.83914733</v>
      </c>
      <c r="AQ437" s="15">
        <f t="shared" si="159"/>
        <v>1.9627163263984728E-4</v>
      </c>
      <c r="AR437" s="15"/>
      <c r="AS437" s="6"/>
      <c r="AX437" s="21">
        <v>271.01742689948998</v>
      </c>
    </row>
    <row r="438" spans="1:50">
      <c r="A438" s="7" t="str">
        <f>'S rescaled computation'!A438</f>
        <v>Storch et al. 2283</v>
      </c>
      <c r="B438" s="8" t="str">
        <f>'S rescaled computation'!B438</f>
        <v>Mammals</v>
      </c>
      <c r="C438" s="7" t="str">
        <f>'S rescaled computation'!C438</f>
        <v>Australia</v>
      </c>
      <c r="D438" s="8">
        <f>'S rescaled computation'!D438</f>
        <v>4</v>
      </c>
      <c r="F438" s="8">
        <f t="shared" si="142"/>
        <v>846000.00000000012</v>
      </c>
      <c r="G438" s="8">
        <f>'S rescaled computation'!G438</f>
        <v>846000.00000000012</v>
      </c>
      <c r="H438" s="8">
        <f>'S rescaled computation'!H438</f>
        <v>2340000</v>
      </c>
      <c r="J438" s="8">
        <f>'S rescaled computation'!J438</f>
        <v>50.599999999999994</v>
      </c>
      <c r="K438" s="8">
        <f>'S rescaled computation'!K438</f>
        <v>129</v>
      </c>
      <c r="L438" s="10">
        <f>'S rescaled computation'!L438</f>
        <v>75.199999999999989</v>
      </c>
      <c r="N438" s="7">
        <f t="shared" si="143"/>
        <v>1</v>
      </c>
      <c r="P438" s="7">
        <f t="shared" si="144"/>
        <v>0.6728723404255319</v>
      </c>
      <c r="Q438" s="7" t="e">
        <f t="shared" si="162"/>
        <v>#DIV/0!</v>
      </c>
      <c r="S438" s="12">
        <f t="shared" si="145"/>
        <v>863.26295526699494</v>
      </c>
      <c r="T438" s="12">
        <f t="shared" si="160"/>
        <v>519.0633406361469</v>
      </c>
      <c r="U438" s="7">
        <f t="shared" si="161"/>
        <v>344.19961463084803</v>
      </c>
      <c r="V438" s="7">
        <f t="shared" si="146"/>
        <v>1038.1266812722938</v>
      </c>
      <c r="W438" s="7">
        <f t="shared" si="163"/>
        <v>287.75431842233161</v>
      </c>
      <c r="X438" s="7">
        <f t="shared" si="141"/>
        <v>519.0633406361469</v>
      </c>
      <c r="Z438" s="7">
        <f t="shared" si="147"/>
        <v>0</v>
      </c>
      <c r="AA438" s="7">
        <f t="shared" si="148"/>
        <v>211465.8169580356</v>
      </c>
      <c r="AB438" s="6"/>
      <c r="AC438" s="7">
        <f t="shared" si="149"/>
        <v>-1.0799581061153591</v>
      </c>
      <c r="AD438" s="7">
        <f t="shared" si="150"/>
        <v>-1.5851984272416033</v>
      </c>
      <c r="AE438" s="7">
        <f t="shared" si="151"/>
        <v>-545.62468776998628</v>
      </c>
      <c r="AG438" s="7" t="e">
        <f t="shared" si="152"/>
        <v>#NUM!</v>
      </c>
      <c r="AH438" s="7" t="e">
        <f t="shared" si="153"/>
        <v>#NUM!</v>
      </c>
      <c r="AI438" s="7" t="e">
        <f t="shared" si="154"/>
        <v>#NUM!</v>
      </c>
      <c r="AK438" s="7">
        <v>272</v>
      </c>
      <c r="AL438" s="7" t="e">
        <f t="shared" si="155"/>
        <v>#NUM!</v>
      </c>
      <c r="AM438" s="7">
        <f t="shared" si="156"/>
        <v>3011993.603404243</v>
      </c>
      <c r="AO438" s="7">
        <f t="shared" si="157"/>
        <v>3011993.603404243</v>
      </c>
      <c r="AP438" s="7">
        <f t="shared" si="158"/>
        <v>388547174.83914733</v>
      </c>
      <c r="AQ438" s="15">
        <f t="shared" si="159"/>
        <v>1.9627163263984728E-4</v>
      </c>
      <c r="AR438" s="15"/>
      <c r="AS438" s="6"/>
      <c r="AX438" s="21">
        <v>272.01742689948998</v>
      </c>
    </row>
    <row r="439" spans="1:50">
      <c r="A439" s="7" t="str">
        <f>'S rescaled computation'!A439</f>
        <v>Storch et al. 2284</v>
      </c>
      <c r="B439" s="8" t="str">
        <f>'S rescaled computation'!B439</f>
        <v>Mammals</v>
      </c>
      <c r="C439" s="7" t="str">
        <f>'S rescaled computation'!C439</f>
        <v>Australia</v>
      </c>
      <c r="D439" s="8">
        <f>'S rescaled computation'!D439</f>
        <v>5</v>
      </c>
      <c r="F439" s="8">
        <f t="shared" si="142"/>
        <v>846000.00000000012</v>
      </c>
      <c r="G439" s="8">
        <f>'S rescaled computation'!G439</f>
        <v>846000.00000000012</v>
      </c>
      <c r="H439" s="8">
        <f>'S rescaled computation'!H439</f>
        <v>2340000</v>
      </c>
      <c r="J439" s="8">
        <f>'S rescaled computation'!J439</f>
        <v>56</v>
      </c>
      <c r="K439" s="8">
        <f>'S rescaled computation'!K439</f>
        <v>129</v>
      </c>
      <c r="L439" s="10">
        <f>'S rescaled computation'!L439</f>
        <v>75.199999999999989</v>
      </c>
      <c r="N439" s="7">
        <f t="shared" si="143"/>
        <v>1</v>
      </c>
      <c r="P439" s="7">
        <f t="shared" si="144"/>
        <v>0.74468085106382986</v>
      </c>
      <c r="Q439" s="7" t="e">
        <f t="shared" si="162"/>
        <v>#DIV/0!</v>
      </c>
      <c r="S439" s="12">
        <f t="shared" si="145"/>
        <v>863.26295526699494</v>
      </c>
      <c r="T439" s="12">
        <f t="shared" si="160"/>
        <v>519.0633406361469</v>
      </c>
      <c r="U439" s="7">
        <f t="shared" si="161"/>
        <v>344.19961463084803</v>
      </c>
      <c r="V439" s="7">
        <f t="shared" si="146"/>
        <v>1038.1266812722938</v>
      </c>
      <c r="W439" s="7">
        <f t="shared" si="163"/>
        <v>287.75431842233161</v>
      </c>
      <c r="X439" s="7">
        <f t="shared" si="141"/>
        <v>519.0633406361469</v>
      </c>
      <c r="Z439" s="7">
        <f t="shared" si="147"/>
        <v>0</v>
      </c>
      <c r="AA439" s="7">
        <f t="shared" si="148"/>
        <v>211465.8169580356</v>
      </c>
      <c r="AB439" s="6"/>
      <c r="AC439" s="7">
        <f t="shared" si="149"/>
        <v>-1.0799581061153591</v>
      </c>
      <c r="AD439" s="7">
        <f t="shared" si="150"/>
        <v>-1.5851984272416033</v>
      </c>
      <c r="AE439" s="7">
        <f t="shared" si="151"/>
        <v>-545.62468776998628</v>
      </c>
      <c r="AG439" s="7" t="e">
        <f t="shared" si="152"/>
        <v>#NUM!</v>
      </c>
      <c r="AH439" s="7" t="e">
        <f t="shared" si="153"/>
        <v>#NUM!</v>
      </c>
      <c r="AI439" s="7" t="e">
        <f t="shared" si="154"/>
        <v>#NUM!</v>
      </c>
      <c r="AK439" s="7">
        <v>273</v>
      </c>
      <c r="AL439" s="7" t="e">
        <f t="shared" si="155"/>
        <v>#NUM!</v>
      </c>
      <c r="AM439" s="7">
        <f t="shared" si="156"/>
        <v>3011993.603404243</v>
      </c>
      <c r="AO439" s="7">
        <f t="shared" si="157"/>
        <v>3011993.603404243</v>
      </c>
      <c r="AP439" s="7">
        <f t="shared" si="158"/>
        <v>388547174.83914733</v>
      </c>
      <c r="AQ439" s="15">
        <f t="shared" si="159"/>
        <v>1.9627163263984728E-4</v>
      </c>
      <c r="AR439" s="15"/>
      <c r="AS439" s="6"/>
      <c r="AX439" s="21">
        <v>273.01742689948998</v>
      </c>
    </row>
    <row r="440" spans="1:50">
      <c r="A440" s="7" t="str">
        <f>'S rescaled computation'!A440</f>
        <v>Storch et al. 2285</v>
      </c>
      <c r="B440" s="8" t="str">
        <f>'S rescaled computation'!B440</f>
        <v>Mammals</v>
      </c>
      <c r="C440" s="7" t="str">
        <f>'S rescaled computation'!C440</f>
        <v>Australia</v>
      </c>
      <c r="D440" s="8">
        <f>'S rescaled computation'!D440</f>
        <v>6</v>
      </c>
      <c r="F440" s="8">
        <f t="shared" si="142"/>
        <v>846000.00000000012</v>
      </c>
      <c r="G440" s="8">
        <f>'S rescaled computation'!G440</f>
        <v>846000.00000000012</v>
      </c>
      <c r="H440" s="8">
        <f>'S rescaled computation'!H440</f>
        <v>2340000</v>
      </c>
      <c r="J440" s="8">
        <f>'S rescaled computation'!J440</f>
        <v>62.1</v>
      </c>
      <c r="K440" s="8">
        <f>'S rescaled computation'!K440</f>
        <v>129</v>
      </c>
      <c r="L440" s="10">
        <f>'S rescaled computation'!L440</f>
        <v>75.199999999999989</v>
      </c>
      <c r="N440" s="7">
        <f t="shared" si="143"/>
        <v>1</v>
      </c>
      <c r="P440" s="7">
        <f t="shared" si="144"/>
        <v>0.82579787234042568</v>
      </c>
      <c r="Q440" s="7" t="e">
        <f t="shared" si="162"/>
        <v>#DIV/0!</v>
      </c>
      <c r="S440" s="12">
        <f t="shared" si="145"/>
        <v>863.26295526699494</v>
      </c>
      <c r="T440" s="12">
        <f t="shared" si="160"/>
        <v>519.0633406361469</v>
      </c>
      <c r="U440" s="7">
        <f t="shared" si="161"/>
        <v>344.19961463084803</v>
      </c>
      <c r="V440" s="7">
        <f t="shared" si="146"/>
        <v>1038.1266812722938</v>
      </c>
      <c r="W440" s="7">
        <f t="shared" si="163"/>
        <v>287.75431842233161</v>
      </c>
      <c r="X440" s="7">
        <f t="shared" si="141"/>
        <v>519.0633406361469</v>
      </c>
      <c r="Z440" s="7">
        <f t="shared" si="147"/>
        <v>0</v>
      </c>
      <c r="AA440" s="7">
        <f t="shared" si="148"/>
        <v>211465.8169580356</v>
      </c>
      <c r="AB440" s="6"/>
      <c r="AC440" s="7">
        <f t="shared" si="149"/>
        <v>-1.0799581061153591</v>
      </c>
      <c r="AD440" s="7">
        <f t="shared" si="150"/>
        <v>-1.5851984272416033</v>
      </c>
      <c r="AE440" s="7">
        <f t="shared" si="151"/>
        <v>-545.62468776998628</v>
      </c>
      <c r="AG440" s="7" t="e">
        <f t="shared" si="152"/>
        <v>#NUM!</v>
      </c>
      <c r="AH440" s="7" t="e">
        <f t="shared" si="153"/>
        <v>#NUM!</v>
      </c>
      <c r="AI440" s="7" t="e">
        <f t="shared" si="154"/>
        <v>#NUM!</v>
      </c>
      <c r="AK440" s="7">
        <v>274</v>
      </c>
      <c r="AL440" s="7" t="e">
        <f t="shared" si="155"/>
        <v>#NUM!</v>
      </c>
      <c r="AM440" s="7">
        <f t="shared" si="156"/>
        <v>3011993.603404243</v>
      </c>
      <c r="AO440" s="7">
        <f t="shared" si="157"/>
        <v>3011993.603404243</v>
      </c>
      <c r="AP440" s="7">
        <f t="shared" si="158"/>
        <v>388547174.83914733</v>
      </c>
      <c r="AQ440" s="15">
        <f t="shared" si="159"/>
        <v>1.9627163263984728E-4</v>
      </c>
      <c r="AR440" s="15"/>
      <c r="AS440" s="6"/>
      <c r="AX440" s="21">
        <v>274.01742689948998</v>
      </c>
    </row>
    <row r="441" spans="1:50">
      <c r="A441" s="7" t="str">
        <f>'S rescaled computation'!A441</f>
        <v>Storch et al. 2286</v>
      </c>
      <c r="B441" s="8" t="str">
        <f>'S rescaled computation'!B441</f>
        <v>Mammals</v>
      </c>
      <c r="C441" s="7" t="str">
        <f>'S rescaled computation'!C441</f>
        <v>Australia</v>
      </c>
      <c r="D441" s="8">
        <f>'S rescaled computation'!D441</f>
        <v>7</v>
      </c>
      <c r="F441" s="8">
        <f t="shared" si="142"/>
        <v>846000.00000000012</v>
      </c>
      <c r="G441" s="8">
        <f>'S rescaled computation'!G441</f>
        <v>846000.00000000012</v>
      </c>
      <c r="H441" s="8">
        <f>'S rescaled computation'!H441</f>
        <v>2340000</v>
      </c>
      <c r="J441" s="8">
        <f>'S rescaled computation'!J441</f>
        <v>67.2</v>
      </c>
      <c r="K441" s="8">
        <f>'S rescaled computation'!K441</f>
        <v>129</v>
      </c>
      <c r="L441" s="10">
        <f>'S rescaled computation'!L441</f>
        <v>75.199999999999989</v>
      </c>
      <c r="N441" s="7">
        <f t="shared" si="143"/>
        <v>1</v>
      </c>
      <c r="P441" s="7">
        <f t="shared" si="144"/>
        <v>0.89361702127659592</v>
      </c>
      <c r="Q441" s="7" t="e">
        <f t="shared" si="162"/>
        <v>#DIV/0!</v>
      </c>
      <c r="S441" s="12">
        <f t="shared" si="145"/>
        <v>863.26295526699494</v>
      </c>
      <c r="T441" s="12">
        <f t="shared" si="160"/>
        <v>519.0633406361469</v>
      </c>
      <c r="U441" s="7">
        <f t="shared" si="161"/>
        <v>344.19961463084803</v>
      </c>
      <c r="V441" s="7">
        <f t="shared" si="146"/>
        <v>1038.1266812722938</v>
      </c>
      <c r="W441" s="7">
        <f t="shared" si="163"/>
        <v>287.75431842233161</v>
      </c>
      <c r="X441" s="7">
        <f t="shared" si="141"/>
        <v>519.0633406361469</v>
      </c>
      <c r="Z441" s="7">
        <f t="shared" si="147"/>
        <v>0</v>
      </c>
      <c r="AA441" s="7">
        <f t="shared" si="148"/>
        <v>211465.8169580356</v>
      </c>
      <c r="AB441" s="6"/>
      <c r="AC441" s="7">
        <f t="shared" si="149"/>
        <v>-1.0799581061153591</v>
      </c>
      <c r="AD441" s="7">
        <f t="shared" si="150"/>
        <v>-1.5851984272416033</v>
      </c>
      <c r="AE441" s="7">
        <f t="shared" si="151"/>
        <v>-545.62468776998628</v>
      </c>
      <c r="AG441" s="7" t="e">
        <f t="shared" si="152"/>
        <v>#NUM!</v>
      </c>
      <c r="AH441" s="7" t="e">
        <f t="shared" si="153"/>
        <v>#NUM!</v>
      </c>
      <c r="AI441" s="7" t="e">
        <f t="shared" si="154"/>
        <v>#NUM!</v>
      </c>
      <c r="AK441" s="7">
        <v>275</v>
      </c>
      <c r="AL441" s="7" t="e">
        <f t="shared" si="155"/>
        <v>#NUM!</v>
      </c>
      <c r="AM441" s="7">
        <f t="shared" si="156"/>
        <v>3011993.603404243</v>
      </c>
      <c r="AO441" s="7">
        <f t="shared" si="157"/>
        <v>3011993.603404243</v>
      </c>
      <c r="AP441" s="7">
        <f t="shared" si="158"/>
        <v>388547174.83914733</v>
      </c>
      <c r="AQ441" s="15">
        <f t="shared" si="159"/>
        <v>1.9627163263984728E-4</v>
      </c>
      <c r="AR441" s="15"/>
      <c r="AS441" s="6"/>
      <c r="AX441" s="21">
        <v>275.01742689948998</v>
      </c>
    </row>
    <row r="442" spans="1:50">
      <c r="A442" s="7" t="str">
        <f>'S rescaled computation'!A442</f>
        <v>Storch et al. 2287</v>
      </c>
      <c r="B442" s="8" t="str">
        <f>'S rescaled computation'!B442</f>
        <v>Mammals</v>
      </c>
      <c r="C442" s="7" t="str">
        <f>'S rescaled computation'!C442</f>
        <v>Australia</v>
      </c>
      <c r="D442" s="8">
        <f>'S rescaled computation'!D442</f>
        <v>8</v>
      </c>
      <c r="F442" s="8">
        <f t="shared" si="142"/>
        <v>846000.00000000012</v>
      </c>
      <c r="G442" s="8">
        <f>'S rescaled computation'!G442</f>
        <v>846000.00000000012</v>
      </c>
      <c r="H442" s="8">
        <f>'S rescaled computation'!H442</f>
        <v>2340000</v>
      </c>
      <c r="J442" s="8">
        <f>'S rescaled computation'!J442</f>
        <v>74.5</v>
      </c>
      <c r="K442" s="8">
        <f>'S rescaled computation'!K442</f>
        <v>129</v>
      </c>
      <c r="L442" s="10">
        <f>'S rescaled computation'!L442</f>
        <v>75.199999999999989</v>
      </c>
      <c r="N442" s="7">
        <f t="shared" si="143"/>
        <v>1</v>
      </c>
      <c r="P442" s="7">
        <f t="shared" si="144"/>
        <v>0.99069148936170226</v>
      </c>
      <c r="Q442" s="7" t="e">
        <f t="shared" si="162"/>
        <v>#DIV/0!</v>
      </c>
      <c r="S442" s="12">
        <f t="shared" si="145"/>
        <v>863.26295526699494</v>
      </c>
      <c r="T442" s="12">
        <f t="shared" si="160"/>
        <v>519.0633406361469</v>
      </c>
      <c r="U442" s="7">
        <f t="shared" si="161"/>
        <v>344.19961463084803</v>
      </c>
      <c r="V442" s="7">
        <f t="shared" si="146"/>
        <v>1038.1266812722938</v>
      </c>
      <c r="W442" s="7">
        <f t="shared" si="163"/>
        <v>287.75431842233161</v>
      </c>
      <c r="X442" s="7">
        <f t="shared" si="141"/>
        <v>519.0633406361469</v>
      </c>
      <c r="Z442" s="7">
        <f t="shared" si="147"/>
        <v>0</v>
      </c>
      <c r="AA442" s="7">
        <f t="shared" si="148"/>
        <v>211465.8169580356</v>
      </c>
      <c r="AB442" s="6"/>
      <c r="AC442" s="7">
        <f t="shared" si="149"/>
        <v>-1.0799581061153591</v>
      </c>
      <c r="AD442" s="7">
        <f t="shared" si="150"/>
        <v>-1.5851984272416033</v>
      </c>
      <c r="AE442" s="7">
        <f t="shared" si="151"/>
        <v>-545.62468776998628</v>
      </c>
      <c r="AG442" s="7" t="e">
        <f t="shared" si="152"/>
        <v>#NUM!</v>
      </c>
      <c r="AH442" s="7" t="e">
        <f t="shared" si="153"/>
        <v>#NUM!</v>
      </c>
      <c r="AI442" s="7" t="e">
        <f t="shared" si="154"/>
        <v>#NUM!</v>
      </c>
      <c r="AK442" s="7">
        <v>276</v>
      </c>
      <c r="AL442" s="7" t="e">
        <f t="shared" si="155"/>
        <v>#NUM!</v>
      </c>
      <c r="AM442" s="7">
        <f t="shared" si="156"/>
        <v>3011993.603404243</v>
      </c>
      <c r="AO442" s="7">
        <f t="shared" si="157"/>
        <v>3011993.603404243</v>
      </c>
      <c r="AP442" s="7">
        <f t="shared" si="158"/>
        <v>388547174.83914733</v>
      </c>
      <c r="AQ442" s="15">
        <f t="shared" si="159"/>
        <v>1.9627163263984728E-4</v>
      </c>
      <c r="AR442" s="15"/>
      <c r="AS442" s="6"/>
      <c r="AX442" s="21">
        <v>276.01742689948998</v>
      </c>
    </row>
    <row r="443" spans="1:50">
      <c r="A443" s="7" t="str">
        <f>'S rescaled computation'!A443</f>
        <v>Storch et al. 2288</v>
      </c>
      <c r="B443" s="8" t="str">
        <f>'S rescaled computation'!B443</f>
        <v>Mammals</v>
      </c>
      <c r="C443" s="7" t="str">
        <f>'S rescaled computation'!C443</f>
        <v>Australia</v>
      </c>
      <c r="D443" s="8">
        <f>'S rescaled computation'!D443</f>
        <v>9</v>
      </c>
      <c r="F443" s="8">
        <f t="shared" si="142"/>
        <v>846000.00000000012</v>
      </c>
      <c r="G443" s="8">
        <f>'S rescaled computation'!G443</f>
        <v>846000.00000000012</v>
      </c>
      <c r="H443" s="8">
        <f>'S rescaled computation'!H443</f>
        <v>2340000</v>
      </c>
      <c r="J443" s="8">
        <f>'S rescaled computation'!J443</f>
        <v>79.7</v>
      </c>
      <c r="K443" s="8">
        <f>'S rescaled computation'!K443</f>
        <v>129</v>
      </c>
      <c r="L443" s="10">
        <f>'S rescaled computation'!L443</f>
        <v>75.199999999999989</v>
      </c>
      <c r="N443" s="7">
        <f t="shared" si="143"/>
        <v>1</v>
      </c>
      <c r="P443" s="7">
        <f t="shared" si="144"/>
        <v>1.0598404255319152</v>
      </c>
      <c r="Q443" s="7" t="e">
        <f t="shared" si="162"/>
        <v>#DIV/0!</v>
      </c>
      <c r="S443" s="12">
        <f t="shared" si="145"/>
        <v>863.26295526699494</v>
      </c>
      <c r="T443" s="12">
        <f t="shared" si="160"/>
        <v>519.0633406361469</v>
      </c>
      <c r="U443" s="7">
        <f t="shared" si="161"/>
        <v>344.19961463084803</v>
      </c>
      <c r="V443" s="7">
        <f t="shared" si="146"/>
        <v>1038.1266812722938</v>
      </c>
      <c r="W443" s="7">
        <f t="shared" si="163"/>
        <v>287.75431842233161</v>
      </c>
      <c r="X443" s="7">
        <f t="shared" si="141"/>
        <v>519.0633406361469</v>
      </c>
      <c r="Z443" s="7">
        <f t="shared" si="147"/>
        <v>0</v>
      </c>
      <c r="AA443" s="7">
        <f t="shared" si="148"/>
        <v>211465.8169580356</v>
      </c>
      <c r="AB443" s="6"/>
      <c r="AC443" s="7">
        <f t="shared" si="149"/>
        <v>-1.0799581061153591</v>
      </c>
      <c r="AD443" s="7">
        <f t="shared" si="150"/>
        <v>-1.5851984272416033</v>
      </c>
      <c r="AE443" s="7">
        <f t="shared" si="151"/>
        <v>-545.62468776998628</v>
      </c>
      <c r="AG443" s="7" t="e">
        <f t="shared" si="152"/>
        <v>#NUM!</v>
      </c>
      <c r="AH443" s="7" t="e">
        <f t="shared" si="153"/>
        <v>#NUM!</v>
      </c>
      <c r="AI443" s="7" t="e">
        <f t="shared" si="154"/>
        <v>#NUM!</v>
      </c>
      <c r="AK443" s="7">
        <v>277</v>
      </c>
      <c r="AL443" s="7" t="e">
        <f t="shared" si="155"/>
        <v>#NUM!</v>
      </c>
      <c r="AM443" s="7">
        <f t="shared" si="156"/>
        <v>3011993.603404243</v>
      </c>
      <c r="AO443" s="7">
        <f t="shared" si="157"/>
        <v>3011993.603404243</v>
      </c>
      <c r="AP443" s="7">
        <f t="shared" si="158"/>
        <v>388547174.83914733</v>
      </c>
      <c r="AQ443" s="15">
        <f t="shared" si="159"/>
        <v>1.9627163263984728E-4</v>
      </c>
      <c r="AR443" s="15"/>
      <c r="AS443" s="6"/>
      <c r="AX443" s="21">
        <v>277.01742689948998</v>
      </c>
    </row>
    <row r="444" spans="1:50">
      <c r="A444" s="7" t="str">
        <f>'S rescaled computation'!A444</f>
        <v>Storch et al. 2289</v>
      </c>
      <c r="B444" s="8" t="str">
        <f>'S rescaled computation'!B444</f>
        <v>Mammals</v>
      </c>
      <c r="C444" s="7" t="str">
        <f>'S rescaled computation'!C444</f>
        <v>Australia</v>
      </c>
      <c r="D444" s="8">
        <f>'S rescaled computation'!D444</f>
        <v>10</v>
      </c>
      <c r="F444" s="8">
        <f t="shared" si="142"/>
        <v>846000.00000000012</v>
      </c>
      <c r="G444" s="8">
        <f>'S rescaled computation'!G444</f>
        <v>846000.00000000012</v>
      </c>
      <c r="H444" s="8">
        <f>'S rescaled computation'!H444</f>
        <v>2340000</v>
      </c>
      <c r="J444" s="8">
        <f>'S rescaled computation'!J444</f>
        <v>90.399999999999991</v>
      </c>
      <c r="K444" s="8">
        <f>'S rescaled computation'!K444</f>
        <v>129</v>
      </c>
      <c r="L444" s="10">
        <f>'S rescaled computation'!L444</f>
        <v>75.199999999999989</v>
      </c>
      <c r="N444" s="7">
        <f t="shared" si="143"/>
        <v>1</v>
      </c>
      <c r="P444" s="7">
        <f t="shared" si="144"/>
        <v>1.2021276595744681</v>
      </c>
      <c r="Q444" s="7" t="e">
        <f t="shared" si="162"/>
        <v>#DIV/0!</v>
      </c>
      <c r="S444" s="12">
        <f t="shared" si="145"/>
        <v>863.26295526699494</v>
      </c>
      <c r="T444" s="12">
        <f t="shared" si="160"/>
        <v>519.0633406361469</v>
      </c>
      <c r="U444" s="7">
        <f t="shared" si="161"/>
        <v>344.19961463084803</v>
      </c>
      <c r="V444" s="7">
        <f t="shared" si="146"/>
        <v>1038.1266812722938</v>
      </c>
      <c r="W444" s="7">
        <f t="shared" si="163"/>
        <v>287.75431842233161</v>
      </c>
      <c r="X444" s="7">
        <f t="shared" si="141"/>
        <v>519.0633406361469</v>
      </c>
      <c r="Z444" s="7">
        <f t="shared" si="147"/>
        <v>0</v>
      </c>
      <c r="AA444" s="7">
        <f t="shared" si="148"/>
        <v>211465.8169580356</v>
      </c>
      <c r="AB444" s="6"/>
      <c r="AC444" s="7">
        <f t="shared" si="149"/>
        <v>-1.0799581061153591</v>
      </c>
      <c r="AD444" s="7">
        <f t="shared" si="150"/>
        <v>-1.5851984272416033</v>
      </c>
      <c r="AE444" s="7">
        <f t="shared" si="151"/>
        <v>-545.62468776998628</v>
      </c>
      <c r="AG444" s="7" t="e">
        <f t="shared" si="152"/>
        <v>#NUM!</v>
      </c>
      <c r="AH444" s="7" t="e">
        <f t="shared" si="153"/>
        <v>#NUM!</v>
      </c>
      <c r="AI444" s="7" t="e">
        <f t="shared" si="154"/>
        <v>#NUM!</v>
      </c>
      <c r="AK444" s="7">
        <v>278</v>
      </c>
      <c r="AL444" s="7" t="e">
        <f t="shared" si="155"/>
        <v>#NUM!</v>
      </c>
      <c r="AM444" s="7">
        <f t="shared" si="156"/>
        <v>3011993.603404243</v>
      </c>
      <c r="AO444" s="7">
        <f t="shared" si="157"/>
        <v>3011993.603404243</v>
      </c>
      <c r="AP444" s="7">
        <f t="shared" si="158"/>
        <v>388547174.83914733</v>
      </c>
      <c r="AQ444" s="15">
        <f t="shared" si="159"/>
        <v>1.9627163263984728E-4</v>
      </c>
      <c r="AR444" s="15"/>
      <c r="AS444" s="6"/>
      <c r="AX444" s="21">
        <v>278.01742689948998</v>
      </c>
    </row>
    <row r="445" spans="1:50">
      <c r="A445" s="7" t="str">
        <f>'S rescaled computation'!A445</f>
        <v>Storch et al. 2290</v>
      </c>
      <c r="B445" s="8" t="str">
        <f>'S rescaled computation'!B445</f>
        <v>Mammals</v>
      </c>
      <c r="C445" s="7" t="str">
        <f>'S rescaled computation'!C445</f>
        <v>Australia</v>
      </c>
      <c r="D445" s="8">
        <f>'S rescaled computation'!D445</f>
        <v>11</v>
      </c>
      <c r="F445" s="8">
        <f t="shared" si="142"/>
        <v>846000.00000000012</v>
      </c>
      <c r="G445" s="8">
        <f>'S rescaled computation'!G445</f>
        <v>846000.00000000012</v>
      </c>
      <c r="H445" s="8">
        <f>'S rescaled computation'!H445</f>
        <v>2340000</v>
      </c>
      <c r="J445" s="8">
        <f>'S rescaled computation'!J445</f>
        <v>98</v>
      </c>
      <c r="K445" s="8">
        <f>'S rescaled computation'!K445</f>
        <v>129</v>
      </c>
      <c r="L445" s="10">
        <f>'S rescaled computation'!L445</f>
        <v>75.199999999999989</v>
      </c>
      <c r="N445" s="7">
        <f t="shared" si="143"/>
        <v>1</v>
      </c>
      <c r="P445" s="7">
        <f t="shared" si="144"/>
        <v>1.3031914893617023</v>
      </c>
      <c r="Q445" s="7" t="e">
        <f t="shared" si="162"/>
        <v>#DIV/0!</v>
      </c>
      <c r="S445" s="12">
        <f t="shared" si="145"/>
        <v>863.26295526699494</v>
      </c>
      <c r="T445" s="12">
        <f t="shared" si="160"/>
        <v>519.0633406361469</v>
      </c>
      <c r="U445" s="7">
        <f t="shared" si="161"/>
        <v>344.19961463084803</v>
      </c>
      <c r="V445" s="7">
        <f t="shared" si="146"/>
        <v>1038.1266812722938</v>
      </c>
      <c r="W445" s="7">
        <f t="shared" si="163"/>
        <v>287.75431842233161</v>
      </c>
      <c r="X445" s="7">
        <f t="shared" si="141"/>
        <v>519.0633406361469</v>
      </c>
      <c r="Z445" s="7">
        <f t="shared" si="147"/>
        <v>0</v>
      </c>
      <c r="AA445" s="7">
        <f t="shared" si="148"/>
        <v>211465.8169580356</v>
      </c>
      <c r="AB445" s="6"/>
      <c r="AC445" s="7">
        <f t="shared" si="149"/>
        <v>-1.0799581061153591</v>
      </c>
      <c r="AD445" s="7">
        <f t="shared" si="150"/>
        <v>-1.5851984272416033</v>
      </c>
      <c r="AE445" s="7">
        <f t="shared" si="151"/>
        <v>-545.62468776998628</v>
      </c>
      <c r="AG445" s="7" t="e">
        <f t="shared" si="152"/>
        <v>#NUM!</v>
      </c>
      <c r="AH445" s="7" t="e">
        <f t="shared" si="153"/>
        <v>#NUM!</v>
      </c>
      <c r="AI445" s="7" t="e">
        <f t="shared" si="154"/>
        <v>#NUM!</v>
      </c>
      <c r="AK445" s="7">
        <v>279</v>
      </c>
      <c r="AL445" s="7" t="e">
        <f t="shared" si="155"/>
        <v>#NUM!</v>
      </c>
      <c r="AM445" s="7">
        <f t="shared" si="156"/>
        <v>3011993.603404243</v>
      </c>
      <c r="AO445" s="7">
        <f t="shared" si="157"/>
        <v>3011993.603404243</v>
      </c>
      <c r="AP445" s="7">
        <f t="shared" si="158"/>
        <v>388547174.83914733</v>
      </c>
      <c r="AQ445" s="15">
        <f t="shared" si="159"/>
        <v>1.9627163263984728E-4</v>
      </c>
      <c r="AR445" s="15"/>
      <c r="AS445" s="6"/>
      <c r="AX445" s="21">
        <v>279.01742689948998</v>
      </c>
    </row>
    <row r="446" spans="1:50">
      <c r="A446" s="7" t="str">
        <f>'S rescaled computation'!A446</f>
        <v>Storch et al. 2291</v>
      </c>
      <c r="B446" s="8" t="str">
        <f>'S rescaled computation'!B446</f>
        <v>Mammals</v>
      </c>
      <c r="C446" s="7" t="str">
        <f>'S rescaled computation'!C446</f>
        <v>Australia</v>
      </c>
      <c r="D446" s="8">
        <f>'S rescaled computation'!D446</f>
        <v>12</v>
      </c>
      <c r="F446" s="8">
        <f t="shared" si="142"/>
        <v>846000.00000000012</v>
      </c>
      <c r="G446" s="8">
        <f>'S rescaled computation'!G446</f>
        <v>846000.00000000012</v>
      </c>
      <c r="H446" s="8">
        <f>'S rescaled computation'!H446</f>
        <v>2340000</v>
      </c>
      <c r="J446" s="8">
        <f>'S rescaled computation'!J446</f>
        <v>109.00000000000001</v>
      </c>
      <c r="K446" s="8">
        <f>'S rescaled computation'!K446</f>
        <v>129</v>
      </c>
      <c r="L446" s="10">
        <f>'S rescaled computation'!L446</f>
        <v>75.199999999999989</v>
      </c>
      <c r="N446" s="7">
        <f t="shared" si="143"/>
        <v>1</v>
      </c>
      <c r="P446" s="7">
        <f t="shared" si="144"/>
        <v>1.4494680851063835</v>
      </c>
      <c r="Q446" s="7" t="e">
        <f t="shared" si="162"/>
        <v>#DIV/0!</v>
      </c>
      <c r="S446" s="12">
        <f t="shared" si="145"/>
        <v>863.26295526699494</v>
      </c>
      <c r="T446" s="12">
        <f t="shared" si="160"/>
        <v>519.0633406361469</v>
      </c>
      <c r="U446" s="7">
        <f t="shared" si="161"/>
        <v>344.19961463084803</v>
      </c>
      <c r="V446" s="7">
        <f t="shared" si="146"/>
        <v>1038.1266812722938</v>
      </c>
      <c r="W446" s="7">
        <f t="shared" si="163"/>
        <v>287.75431842233161</v>
      </c>
      <c r="X446" s="7">
        <f t="shared" si="141"/>
        <v>519.0633406361469</v>
      </c>
      <c r="Z446" s="7">
        <f t="shared" si="147"/>
        <v>0</v>
      </c>
      <c r="AA446" s="7">
        <f t="shared" si="148"/>
        <v>211465.8169580356</v>
      </c>
      <c r="AB446" s="6"/>
      <c r="AC446" s="7">
        <f t="shared" si="149"/>
        <v>-1.0799581061153591</v>
      </c>
      <c r="AD446" s="7">
        <f t="shared" si="150"/>
        <v>-1.5851984272416033</v>
      </c>
      <c r="AE446" s="7">
        <f t="shared" si="151"/>
        <v>-545.62468776998628</v>
      </c>
      <c r="AG446" s="7" t="e">
        <f t="shared" si="152"/>
        <v>#NUM!</v>
      </c>
      <c r="AH446" s="7" t="e">
        <f t="shared" si="153"/>
        <v>#NUM!</v>
      </c>
      <c r="AI446" s="7" t="e">
        <f t="shared" si="154"/>
        <v>#NUM!</v>
      </c>
      <c r="AK446" s="7">
        <v>280</v>
      </c>
      <c r="AL446" s="7" t="e">
        <f t="shared" si="155"/>
        <v>#NUM!</v>
      </c>
      <c r="AM446" s="7">
        <f t="shared" si="156"/>
        <v>3011993.603404243</v>
      </c>
      <c r="AO446" s="7">
        <f t="shared" si="157"/>
        <v>3011993.603404243</v>
      </c>
      <c r="AP446" s="7">
        <f t="shared" si="158"/>
        <v>388547174.83914733</v>
      </c>
      <c r="AQ446" s="15">
        <f t="shared" si="159"/>
        <v>1.9627163263984728E-4</v>
      </c>
      <c r="AR446" s="15"/>
      <c r="AS446" s="6"/>
      <c r="AX446" s="21">
        <v>280.01742689948998</v>
      </c>
    </row>
    <row r="447" spans="1:50">
      <c r="A447" s="7" t="str">
        <f>'S rescaled computation'!A447</f>
        <v>Storch et al. 2292</v>
      </c>
      <c r="B447" s="8" t="str">
        <f>'S rescaled computation'!B447</f>
        <v>Mammals</v>
      </c>
      <c r="C447" s="7" t="str">
        <f>'S rescaled computation'!C447</f>
        <v>Australia</v>
      </c>
      <c r="D447" s="8">
        <f>'S rescaled computation'!D447</f>
        <v>13</v>
      </c>
      <c r="F447" s="8">
        <f t="shared" si="142"/>
        <v>846000.00000000012</v>
      </c>
      <c r="G447" s="8">
        <f>'S rescaled computation'!G447</f>
        <v>846000.00000000012</v>
      </c>
      <c r="H447" s="8">
        <f>'S rescaled computation'!H447</f>
        <v>2340000</v>
      </c>
      <c r="J447" s="8">
        <f>'S rescaled computation'!J447</f>
        <v>119</v>
      </c>
      <c r="K447" s="8">
        <f>'S rescaled computation'!K447</f>
        <v>129</v>
      </c>
      <c r="L447" s="10">
        <f>'S rescaled computation'!L447</f>
        <v>75.199999999999989</v>
      </c>
      <c r="N447" s="7">
        <f t="shared" si="143"/>
        <v>1</v>
      </c>
      <c r="P447" s="7">
        <f t="shared" si="144"/>
        <v>1.5824468085106385</v>
      </c>
      <c r="Q447" s="7" t="e">
        <f t="shared" si="162"/>
        <v>#DIV/0!</v>
      </c>
      <c r="S447" s="12">
        <f t="shared" si="145"/>
        <v>863.26295526699494</v>
      </c>
      <c r="T447" s="12">
        <f t="shared" si="160"/>
        <v>519.0633406361469</v>
      </c>
      <c r="U447" s="7">
        <f t="shared" si="161"/>
        <v>344.19961463084803</v>
      </c>
      <c r="V447" s="7">
        <f t="shared" si="146"/>
        <v>1038.1266812722938</v>
      </c>
      <c r="W447" s="7">
        <f t="shared" si="163"/>
        <v>287.75431842233161</v>
      </c>
      <c r="X447" s="7">
        <f t="shared" si="141"/>
        <v>519.0633406361469</v>
      </c>
      <c r="Z447" s="7">
        <f t="shared" si="147"/>
        <v>0</v>
      </c>
      <c r="AA447" s="7">
        <f t="shared" si="148"/>
        <v>211465.8169580356</v>
      </c>
      <c r="AB447" s="6"/>
      <c r="AC447" s="7">
        <f t="shared" si="149"/>
        <v>-1.0799581061153591</v>
      </c>
      <c r="AD447" s="7">
        <f t="shared" si="150"/>
        <v>-1.5851984272416033</v>
      </c>
      <c r="AE447" s="7">
        <f t="shared" si="151"/>
        <v>-545.62468776998628</v>
      </c>
      <c r="AG447" s="7" t="e">
        <f t="shared" si="152"/>
        <v>#NUM!</v>
      </c>
      <c r="AH447" s="7" t="e">
        <f t="shared" si="153"/>
        <v>#NUM!</v>
      </c>
      <c r="AI447" s="7" t="e">
        <f t="shared" si="154"/>
        <v>#NUM!</v>
      </c>
      <c r="AK447" s="7">
        <v>281</v>
      </c>
      <c r="AL447" s="7" t="e">
        <f t="shared" si="155"/>
        <v>#NUM!</v>
      </c>
      <c r="AM447" s="7">
        <f t="shared" si="156"/>
        <v>3011993.603404243</v>
      </c>
      <c r="AO447" s="7">
        <f t="shared" si="157"/>
        <v>3011993.603404243</v>
      </c>
      <c r="AP447" s="7">
        <f t="shared" si="158"/>
        <v>388547174.83914733</v>
      </c>
      <c r="AQ447" s="15">
        <f t="shared" si="159"/>
        <v>1.9627163263984728E-4</v>
      </c>
      <c r="AR447" s="15"/>
      <c r="AS447" s="6"/>
      <c r="AX447" s="21">
        <v>281.01742689948998</v>
      </c>
    </row>
    <row r="448" spans="1:50">
      <c r="A448" s="7" t="str">
        <f>'S rescaled computation'!A448</f>
        <v>Storch et al. 2293</v>
      </c>
      <c r="B448" s="8" t="str">
        <f>'S rescaled computation'!B448</f>
        <v>Mammals</v>
      </c>
      <c r="C448" s="7" t="str">
        <f>'S rescaled computation'!C448</f>
        <v>Australia</v>
      </c>
      <c r="D448" s="8">
        <f>'S rescaled computation'!D448</f>
        <v>14</v>
      </c>
      <c r="F448" s="8">
        <f t="shared" si="142"/>
        <v>846000.00000000012</v>
      </c>
      <c r="G448" s="8">
        <f>'S rescaled computation'!G448</f>
        <v>846000.00000000012</v>
      </c>
      <c r="H448" s="8">
        <f>'S rescaled computation'!H448</f>
        <v>2340000</v>
      </c>
      <c r="J448" s="8">
        <f>'S rescaled computation'!J448</f>
        <v>129</v>
      </c>
      <c r="K448" s="8">
        <f>'S rescaled computation'!K448</f>
        <v>129</v>
      </c>
      <c r="L448" s="10">
        <f>'S rescaled computation'!L448</f>
        <v>75.199999999999989</v>
      </c>
      <c r="N448" s="7">
        <f t="shared" si="143"/>
        <v>1</v>
      </c>
      <c r="P448" s="7">
        <f t="shared" si="144"/>
        <v>1.7154255319148939</v>
      </c>
      <c r="Q448" s="7" t="e">
        <f t="shared" si="162"/>
        <v>#DIV/0!</v>
      </c>
      <c r="S448" s="12">
        <f t="shared" si="145"/>
        <v>863.26295526699494</v>
      </c>
      <c r="T448" s="12">
        <f t="shared" si="160"/>
        <v>519.0633406361469</v>
      </c>
      <c r="U448" s="7">
        <f t="shared" si="161"/>
        <v>344.19961463084803</v>
      </c>
      <c r="V448" s="7">
        <f t="shared" si="146"/>
        <v>1038.1266812722938</v>
      </c>
      <c r="W448" s="7">
        <f t="shared" si="163"/>
        <v>287.75431842233161</v>
      </c>
      <c r="X448" s="7">
        <f t="shared" si="141"/>
        <v>519.0633406361469</v>
      </c>
      <c r="Z448" s="7">
        <f t="shared" si="147"/>
        <v>0</v>
      </c>
      <c r="AA448" s="7">
        <f t="shared" si="148"/>
        <v>211465.8169580356</v>
      </c>
      <c r="AB448" s="6"/>
      <c r="AC448" s="7">
        <f t="shared" si="149"/>
        <v>-1.0799581061153591</v>
      </c>
      <c r="AD448" s="7">
        <f t="shared" si="150"/>
        <v>-1.5851984272416033</v>
      </c>
      <c r="AE448" s="7">
        <f t="shared" si="151"/>
        <v>-545.62468776998628</v>
      </c>
      <c r="AG448" s="7" t="e">
        <f t="shared" si="152"/>
        <v>#NUM!</v>
      </c>
      <c r="AH448" s="7" t="e">
        <f t="shared" si="153"/>
        <v>#NUM!</v>
      </c>
      <c r="AI448" s="7" t="e">
        <f t="shared" si="154"/>
        <v>#NUM!</v>
      </c>
      <c r="AK448" s="7">
        <v>282</v>
      </c>
      <c r="AL448" s="7" t="e">
        <f t="shared" si="155"/>
        <v>#NUM!</v>
      </c>
      <c r="AM448" s="7">
        <f t="shared" si="156"/>
        <v>3011993.603404243</v>
      </c>
      <c r="AO448" s="7">
        <f t="shared" si="157"/>
        <v>3011993.603404243</v>
      </c>
      <c r="AP448" s="7">
        <f t="shared" si="158"/>
        <v>388547174.83914733</v>
      </c>
      <c r="AQ448" s="15">
        <f t="shared" si="159"/>
        <v>1.9627163263984728E-4</v>
      </c>
      <c r="AR448" s="15"/>
      <c r="AS448" s="6"/>
      <c r="AX448" s="21">
        <v>282.01742689948998</v>
      </c>
    </row>
    <row r="449" spans="6:6">
      <c r="F449" s="8"/>
    </row>
    <row r="450" spans="6:6">
      <c r="F450" s="8"/>
    </row>
    <row r="451" spans="6:6">
      <c r="F451" s="8"/>
    </row>
    <row r="452" spans="6:6">
      <c r="F452" s="8"/>
    </row>
    <row r="453" spans="6:6">
      <c r="F453" s="8"/>
    </row>
    <row r="454" spans="6:6">
      <c r="F454" s="8"/>
    </row>
    <row r="455" spans="6:6">
      <c r="F455" s="8"/>
    </row>
    <row r="456" spans="6:6">
      <c r="F456" s="8"/>
    </row>
    <row r="457" spans="6:6">
      <c r="F457" s="8"/>
    </row>
    <row r="458" spans="6:6">
      <c r="F458" s="8"/>
    </row>
    <row r="459" spans="6:6">
      <c r="F459" s="8"/>
    </row>
    <row r="460" spans="6:6">
      <c r="F460" s="8"/>
    </row>
    <row r="461" spans="6:6">
      <c r="F461" s="8"/>
    </row>
    <row r="462" spans="6:6">
      <c r="F462" s="8"/>
    </row>
    <row r="463" spans="6:6">
      <c r="F463" s="8"/>
    </row>
    <row r="464" spans="6:6">
      <c r="F464" s="8"/>
    </row>
    <row r="465" spans="6:6">
      <c r="F465" s="8"/>
    </row>
    <row r="466" spans="6:6">
      <c r="F466" s="8"/>
    </row>
    <row r="467" spans="6:6">
      <c r="F467" s="8"/>
    </row>
    <row r="468" spans="6:6">
      <c r="F468" s="8"/>
    </row>
    <row r="469" spans="6:6">
      <c r="F469" s="8"/>
    </row>
    <row r="470" spans="6:6">
      <c r="F470" s="8"/>
    </row>
    <row r="471" spans="6:6">
      <c r="F471" s="8"/>
    </row>
    <row r="472" spans="6:6">
      <c r="F472" s="8"/>
    </row>
    <row r="473" spans="6:6">
      <c r="F473" s="8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 rescaled computation</vt:lpstr>
      <vt:lpstr>FAE(a_mean)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Sizling</dc:creator>
  <cp:lastModifiedBy>Elizabeth Liversedge</cp:lastModifiedBy>
  <dcterms:created xsi:type="dcterms:W3CDTF">2015-09-14T12:26:06Z</dcterms:created>
  <dcterms:modified xsi:type="dcterms:W3CDTF">2016-08-08T09:09:37Z</dcterms:modified>
</cp:coreProperties>
</file>